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xr:revisionPtr revIDLastSave="0" documentId="8_{F8E09DF4-2781-4D25-85F5-F5D3B2C9D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" sheetId="2" state="hidden" r:id="rId2"/>
    <sheet name="_SWX" sheetId="3" state="veryHidden" r:id="rId3"/>
  </sheets>
  <definedNames>
    <definedName name="_SWX_0">_SWX!$A$2:$A$505</definedName>
    <definedName name="_SWX_10">_SWX!$K$2:$K$165</definedName>
    <definedName name="_SWX_11">_SWX!$L$2:$L$19</definedName>
    <definedName name="_SWX_12">_SWX!$M$2:$M$91</definedName>
    <definedName name="_SWX_13">_SWX!$N$2:$N$17</definedName>
    <definedName name="_SWX_14">_SWX!$O$2:$O$831</definedName>
    <definedName name="_SWX_15">_SWX!$P$2:$P$841</definedName>
    <definedName name="_SWX_16">_SWX!$Q$2:$Q$423</definedName>
    <definedName name="_SWX_17">_SWX!$R$2:$R$462</definedName>
    <definedName name="_SWX_18">_SWX!$S$2:$S$34</definedName>
    <definedName name="_SWX_19">_SWX!$T$2:$T$34</definedName>
    <definedName name="_SWX_20">_SWX!$U$2:$U$32</definedName>
    <definedName name="_SWX_21">_SWX!$V$2:$V$32</definedName>
    <definedName name="_SWX_9">_SWX!$J$2:$J$165</definedName>
    <definedName name="AC_Options_List">Data!$BF$3:$BF$12</definedName>
    <definedName name="AP_Config_List">Data!$AX$3:$AX$7</definedName>
    <definedName name="AP_Size_Matrix">Data!$CE$5:$CJ$9</definedName>
    <definedName name="Bore_Dia_Table">Data!$CZ$5:$DD$190</definedName>
    <definedName name="Coupling_LBS_List">Data!$Z$3:$Z$5</definedName>
    <definedName name="Coupling_Material_List">Data!$AD$3:$AD$10</definedName>
    <definedName name="Coupling_Size_List">Data!$AB$3:$AB$15</definedName>
    <definedName name="Elbow_Material_List">Data!$V$3:$V$14</definedName>
    <definedName name="Elbow_Radius_List">Data!$T$3:$T$6</definedName>
    <definedName name="Elbow_Schedule_List">Data!$R$3:$R$13</definedName>
    <definedName name="Elbow_Size_List">Data!$P$3:$P$16</definedName>
    <definedName name="EP_Config_List">Data!$BD$3:$BD$7</definedName>
    <definedName name="Family">Sheet1!$A$4</definedName>
    <definedName name="Flange_LBS_List">Data!$B$3:$B$10</definedName>
    <definedName name="Flange_Material_List">Data!$H$3:$H$16</definedName>
    <definedName name="Flange_Schedule_List">Data!$F$3:$F$15</definedName>
    <definedName name="Flange_Size_List">Data!$D$3:$D$23</definedName>
    <definedName name="LWN_Config_List">Data!$AZ$3:$AZ$7</definedName>
    <definedName name="LWN_Config_List2">Data!$BL$3:$BL$1197</definedName>
    <definedName name="LWN_LBS_List">Data!$AN$3:$AN$10</definedName>
    <definedName name="LWN_Length_List">Data!$AR$3:$AR$9</definedName>
    <definedName name="LWN_Locations">Data!$CL$5:$CO$10</definedName>
    <definedName name="LWN_Material_List">Data!$AT$3:$AT$9</definedName>
    <definedName name="LWN_Size_List">Data!$AP$3:$AP$23</definedName>
    <definedName name="Material_Matrix">Data!$CQ$5:$CX$23</definedName>
    <definedName name="Nozzle_Size_Matrix">Data!$BS$5:$CC$9</definedName>
    <definedName name="OP_Config_List">Data!$BB$3:$BB$7</definedName>
    <definedName name="Pipe_Config_List">Data!$AV$3:$AV$7</definedName>
    <definedName name="Pipe_Schedule_List">Data!$L$3:$L$6</definedName>
    <definedName name="Pipe_Size_List">Data!$J$3:$J$8</definedName>
    <definedName name="Pipe_Size_Table">Data!$DH$5:$DP$283</definedName>
    <definedName name="Pipe_Style_List">Data!$BN$4:$BN$11</definedName>
    <definedName name="Pipe_Style_Table">Data!$BN$4:$BQ$11</definedName>
    <definedName name="Stock_Pipe_Lengths">Data!$DF$3:$DF$9</definedName>
    <definedName name="Stock_Pipe_Material_List">Data!$N$3:$N$13</definedName>
    <definedName name="Threadolet_LBS_List">Data!$AF$3:$AF$5</definedName>
    <definedName name="Threadolet_Material_List">Data!$AJ$3:$AJ$5</definedName>
    <definedName name="Threadolet_Pipe_List">Data!$AL$3:$AL$12</definedName>
    <definedName name="Threadolet_Size_List">Data!$AH$3:$AH$8</definedName>
    <definedName name="TP_Material_List">Data!$X$3:$X$14</definedName>
    <definedName name="TP_Pipe_Config_List">Data!$BH$3:$BH$300</definedName>
    <definedName name="WNeck_Flange_Config_List">Data!$BJ$3:$BJ$8529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C1" i="1" s="1"/>
  <c r="B1" i="1" l="1" a="1"/>
  <c r="B1" i="1" s="1"/>
  <c r="IE5" i="1" s="1"/>
  <c r="IF5" i="1" s="1"/>
  <c r="IF13" i="1" s="1"/>
  <c r="IL5" i="1" l="1"/>
  <c r="IG5" i="1"/>
  <c r="IG13" i="1" s="1"/>
  <c r="IE11" i="1"/>
  <c r="IF11" i="1" s="1"/>
  <c r="IF19" i="1" s="1"/>
  <c r="IE8" i="1"/>
  <c r="IF8" i="1" s="1"/>
  <c r="IF16" i="1" s="1"/>
  <c r="IE12" i="1"/>
  <c r="IF12" i="1" s="1"/>
  <c r="IF20" i="1" s="1"/>
  <c r="IE6" i="1"/>
  <c r="IF6" i="1" s="1"/>
  <c r="IF14" i="1" s="1"/>
  <c r="IL13" i="1"/>
  <c r="IE10" i="1"/>
  <c r="IF10" i="1" s="1"/>
  <c r="IF18" i="1" s="1"/>
  <c r="IE9" i="1"/>
  <c r="IF9" i="1" s="1"/>
  <c r="IF17" i="1" s="1"/>
  <c r="IE13" i="1"/>
  <c r="IE7" i="1"/>
  <c r="IF7" i="1" s="1"/>
  <c r="IF15" i="1" s="1"/>
  <c r="IL9" i="1" l="1"/>
  <c r="IL17" i="1" s="1"/>
  <c r="IG9" i="1"/>
  <c r="IG17" i="1" s="1"/>
  <c r="IE18" i="1"/>
  <c r="IL10" i="1"/>
  <c r="IL18" i="1" s="1"/>
  <c r="IG10" i="1"/>
  <c r="IG18" i="1" s="1"/>
  <c r="IG6" i="1"/>
  <c r="IG14" i="1" s="1"/>
  <c r="IL6" i="1"/>
  <c r="IL14" i="1" s="1"/>
  <c r="IL11" i="1"/>
  <c r="IG11" i="1"/>
  <c r="IG19" i="1" s="1"/>
  <c r="IE15" i="1"/>
  <c r="IG7" i="1"/>
  <c r="IG15" i="1" s="1"/>
  <c r="IL7" i="1"/>
  <c r="IL15" i="1" s="1"/>
  <c r="IL12" i="1"/>
  <c r="IL20" i="1" s="1"/>
  <c r="IG12" i="1"/>
  <c r="IG20" i="1" s="1"/>
  <c r="IE14" i="1"/>
  <c r="IL8" i="1"/>
  <c r="IG8" i="1"/>
  <c r="IG16" i="1" s="1"/>
  <c r="IE20" i="1"/>
  <c r="IE17" i="1"/>
  <c r="IE16" i="1"/>
  <c r="IL16" i="1"/>
  <c r="IL19" i="1"/>
  <c r="IE19" i="1"/>
  <c r="DH283" i="2" l="1"/>
  <c r="DH282" i="2"/>
  <c r="DH281" i="2"/>
  <c r="DH280" i="2"/>
  <c r="DH279" i="2"/>
  <c r="DH278" i="2"/>
  <c r="DH277" i="2"/>
  <c r="DH276" i="2"/>
  <c r="DH275" i="2"/>
  <c r="DH274" i="2"/>
  <c r="DH273" i="2"/>
  <c r="DH272" i="2"/>
  <c r="DH271" i="2"/>
  <c r="DH270" i="2"/>
  <c r="DH269" i="2"/>
  <c r="DH268" i="2"/>
  <c r="DH267" i="2"/>
  <c r="DH266" i="2"/>
  <c r="DH265" i="2"/>
  <c r="DH264" i="2"/>
  <c r="DH263" i="2"/>
  <c r="DH262" i="2"/>
  <c r="DH261" i="2"/>
  <c r="DH260" i="2"/>
  <c r="DH259" i="2"/>
  <c r="DH258" i="2"/>
  <c r="DH257" i="2"/>
  <c r="DH256" i="2"/>
  <c r="DH255" i="2"/>
  <c r="DH254" i="2"/>
  <c r="DH253" i="2"/>
  <c r="DH252" i="2"/>
  <c r="DH251" i="2"/>
  <c r="DH250" i="2"/>
  <c r="DH249" i="2"/>
  <c r="DH248" i="2"/>
  <c r="DH247" i="2"/>
  <c r="DH246" i="2"/>
  <c r="DH245" i="2"/>
  <c r="DH244" i="2"/>
  <c r="DH243" i="2"/>
  <c r="DH242" i="2"/>
  <c r="DH241" i="2"/>
  <c r="DH240" i="2"/>
  <c r="DH239" i="2"/>
  <c r="DH238" i="2"/>
  <c r="DH237" i="2"/>
  <c r="DH236" i="2"/>
  <c r="DH235" i="2"/>
  <c r="DH234" i="2"/>
  <c r="DH233" i="2"/>
  <c r="DH232" i="2"/>
  <c r="DH231" i="2"/>
  <c r="DH230" i="2"/>
  <c r="DH229" i="2"/>
  <c r="DH228" i="2"/>
  <c r="DH227" i="2"/>
  <c r="DH226" i="2"/>
  <c r="DH225" i="2"/>
  <c r="DH224" i="2"/>
  <c r="DH223" i="2"/>
  <c r="DH222" i="2"/>
  <c r="DH221" i="2"/>
  <c r="DH220" i="2"/>
  <c r="DH219" i="2"/>
  <c r="DH218" i="2"/>
  <c r="DH217" i="2"/>
  <c r="DH216" i="2"/>
  <c r="DH215" i="2"/>
  <c r="DH214" i="2"/>
  <c r="DH213" i="2"/>
  <c r="DH212" i="2"/>
  <c r="DH211" i="2"/>
  <c r="DH210" i="2"/>
  <c r="DH209" i="2"/>
  <c r="DH208" i="2"/>
  <c r="DH207" i="2"/>
  <c r="DH206" i="2"/>
  <c r="DH205" i="2"/>
  <c r="DH204" i="2"/>
  <c r="DH203" i="2"/>
  <c r="DH202" i="2"/>
  <c r="DH201" i="2"/>
  <c r="DH200" i="2"/>
  <c r="DH199" i="2"/>
  <c r="DH198" i="2"/>
  <c r="DH197" i="2"/>
  <c r="DH196" i="2"/>
  <c r="DH195" i="2"/>
  <c r="DH194" i="2"/>
  <c r="DH193" i="2"/>
  <c r="DH192" i="2"/>
  <c r="DH191" i="2"/>
  <c r="DH190" i="2"/>
  <c r="CZ190" i="2"/>
  <c r="DH189" i="2"/>
  <c r="CZ189" i="2"/>
  <c r="DH188" i="2"/>
  <c r="CZ188" i="2"/>
  <c r="DH187" i="2"/>
  <c r="CZ187" i="2"/>
  <c r="DH186" i="2"/>
  <c r="CZ186" i="2"/>
  <c r="DH185" i="2"/>
  <c r="CZ185" i="2"/>
  <c r="DH184" i="2"/>
  <c r="CZ184" i="2"/>
  <c r="DH183" i="2"/>
  <c r="CZ183" i="2"/>
  <c r="DH182" i="2"/>
  <c r="CZ182" i="2"/>
  <c r="DH181" i="2"/>
  <c r="CZ181" i="2"/>
  <c r="DH180" i="2"/>
  <c r="CZ180" i="2"/>
  <c r="DH179" i="2"/>
  <c r="CZ179" i="2"/>
  <c r="DH178" i="2"/>
  <c r="CZ178" i="2"/>
  <c r="DH177" i="2"/>
  <c r="CZ177" i="2"/>
  <c r="DH176" i="2"/>
  <c r="CZ176" i="2"/>
  <c r="DH175" i="2"/>
  <c r="CZ175" i="2"/>
  <c r="DH174" i="2"/>
  <c r="CZ174" i="2"/>
  <c r="DH173" i="2"/>
  <c r="CZ173" i="2"/>
  <c r="DH172" i="2"/>
  <c r="CZ172" i="2"/>
  <c r="DH171" i="2"/>
  <c r="CZ171" i="2"/>
  <c r="DH170" i="2"/>
  <c r="CZ170" i="2"/>
  <c r="DH169" i="2"/>
  <c r="CZ169" i="2"/>
  <c r="DH168" i="2"/>
  <c r="CZ168" i="2"/>
  <c r="DH167" i="2"/>
  <c r="CZ167" i="2"/>
  <c r="DH166" i="2"/>
  <c r="CZ166" i="2"/>
  <c r="DH165" i="2"/>
  <c r="CZ165" i="2"/>
  <c r="DH164" i="2"/>
  <c r="CZ164" i="2"/>
  <c r="DH163" i="2"/>
  <c r="CZ163" i="2"/>
  <c r="DH162" i="2"/>
  <c r="CZ162" i="2"/>
  <c r="DH161" i="2"/>
  <c r="CZ161" i="2"/>
  <c r="DH160" i="2"/>
  <c r="CZ160" i="2"/>
  <c r="DH159" i="2"/>
  <c r="CZ159" i="2"/>
  <c r="DH158" i="2"/>
  <c r="CZ158" i="2"/>
  <c r="DH157" i="2"/>
  <c r="CZ157" i="2"/>
  <c r="DH156" i="2"/>
  <c r="CZ156" i="2"/>
  <c r="DH155" i="2"/>
  <c r="CZ155" i="2"/>
  <c r="DH154" i="2"/>
  <c r="CZ154" i="2"/>
  <c r="DH153" i="2"/>
  <c r="CZ153" i="2"/>
  <c r="DH152" i="2"/>
  <c r="CZ152" i="2"/>
  <c r="DH151" i="2"/>
  <c r="CZ151" i="2"/>
  <c r="DH150" i="2"/>
  <c r="CZ150" i="2"/>
  <c r="DH149" i="2"/>
  <c r="CZ149" i="2"/>
  <c r="DH148" i="2"/>
  <c r="CZ148" i="2"/>
  <c r="DH147" i="2"/>
  <c r="CZ147" i="2"/>
  <c r="DH146" i="2"/>
  <c r="CZ146" i="2"/>
  <c r="DH145" i="2"/>
  <c r="CZ145" i="2"/>
  <c r="DH144" i="2"/>
  <c r="CZ144" i="2"/>
  <c r="DH143" i="2"/>
  <c r="CZ143" i="2"/>
  <c r="DH142" i="2"/>
  <c r="CZ142" i="2"/>
  <c r="DH141" i="2"/>
  <c r="CZ141" i="2"/>
  <c r="DH140" i="2"/>
  <c r="CZ140" i="2"/>
  <c r="DH139" i="2"/>
  <c r="CZ139" i="2"/>
  <c r="DH138" i="2"/>
  <c r="CZ138" i="2"/>
  <c r="DH137" i="2"/>
  <c r="CZ137" i="2"/>
  <c r="DH136" i="2"/>
  <c r="CZ136" i="2"/>
  <c r="DH135" i="2"/>
  <c r="CZ135" i="2"/>
  <c r="DH134" i="2"/>
  <c r="CZ134" i="2"/>
  <c r="DH133" i="2"/>
  <c r="CZ133" i="2"/>
  <c r="DH132" i="2"/>
  <c r="CZ132" i="2"/>
  <c r="DH131" i="2"/>
  <c r="CZ131" i="2"/>
  <c r="DH130" i="2"/>
  <c r="CZ130" i="2"/>
  <c r="DH129" i="2"/>
  <c r="CZ129" i="2"/>
  <c r="DH128" i="2"/>
  <c r="CZ128" i="2"/>
  <c r="DH127" i="2"/>
  <c r="CZ127" i="2"/>
  <c r="DH126" i="2"/>
  <c r="CZ126" i="2"/>
  <c r="DH125" i="2"/>
  <c r="CZ125" i="2"/>
  <c r="DH124" i="2"/>
  <c r="CZ124" i="2"/>
  <c r="DH123" i="2"/>
  <c r="CZ123" i="2"/>
  <c r="DH122" i="2"/>
  <c r="CZ122" i="2"/>
  <c r="DH121" i="2"/>
  <c r="CZ121" i="2"/>
  <c r="DH120" i="2"/>
  <c r="CZ120" i="2"/>
  <c r="DH119" i="2"/>
  <c r="CZ119" i="2"/>
  <c r="DH118" i="2"/>
  <c r="CZ118" i="2"/>
  <c r="DH117" i="2"/>
  <c r="CZ117" i="2"/>
  <c r="DH116" i="2"/>
  <c r="CZ116" i="2"/>
  <c r="DH115" i="2"/>
  <c r="CZ115" i="2"/>
  <c r="DH114" i="2"/>
  <c r="CZ114" i="2"/>
  <c r="DH113" i="2"/>
  <c r="CZ113" i="2"/>
  <c r="DH112" i="2"/>
  <c r="CZ112" i="2"/>
  <c r="DH111" i="2"/>
  <c r="CZ111" i="2"/>
  <c r="DH110" i="2"/>
  <c r="CZ110" i="2"/>
  <c r="DH109" i="2"/>
  <c r="CZ109" i="2"/>
  <c r="DH108" i="2"/>
  <c r="CZ108" i="2"/>
  <c r="DH107" i="2"/>
  <c r="CZ107" i="2"/>
  <c r="DH106" i="2"/>
  <c r="CZ106" i="2"/>
  <c r="DH105" i="2"/>
  <c r="CZ105" i="2"/>
  <c r="DH104" i="2"/>
  <c r="CZ104" i="2"/>
  <c r="DH103" i="2"/>
  <c r="CZ103" i="2"/>
  <c r="DH102" i="2"/>
  <c r="CZ102" i="2"/>
  <c r="DH101" i="2"/>
  <c r="CZ101" i="2"/>
  <c r="DH100" i="2"/>
  <c r="CZ100" i="2"/>
  <c r="DH99" i="2"/>
  <c r="CZ99" i="2"/>
  <c r="DH98" i="2"/>
  <c r="CZ98" i="2"/>
  <c r="DH97" i="2"/>
  <c r="CZ97" i="2"/>
  <c r="DH96" i="2"/>
  <c r="CZ96" i="2"/>
  <c r="DH95" i="2"/>
  <c r="CZ95" i="2"/>
  <c r="DH94" i="2"/>
  <c r="CZ94" i="2"/>
  <c r="DH93" i="2"/>
  <c r="CZ93" i="2"/>
  <c r="DH92" i="2"/>
  <c r="CZ92" i="2"/>
  <c r="DH91" i="2"/>
  <c r="CZ91" i="2"/>
  <c r="DH90" i="2"/>
  <c r="CZ90" i="2"/>
  <c r="DH89" i="2"/>
  <c r="CZ89" i="2"/>
  <c r="DH88" i="2"/>
  <c r="CZ88" i="2"/>
  <c r="DH87" i="2"/>
  <c r="CZ87" i="2"/>
  <c r="DH86" i="2"/>
  <c r="CZ86" i="2"/>
  <c r="DH85" i="2"/>
  <c r="CZ85" i="2"/>
  <c r="DH84" i="2"/>
  <c r="CZ84" i="2"/>
  <c r="DH83" i="2"/>
  <c r="CZ83" i="2"/>
  <c r="DH82" i="2"/>
  <c r="CZ82" i="2"/>
  <c r="DH81" i="2"/>
  <c r="CZ81" i="2"/>
  <c r="DH80" i="2"/>
  <c r="CZ80" i="2"/>
  <c r="DH79" i="2"/>
  <c r="CZ79" i="2"/>
  <c r="DH78" i="2"/>
  <c r="CZ78" i="2"/>
  <c r="DH77" i="2"/>
  <c r="CZ77" i="2"/>
  <c r="DH76" i="2"/>
  <c r="CZ76" i="2"/>
  <c r="DH75" i="2"/>
  <c r="CZ75" i="2"/>
  <c r="DH74" i="2"/>
  <c r="CZ74" i="2"/>
  <c r="DH73" i="2"/>
  <c r="CZ73" i="2"/>
  <c r="DH72" i="2"/>
  <c r="CZ72" i="2"/>
  <c r="DH71" i="2"/>
  <c r="CZ71" i="2"/>
  <c r="DH70" i="2"/>
  <c r="CZ70" i="2"/>
  <c r="DH69" i="2"/>
  <c r="CZ69" i="2"/>
  <c r="DH68" i="2"/>
  <c r="CZ68" i="2"/>
  <c r="DH67" i="2"/>
  <c r="CZ67" i="2"/>
  <c r="DH66" i="2"/>
  <c r="CZ66" i="2"/>
  <c r="DH65" i="2"/>
  <c r="CZ65" i="2"/>
  <c r="DH64" i="2"/>
  <c r="CZ64" i="2"/>
  <c r="DH63" i="2"/>
  <c r="CZ63" i="2"/>
  <c r="DH62" i="2"/>
  <c r="CZ62" i="2"/>
  <c r="DH61" i="2"/>
  <c r="CZ61" i="2"/>
  <c r="DH60" i="2"/>
  <c r="CZ60" i="2"/>
  <c r="DH59" i="2"/>
  <c r="CZ59" i="2"/>
  <c r="DH58" i="2"/>
  <c r="CZ58" i="2"/>
  <c r="DH57" i="2"/>
  <c r="CZ57" i="2"/>
  <c r="DH56" i="2"/>
  <c r="CZ56" i="2"/>
  <c r="DH55" i="2"/>
  <c r="CZ55" i="2"/>
  <c r="DH54" i="2"/>
  <c r="CZ54" i="2"/>
  <c r="DH53" i="2"/>
  <c r="CZ53" i="2"/>
  <c r="DH52" i="2"/>
  <c r="CZ52" i="2"/>
  <c r="DH51" i="2"/>
  <c r="CZ51" i="2"/>
  <c r="DH50" i="2"/>
  <c r="CZ50" i="2"/>
  <c r="DH49" i="2"/>
  <c r="CZ49" i="2"/>
  <c r="DH48" i="2"/>
  <c r="CZ48" i="2"/>
  <c r="DH47" i="2"/>
  <c r="CZ47" i="2"/>
  <c r="DH46" i="2"/>
  <c r="CZ46" i="2"/>
  <c r="DH45" i="2"/>
  <c r="CZ45" i="2"/>
  <c r="DH44" i="2"/>
  <c r="CZ44" i="2"/>
  <c r="DH43" i="2"/>
  <c r="CZ43" i="2"/>
  <c r="DH42" i="2"/>
  <c r="CZ42" i="2"/>
  <c r="DH41" i="2"/>
  <c r="CZ41" i="2"/>
  <c r="DH40" i="2"/>
  <c r="CZ40" i="2"/>
  <c r="DH39" i="2"/>
  <c r="CZ39" i="2"/>
  <c r="DH38" i="2"/>
  <c r="CZ38" i="2"/>
  <c r="DH37" i="2"/>
  <c r="CZ37" i="2"/>
  <c r="DH36" i="2"/>
  <c r="CZ36" i="2"/>
  <c r="DH35" i="2"/>
  <c r="CZ35" i="2"/>
  <c r="DH34" i="2"/>
  <c r="CZ34" i="2"/>
  <c r="DH33" i="2"/>
  <c r="CZ33" i="2"/>
  <c r="DH32" i="2"/>
  <c r="CZ32" i="2"/>
  <c r="DH31" i="2"/>
  <c r="CZ31" i="2"/>
  <c r="DH30" i="2"/>
  <c r="CZ30" i="2"/>
  <c r="DH29" i="2"/>
  <c r="CZ29" i="2"/>
  <c r="DH28" i="2"/>
  <c r="CZ28" i="2"/>
  <c r="DH27" i="2"/>
  <c r="CZ27" i="2"/>
  <c r="DH26" i="2"/>
  <c r="CZ26" i="2"/>
  <c r="DH25" i="2"/>
  <c r="CZ25" i="2"/>
  <c r="DH24" i="2"/>
  <c r="CZ24" i="2"/>
  <c r="DH23" i="2"/>
  <c r="CZ23" i="2"/>
  <c r="DH22" i="2"/>
  <c r="CZ22" i="2"/>
  <c r="DH21" i="2"/>
  <c r="CZ21" i="2"/>
  <c r="DH20" i="2"/>
  <c r="CZ20" i="2"/>
  <c r="DH19" i="2"/>
  <c r="CZ19" i="2"/>
  <c r="DH18" i="2"/>
  <c r="CZ18" i="2"/>
  <c r="CT18" i="2"/>
  <c r="DH17" i="2"/>
  <c r="CZ17" i="2"/>
  <c r="CT17" i="2"/>
  <c r="DH16" i="2"/>
  <c r="CZ16" i="2"/>
  <c r="DH15" i="2"/>
  <c r="CZ15" i="2"/>
  <c r="CT15" i="2"/>
  <c r="DH14" i="2"/>
  <c r="CZ14" i="2"/>
  <c r="CT14" i="2"/>
  <c r="DH13" i="2"/>
  <c r="CZ13" i="2"/>
  <c r="CT13" i="2"/>
  <c r="DH12" i="2"/>
  <c r="CZ12" i="2"/>
  <c r="CT12" i="2"/>
  <c r="DH11" i="2"/>
  <c r="DF11" i="2"/>
  <c r="CZ11" i="2"/>
  <c r="CT11" i="2"/>
  <c r="DH10" i="2"/>
  <c r="CZ10" i="2"/>
  <c r="CT10" i="2"/>
  <c r="DH9" i="2"/>
  <c r="CZ9" i="2"/>
  <c r="CT9" i="2"/>
  <c r="DH8" i="2"/>
  <c r="CZ8" i="2"/>
  <c r="CT8" i="2"/>
  <c r="CI8" i="2"/>
  <c r="CH8" i="2"/>
  <c r="CG8" i="2"/>
  <c r="CF8" i="2"/>
  <c r="CB8" i="2"/>
  <c r="CA8" i="2"/>
  <c r="BY8" i="2"/>
  <c r="DQ8" i="1" s="1"/>
  <c r="DQ16" i="1" s="1"/>
  <c r="BW8" i="2"/>
  <c r="R8" i="1" s="1"/>
  <c r="R16" i="1" s="1"/>
  <c r="BV8" i="2"/>
  <c r="BU8" i="2"/>
  <c r="G26" i="1" s="1"/>
  <c r="BT8" i="2"/>
  <c r="F26" i="1" s="1"/>
  <c r="DH7" i="2"/>
  <c r="CZ7" i="2"/>
  <c r="CT7" i="2"/>
  <c r="CI7" i="2"/>
  <c r="CH7" i="2"/>
  <c r="CG7" i="2"/>
  <c r="CF7" i="2"/>
  <c r="CB7" i="2"/>
  <c r="CA7" i="2"/>
  <c r="EQ7" i="1" s="1"/>
  <c r="EQ15" i="1" s="1"/>
  <c r="BZ7" i="2"/>
  <c r="BY7" i="2"/>
  <c r="BW7" i="2"/>
  <c r="R7" i="1" s="1"/>
  <c r="R15" i="1" s="1"/>
  <c r="BV7" i="2"/>
  <c r="BU7" i="2"/>
  <c r="G7" i="1" s="1"/>
  <c r="G15" i="1" s="1"/>
  <c r="BT7" i="2"/>
  <c r="F25" i="1" s="1"/>
  <c r="DH6" i="2"/>
  <c r="CZ6" i="2"/>
  <c r="CT6" i="2"/>
  <c r="CI6" i="2"/>
  <c r="CH6" i="2"/>
  <c r="CG6" i="2"/>
  <c r="CF6" i="2"/>
  <c r="CB6" i="2"/>
  <c r="CA6" i="2"/>
  <c r="EQ6" i="1" s="1"/>
  <c r="EQ14" i="1" s="1"/>
  <c r="BZ6" i="2"/>
  <c r="EP6" i="1" s="1"/>
  <c r="EP14" i="1" s="1"/>
  <c r="BY6" i="2"/>
  <c r="DQ6" i="1" s="1"/>
  <c r="DQ14" i="1" s="1"/>
  <c r="BW6" i="2"/>
  <c r="BX6" i="2" s="1"/>
  <c r="S6" i="1" s="1"/>
  <c r="S14" i="1" s="1"/>
  <c r="BV6" i="2"/>
  <c r="BU6" i="2"/>
  <c r="G24" i="1" s="1"/>
  <c r="BT6" i="2"/>
  <c r="F24" i="1" s="1"/>
  <c r="DH5" i="2"/>
  <c r="CZ5" i="2"/>
  <c r="CT5" i="2"/>
  <c r="CI5" i="2"/>
  <c r="CH5" i="2"/>
  <c r="CG5" i="2"/>
  <c r="AH8" i="1" s="1"/>
  <c r="AH16" i="1" s="1"/>
  <c r="CF5" i="2"/>
  <c r="AG7" i="1" s="1"/>
  <c r="AG15" i="1" s="1"/>
  <c r="CB5" i="2"/>
  <c r="CA5" i="2"/>
  <c r="EQ5" i="1" s="1"/>
  <c r="EQ13" i="1" s="1"/>
  <c r="BZ5" i="2"/>
  <c r="BY5" i="2"/>
  <c r="BW5" i="2"/>
  <c r="R5" i="1" s="1"/>
  <c r="BV5" i="2"/>
  <c r="BU5" i="2"/>
  <c r="G23" i="1" s="1"/>
  <c r="BT5" i="2"/>
  <c r="F23" i="1" s="1"/>
  <c r="B26" i="1"/>
  <c r="B25" i="1"/>
  <c r="B24" i="1"/>
  <c r="B23" i="1"/>
  <c r="IH20" i="1"/>
  <c r="GC20" i="1"/>
  <c r="BN20" i="1"/>
  <c r="BM20" i="1"/>
  <c r="BD20" i="1"/>
  <c r="BC20" i="1"/>
  <c r="N20" i="1"/>
  <c r="M20" i="1"/>
  <c r="I20" i="1"/>
  <c r="A20" i="1"/>
  <c r="IH19" i="1"/>
  <c r="GC19" i="1"/>
  <c r="BN19" i="1"/>
  <c r="BM19" i="1"/>
  <c r="BD19" i="1"/>
  <c r="BC19" i="1"/>
  <c r="N19" i="1"/>
  <c r="M19" i="1"/>
  <c r="I19" i="1"/>
  <c r="A19" i="1"/>
  <c r="IH18" i="1"/>
  <c r="GC18" i="1"/>
  <c r="BN18" i="1"/>
  <c r="BM18" i="1"/>
  <c r="BD18" i="1"/>
  <c r="BC18" i="1"/>
  <c r="N18" i="1"/>
  <c r="M18" i="1"/>
  <c r="I18" i="1"/>
  <c r="A18" i="1"/>
  <c r="IH17" i="1"/>
  <c r="GC17" i="1"/>
  <c r="BN17" i="1"/>
  <c r="BM17" i="1"/>
  <c r="BD17" i="1"/>
  <c r="BC17" i="1"/>
  <c r="N17" i="1"/>
  <c r="M17" i="1"/>
  <c r="I17" i="1"/>
  <c r="A17" i="1"/>
  <c r="IH16" i="1"/>
  <c r="GC16" i="1"/>
  <c r="BN16" i="1"/>
  <c r="BM16" i="1"/>
  <c r="BD16" i="1"/>
  <c r="BC16" i="1"/>
  <c r="AJ16" i="1"/>
  <c r="AI16" i="1"/>
  <c r="AF16" i="1"/>
  <c r="AE16" i="1"/>
  <c r="AB16" i="1"/>
  <c r="AA16" i="1"/>
  <c r="Z16" i="1"/>
  <c r="X16" i="1"/>
  <c r="W16" i="1"/>
  <c r="V16" i="1"/>
  <c r="U16" i="1"/>
  <c r="Q16" i="1"/>
  <c r="N16" i="1"/>
  <c r="M16" i="1"/>
  <c r="K16" i="1"/>
  <c r="J16" i="1"/>
  <c r="I16" i="1"/>
  <c r="E16" i="1"/>
  <c r="C16" i="1"/>
  <c r="B16" i="1"/>
  <c r="A16" i="1"/>
  <c r="IH15" i="1"/>
  <c r="GC15" i="1"/>
  <c r="BN15" i="1"/>
  <c r="BM15" i="1"/>
  <c r="BD15" i="1"/>
  <c r="BC15" i="1"/>
  <c r="AJ15" i="1"/>
  <c r="AI15" i="1"/>
  <c r="AF15" i="1"/>
  <c r="AE15" i="1"/>
  <c r="AB15" i="1"/>
  <c r="AA15" i="1"/>
  <c r="Z15" i="1"/>
  <c r="X15" i="1"/>
  <c r="W15" i="1"/>
  <c r="V15" i="1"/>
  <c r="U15" i="1"/>
  <c r="Q15" i="1"/>
  <c r="N15" i="1"/>
  <c r="M15" i="1"/>
  <c r="K15" i="1"/>
  <c r="J15" i="1"/>
  <c r="I15" i="1"/>
  <c r="E15" i="1"/>
  <c r="C15" i="1"/>
  <c r="B15" i="1"/>
  <c r="A15" i="1"/>
  <c r="IH14" i="1"/>
  <c r="GC14" i="1"/>
  <c r="BN14" i="1"/>
  <c r="BM14" i="1"/>
  <c r="BD14" i="1"/>
  <c r="BC14" i="1"/>
  <c r="AJ14" i="1"/>
  <c r="AI14" i="1"/>
  <c r="AF14" i="1"/>
  <c r="AE14" i="1"/>
  <c r="AB14" i="1"/>
  <c r="AA14" i="1"/>
  <c r="Z14" i="1"/>
  <c r="X14" i="1"/>
  <c r="W14" i="1"/>
  <c r="V14" i="1"/>
  <c r="U14" i="1"/>
  <c r="Q14" i="1"/>
  <c r="N14" i="1"/>
  <c r="M14" i="1"/>
  <c r="K14" i="1"/>
  <c r="J14" i="1"/>
  <c r="I14" i="1"/>
  <c r="E14" i="1"/>
  <c r="C14" i="1"/>
  <c r="B14" i="1"/>
  <c r="A14" i="1"/>
  <c r="IH13" i="1"/>
  <c r="GC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N13" i="1"/>
  <c r="BM13" i="1"/>
  <c r="BL13" i="1"/>
  <c r="BD13" i="1"/>
  <c r="BC13" i="1"/>
  <c r="AJ13" i="1"/>
  <c r="AI13" i="1"/>
  <c r="AF13" i="1"/>
  <c r="AE13" i="1"/>
  <c r="AB13" i="1"/>
  <c r="AA13" i="1"/>
  <c r="Z13" i="1"/>
  <c r="X13" i="1"/>
  <c r="W13" i="1"/>
  <c r="V13" i="1"/>
  <c r="U13" i="1"/>
  <c r="Q13" i="1"/>
  <c r="N13" i="1"/>
  <c r="M13" i="1"/>
  <c r="K13" i="1"/>
  <c r="J13" i="1"/>
  <c r="I13" i="1"/>
  <c r="H13" i="1"/>
  <c r="E13" i="1"/>
  <c r="C13" i="1"/>
  <c r="B13" i="1"/>
  <c r="A13" i="1"/>
  <c r="JQ12" i="1"/>
  <c r="JP12" i="1"/>
  <c r="IB12" i="1"/>
  <c r="IB20" i="1" s="1"/>
  <c r="IA12" i="1"/>
  <c r="IA20" i="1" s="1"/>
  <c r="FK12" i="1"/>
  <c r="FK20" i="1" s="1"/>
  <c r="ES12" i="1"/>
  <c r="ES20" i="1" s="1"/>
  <c r="EO12" i="1"/>
  <c r="DZ12" i="1"/>
  <c r="DP12" i="1"/>
  <c r="DP20" i="1" s="1"/>
  <c r="DO12" i="1"/>
  <c r="DO20" i="1" s="1"/>
  <c r="DN12" i="1"/>
  <c r="DN20" i="1" s="1"/>
  <c r="DM12" i="1"/>
  <c r="DM20" i="1" s="1"/>
  <c r="DL12" i="1"/>
  <c r="DL20" i="1" s="1"/>
  <c r="DK12" i="1"/>
  <c r="DK20" i="1" s="1"/>
  <c r="DJ12" i="1"/>
  <c r="DJ20" i="1" s="1"/>
  <c r="DI12" i="1"/>
  <c r="DI20" i="1" s="1"/>
  <c r="DH12" i="1"/>
  <c r="DH20" i="1" s="1"/>
  <c r="DG12" i="1"/>
  <c r="DG20" i="1" s="1"/>
  <c r="DF12" i="1"/>
  <c r="DF20" i="1" s="1"/>
  <c r="DE12" i="1"/>
  <c r="DE20" i="1" s="1"/>
  <c r="DD12" i="1"/>
  <c r="DD20" i="1" s="1"/>
  <c r="DC12" i="1"/>
  <c r="DC20" i="1" s="1"/>
  <c r="DB12" i="1"/>
  <c r="DB20" i="1" s="1"/>
  <c r="DA12" i="1"/>
  <c r="DA20" i="1" s="1"/>
  <c r="CZ12" i="1"/>
  <c r="CZ20" i="1" s="1"/>
  <c r="CY12" i="1"/>
  <c r="CY20" i="1" s="1"/>
  <c r="CX12" i="1"/>
  <c r="CX20" i="1" s="1"/>
  <c r="CW12" i="1"/>
  <c r="CW20" i="1" s="1"/>
  <c r="CV12" i="1"/>
  <c r="CV20" i="1" s="1"/>
  <c r="CU12" i="1"/>
  <c r="CU20" i="1" s="1"/>
  <c r="CT12" i="1"/>
  <c r="CT20" i="1" s="1"/>
  <c r="CS12" i="1"/>
  <c r="CS20" i="1" s="1"/>
  <c r="CR12" i="1"/>
  <c r="CR20" i="1" s="1"/>
  <c r="CQ12" i="1"/>
  <c r="CQ20" i="1" s="1"/>
  <c r="CP12" i="1"/>
  <c r="CP20" i="1" s="1"/>
  <c r="CO12" i="1"/>
  <c r="CO20" i="1" s="1"/>
  <c r="CN12" i="1"/>
  <c r="CN20" i="1" s="1"/>
  <c r="CM12" i="1"/>
  <c r="CM20" i="1" s="1"/>
  <c r="CL12" i="1"/>
  <c r="CL20" i="1" s="1"/>
  <c r="CK12" i="1"/>
  <c r="CK20" i="1" s="1"/>
  <c r="CJ12" i="1"/>
  <c r="CJ20" i="1" s="1"/>
  <c r="CI12" i="1"/>
  <c r="CI20" i="1" s="1"/>
  <c r="CH12" i="1"/>
  <c r="CH20" i="1" s="1"/>
  <c r="CG12" i="1"/>
  <c r="CG20" i="1" s="1"/>
  <c r="CF12" i="1"/>
  <c r="CF20" i="1" s="1"/>
  <c r="CE12" i="1"/>
  <c r="CE20" i="1" s="1"/>
  <c r="CD12" i="1"/>
  <c r="CD20" i="1" s="1"/>
  <c r="CC12" i="1"/>
  <c r="CC20" i="1" s="1"/>
  <c r="CB12" i="1"/>
  <c r="CB20" i="1" s="1"/>
  <c r="CA12" i="1"/>
  <c r="CA20" i="1" s="1"/>
  <c r="BZ12" i="1"/>
  <c r="BZ20" i="1" s="1"/>
  <c r="BY12" i="1"/>
  <c r="BY20" i="1" s="1"/>
  <c r="BX12" i="1"/>
  <c r="BX20" i="1" s="1"/>
  <c r="BW12" i="1"/>
  <c r="BW20" i="1" s="1"/>
  <c r="BV12" i="1"/>
  <c r="BV20" i="1" s="1"/>
  <c r="BU12" i="1"/>
  <c r="BU20" i="1" s="1"/>
  <c r="BP12" i="1"/>
  <c r="BK12" i="1"/>
  <c r="BK20" i="1" s="1"/>
  <c r="BI12" i="1"/>
  <c r="BI20" i="1" s="1"/>
  <c r="BH12" i="1"/>
  <c r="BH20" i="1" s="1"/>
  <c r="AN12" i="1"/>
  <c r="AN20" i="1" s="1"/>
  <c r="AM12" i="1"/>
  <c r="AM20" i="1" s="1"/>
  <c r="AJ12" i="1"/>
  <c r="AJ20" i="1" s="1"/>
  <c r="AI12" i="1"/>
  <c r="AI20" i="1" s="1"/>
  <c r="AF12" i="1"/>
  <c r="AF20" i="1" s="1"/>
  <c r="AE12" i="1"/>
  <c r="AB12" i="1"/>
  <c r="AB20" i="1" s="1"/>
  <c r="AA12" i="1"/>
  <c r="AA20" i="1" s="1"/>
  <c r="Z12" i="1"/>
  <c r="Z20" i="1" s="1"/>
  <c r="X12" i="1"/>
  <c r="X20" i="1" s="1"/>
  <c r="W12" i="1"/>
  <c r="W20" i="1" s="1"/>
  <c r="V12" i="1"/>
  <c r="V20" i="1" s="1"/>
  <c r="U12" i="1"/>
  <c r="GU12" i="1" s="1"/>
  <c r="GW12" i="1" s="1"/>
  <c r="Q12" i="1"/>
  <c r="Q20" i="1" s="1"/>
  <c r="K12" i="1"/>
  <c r="K20" i="1" s="1"/>
  <c r="J12" i="1"/>
  <c r="J20" i="1" s="1"/>
  <c r="H12" i="1"/>
  <c r="H20" i="1" s="1"/>
  <c r="E12" i="1"/>
  <c r="C12" i="1"/>
  <c r="G12" i="1" s="1"/>
  <c r="G20" i="1" s="1"/>
  <c r="B12" i="1"/>
  <c r="HY12" i="1" s="1"/>
  <c r="JQ11" i="1"/>
  <c r="JP11" i="1"/>
  <c r="IB11" i="1"/>
  <c r="IB19" i="1" s="1"/>
  <c r="IA11" i="1"/>
  <c r="IA19" i="1" s="1"/>
  <c r="EO11" i="1"/>
  <c r="DZ11" i="1"/>
  <c r="DP11" i="1"/>
  <c r="DP19" i="1" s="1"/>
  <c r="DO11" i="1"/>
  <c r="DO19" i="1" s="1"/>
  <c r="DN11" i="1"/>
  <c r="DN19" i="1" s="1"/>
  <c r="DM11" i="1"/>
  <c r="DM19" i="1" s="1"/>
  <c r="DL11" i="1"/>
  <c r="DL19" i="1" s="1"/>
  <c r="DK11" i="1"/>
  <c r="DK19" i="1" s="1"/>
  <c r="DJ11" i="1"/>
  <c r="DJ19" i="1" s="1"/>
  <c r="DI11" i="1"/>
  <c r="DI19" i="1" s="1"/>
  <c r="DH11" i="1"/>
  <c r="DH19" i="1" s="1"/>
  <c r="DG11" i="1"/>
  <c r="DG19" i="1" s="1"/>
  <c r="DF11" i="1"/>
  <c r="DF19" i="1" s="1"/>
  <c r="DE11" i="1"/>
  <c r="DE19" i="1" s="1"/>
  <c r="DD11" i="1"/>
  <c r="DD19" i="1" s="1"/>
  <c r="DC11" i="1"/>
  <c r="DC19" i="1" s="1"/>
  <c r="DB11" i="1"/>
  <c r="DB19" i="1" s="1"/>
  <c r="DA11" i="1"/>
  <c r="DA19" i="1" s="1"/>
  <c r="CZ11" i="1"/>
  <c r="CZ19" i="1" s="1"/>
  <c r="CY11" i="1"/>
  <c r="CY19" i="1" s="1"/>
  <c r="CX11" i="1"/>
  <c r="CX19" i="1" s="1"/>
  <c r="CW11" i="1"/>
  <c r="CW19" i="1" s="1"/>
  <c r="CV11" i="1"/>
  <c r="CV19" i="1" s="1"/>
  <c r="CU11" i="1"/>
  <c r="CU19" i="1" s="1"/>
  <c r="CT11" i="1"/>
  <c r="CT19" i="1" s="1"/>
  <c r="CS11" i="1"/>
  <c r="CS19" i="1" s="1"/>
  <c r="CR11" i="1"/>
  <c r="CR19" i="1" s="1"/>
  <c r="CQ11" i="1"/>
  <c r="CQ19" i="1" s="1"/>
  <c r="CP11" i="1"/>
  <c r="CP19" i="1" s="1"/>
  <c r="CO11" i="1"/>
  <c r="CO19" i="1" s="1"/>
  <c r="CN11" i="1"/>
  <c r="CN19" i="1" s="1"/>
  <c r="CM11" i="1"/>
  <c r="CM19" i="1" s="1"/>
  <c r="CL11" i="1"/>
  <c r="CL19" i="1" s="1"/>
  <c r="CK11" i="1"/>
  <c r="CK19" i="1" s="1"/>
  <c r="CJ11" i="1"/>
  <c r="CJ19" i="1" s="1"/>
  <c r="CI11" i="1"/>
  <c r="CI19" i="1" s="1"/>
  <c r="CH11" i="1"/>
  <c r="CH19" i="1" s="1"/>
  <c r="CG11" i="1"/>
  <c r="CG19" i="1" s="1"/>
  <c r="CF11" i="1"/>
  <c r="CF19" i="1" s="1"/>
  <c r="CE11" i="1"/>
  <c r="CE19" i="1" s="1"/>
  <c r="CD11" i="1"/>
  <c r="CD19" i="1" s="1"/>
  <c r="CC11" i="1"/>
  <c r="CC19" i="1" s="1"/>
  <c r="CB11" i="1"/>
  <c r="CB19" i="1" s="1"/>
  <c r="CA11" i="1"/>
  <c r="CA19" i="1" s="1"/>
  <c r="BZ11" i="1"/>
  <c r="BZ19" i="1" s="1"/>
  <c r="BY11" i="1"/>
  <c r="BY19" i="1" s="1"/>
  <c r="BX11" i="1"/>
  <c r="BX19" i="1" s="1"/>
  <c r="BW11" i="1"/>
  <c r="BW19" i="1" s="1"/>
  <c r="BV11" i="1"/>
  <c r="BV19" i="1" s="1"/>
  <c r="BU11" i="1"/>
  <c r="BU19" i="1" s="1"/>
  <c r="BP11" i="1"/>
  <c r="BK11" i="1"/>
  <c r="BK19" i="1" s="1"/>
  <c r="BI11" i="1"/>
  <c r="BI19" i="1" s="1"/>
  <c r="BH11" i="1"/>
  <c r="BH19" i="1" s="1"/>
  <c r="AN11" i="1"/>
  <c r="AP11" i="1" s="1"/>
  <c r="AP19" i="1" s="1"/>
  <c r="AM11" i="1"/>
  <c r="AJ11" i="1"/>
  <c r="AJ19" i="1" s="1"/>
  <c r="AI11" i="1"/>
  <c r="AK11" i="1" s="1"/>
  <c r="AK19" i="1" s="1"/>
  <c r="AF11" i="1"/>
  <c r="AE11" i="1"/>
  <c r="AE19" i="1" s="1"/>
  <c r="AB11" i="1"/>
  <c r="AB19" i="1" s="1"/>
  <c r="AA11" i="1"/>
  <c r="AA19" i="1" s="1"/>
  <c r="Z11" i="1"/>
  <c r="Z19" i="1" s="1"/>
  <c r="X11" i="1"/>
  <c r="X19" i="1" s="1"/>
  <c r="W11" i="1"/>
  <c r="V11" i="1"/>
  <c r="V19" i="1" s="1"/>
  <c r="U11" i="1"/>
  <c r="GI11" i="1" s="1"/>
  <c r="Q11" i="1"/>
  <c r="Q19" i="1" s="1"/>
  <c r="K11" i="1"/>
  <c r="K19" i="1" s="1"/>
  <c r="J11" i="1"/>
  <c r="J19" i="1" s="1"/>
  <c r="H11" i="1"/>
  <c r="T11" i="1" s="1"/>
  <c r="T19" i="1" s="1"/>
  <c r="E11" i="1"/>
  <c r="E19" i="1" s="1"/>
  <c r="C11" i="1"/>
  <c r="B11" i="1"/>
  <c r="HO11" i="1" s="1"/>
  <c r="JQ10" i="1"/>
  <c r="JP10" i="1"/>
  <c r="IB10" i="1"/>
  <c r="IB18" i="1" s="1"/>
  <c r="IA10" i="1"/>
  <c r="IA18" i="1" s="1"/>
  <c r="EO10" i="1"/>
  <c r="DZ10" i="1"/>
  <c r="DP10" i="1"/>
  <c r="DP18" i="1" s="1"/>
  <c r="DO10" i="1"/>
  <c r="DO18" i="1" s="1"/>
  <c r="DN10" i="1"/>
  <c r="DN18" i="1" s="1"/>
  <c r="DM10" i="1"/>
  <c r="DM18" i="1" s="1"/>
  <c r="DL10" i="1"/>
  <c r="DL18" i="1" s="1"/>
  <c r="DK10" i="1"/>
  <c r="DK18" i="1" s="1"/>
  <c r="DJ10" i="1"/>
  <c r="DJ18" i="1" s="1"/>
  <c r="DI10" i="1"/>
  <c r="DI18" i="1" s="1"/>
  <c r="DH10" i="1"/>
  <c r="DH18" i="1" s="1"/>
  <c r="DG10" i="1"/>
  <c r="DG18" i="1" s="1"/>
  <c r="DF10" i="1"/>
  <c r="DF18" i="1" s="1"/>
  <c r="DE10" i="1"/>
  <c r="DE18" i="1" s="1"/>
  <c r="DD10" i="1"/>
  <c r="DD18" i="1" s="1"/>
  <c r="DC10" i="1"/>
  <c r="DC18" i="1" s="1"/>
  <c r="DB10" i="1"/>
  <c r="DB18" i="1" s="1"/>
  <c r="DA10" i="1"/>
  <c r="DA18" i="1" s="1"/>
  <c r="CZ10" i="1"/>
  <c r="CZ18" i="1" s="1"/>
  <c r="CY10" i="1"/>
  <c r="CY18" i="1" s="1"/>
  <c r="CX10" i="1"/>
  <c r="CX18" i="1" s="1"/>
  <c r="CW10" i="1"/>
  <c r="CW18" i="1" s="1"/>
  <c r="CV10" i="1"/>
  <c r="CV18" i="1" s="1"/>
  <c r="CU10" i="1"/>
  <c r="CU18" i="1" s="1"/>
  <c r="CT10" i="1"/>
  <c r="CT18" i="1" s="1"/>
  <c r="CS10" i="1"/>
  <c r="CS18" i="1" s="1"/>
  <c r="CR10" i="1"/>
  <c r="CR18" i="1" s="1"/>
  <c r="CQ10" i="1"/>
  <c r="CQ18" i="1" s="1"/>
  <c r="CP10" i="1"/>
  <c r="CP18" i="1" s="1"/>
  <c r="CO10" i="1"/>
  <c r="CO18" i="1" s="1"/>
  <c r="CN10" i="1"/>
  <c r="CN18" i="1" s="1"/>
  <c r="CM10" i="1"/>
  <c r="CM18" i="1" s="1"/>
  <c r="CL10" i="1"/>
  <c r="CL18" i="1" s="1"/>
  <c r="CK10" i="1"/>
  <c r="CK18" i="1" s="1"/>
  <c r="CJ10" i="1"/>
  <c r="CJ18" i="1" s="1"/>
  <c r="CI10" i="1"/>
  <c r="CI18" i="1" s="1"/>
  <c r="CH10" i="1"/>
  <c r="CH18" i="1" s="1"/>
  <c r="CG10" i="1"/>
  <c r="CG18" i="1" s="1"/>
  <c r="CF10" i="1"/>
  <c r="CF18" i="1" s="1"/>
  <c r="CE10" i="1"/>
  <c r="CE18" i="1" s="1"/>
  <c r="CD10" i="1"/>
  <c r="CD18" i="1" s="1"/>
  <c r="CC10" i="1"/>
  <c r="CC18" i="1" s="1"/>
  <c r="CB10" i="1"/>
  <c r="CB18" i="1" s="1"/>
  <c r="CA10" i="1"/>
  <c r="CA18" i="1" s="1"/>
  <c r="BZ10" i="1"/>
  <c r="BZ18" i="1" s="1"/>
  <c r="BY10" i="1"/>
  <c r="BY18" i="1" s="1"/>
  <c r="BX10" i="1"/>
  <c r="BX18" i="1" s="1"/>
  <c r="BW10" i="1"/>
  <c r="BW18" i="1" s="1"/>
  <c r="BV10" i="1"/>
  <c r="BV18" i="1" s="1"/>
  <c r="BU10" i="1"/>
  <c r="BU18" i="1" s="1"/>
  <c r="BP10" i="1"/>
  <c r="BK10" i="1"/>
  <c r="BK18" i="1" s="1"/>
  <c r="BI10" i="1"/>
  <c r="BI18" i="1" s="1"/>
  <c r="BH10" i="1"/>
  <c r="BH18" i="1" s="1"/>
  <c r="AN10" i="1"/>
  <c r="AN18" i="1" s="1"/>
  <c r="AM10" i="1"/>
  <c r="AJ10" i="1"/>
  <c r="AJ18" i="1" s="1"/>
  <c r="AI10" i="1"/>
  <c r="AI18" i="1" s="1"/>
  <c r="AF10" i="1"/>
  <c r="AF18" i="1" s="1"/>
  <c r="AE10" i="1"/>
  <c r="AB10" i="1"/>
  <c r="AB18" i="1" s="1"/>
  <c r="AA10" i="1"/>
  <c r="AA18" i="1" s="1"/>
  <c r="Z10" i="1"/>
  <c r="Z18" i="1" s="1"/>
  <c r="X10" i="1"/>
  <c r="X18" i="1" s="1"/>
  <c r="W10" i="1"/>
  <c r="W18" i="1" s="1"/>
  <c r="V10" i="1"/>
  <c r="V18" i="1" s="1"/>
  <c r="U10" i="1"/>
  <c r="GU10" i="1" s="1"/>
  <c r="Q10" i="1"/>
  <c r="Q18" i="1" s="1"/>
  <c r="K10" i="1"/>
  <c r="K18" i="1" s="1"/>
  <c r="J10" i="1"/>
  <c r="J18" i="1" s="1"/>
  <c r="H10" i="1"/>
  <c r="L10" i="1" s="1"/>
  <c r="L18" i="1" s="1"/>
  <c r="E10" i="1"/>
  <c r="E18" i="1" s="1"/>
  <c r="C10" i="1"/>
  <c r="B10" i="1"/>
  <c r="HV10" i="1" s="1"/>
  <c r="HV18" i="1" s="1"/>
  <c r="JQ9" i="1"/>
  <c r="JP9" i="1"/>
  <c r="IB9" i="1"/>
  <c r="IB17" i="1" s="1"/>
  <c r="IA9" i="1"/>
  <c r="IA17" i="1" s="1"/>
  <c r="EO9" i="1"/>
  <c r="DZ9" i="1"/>
  <c r="DP9" i="1"/>
  <c r="DP17" i="1" s="1"/>
  <c r="DO9" i="1"/>
  <c r="DO17" i="1" s="1"/>
  <c r="DN9" i="1"/>
  <c r="DN17" i="1" s="1"/>
  <c r="DM9" i="1"/>
  <c r="DM17" i="1" s="1"/>
  <c r="DL9" i="1"/>
  <c r="DL17" i="1" s="1"/>
  <c r="DK9" i="1"/>
  <c r="DK17" i="1" s="1"/>
  <c r="DJ9" i="1"/>
  <c r="DJ17" i="1" s="1"/>
  <c r="DI9" i="1"/>
  <c r="DI17" i="1" s="1"/>
  <c r="DH9" i="1"/>
  <c r="DH17" i="1" s="1"/>
  <c r="DG9" i="1"/>
  <c r="DG17" i="1" s="1"/>
  <c r="DF9" i="1"/>
  <c r="DF17" i="1" s="1"/>
  <c r="DE9" i="1"/>
  <c r="DE17" i="1" s="1"/>
  <c r="DD9" i="1"/>
  <c r="DD17" i="1" s="1"/>
  <c r="DC9" i="1"/>
  <c r="DC17" i="1" s="1"/>
  <c r="DB9" i="1"/>
  <c r="DB17" i="1" s="1"/>
  <c r="DA9" i="1"/>
  <c r="DA17" i="1" s="1"/>
  <c r="CZ9" i="1"/>
  <c r="CZ17" i="1" s="1"/>
  <c r="CY9" i="1"/>
  <c r="CY17" i="1" s="1"/>
  <c r="CX9" i="1"/>
  <c r="CX17" i="1" s="1"/>
  <c r="CW9" i="1"/>
  <c r="CW17" i="1" s="1"/>
  <c r="CV9" i="1"/>
  <c r="CV17" i="1" s="1"/>
  <c r="CU9" i="1"/>
  <c r="CU17" i="1" s="1"/>
  <c r="CT9" i="1"/>
  <c r="CT17" i="1" s="1"/>
  <c r="CS9" i="1"/>
  <c r="CS17" i="1" s="1"/>
  <c r="CR9" i="1"/>
  <c r="CR17" i="1" s="1"/>
  <c r="CQ9" i="1"/>
  <c r="CQ17" i="1" s="1"/>
  <c r="CP9" i="1"/>
  <c r="CP17" i="1" s="1"/>
  <c r="CO9" i="1"/>
  <c r="CO17" i="1" s="1"/>
  <c r="CN9" i="1"/>
  <c r="CN17" i="1" s="1"/>
  <c r="CM9" i="1"/>
  <c r="CM17" i="1" s="1"/>
  <c r="CL9" i="1"/>
  <c r="CL17" i="1" s="1"/>
  <c r="CK9" i="1"/>
  <c r="CK17" i="1" s="1"/>
  <c r="CJ9" i="1"/>
  <c r="CJ17" i="1" s="1"/>
  <c r="CI9" i="1"/>
  <c r="CI17" i="1" s="1"/>
  <c r="CH9" i="1"/>
  <c r="CH17" i="1" s="1"/>
  <c r="CG9" i="1"/>
  <c r="CG17" i="1" s="1"/>
  <c r="CF9" i="1"/>
  <c r="CF17" i="1" s="1"/>
  <c r="CE9" i="1"/>
  <c r="CE17" i="1" s="1"/>
  <c r="CD9" i="1"/>
  <c r="CD17" i="1" s="1"/>
  <c r="CC9" i="1"/>
  <c r="CC17" i="1" s="1"/>
  <c r="CB9" i="1"/>
  <c r="CB17" i="1" s="1"/>
  <c r="CA9" i="1"/>
  <c r="CA17" i="1" s="1"/>
  <c r="BZ9" i="1"/>
  <c r="BZ17" i="1" s="1"/>
  <c r="BY9" i="1"/>
  <c r="BY17" i="1" s="1"/>
  <c r="BX9" i="1"/>
  <c r="BX17" i="1" s="1"/>
  <c r="BW9" i="1"/>
  <c r="BW17" i="1" s="1"/>
  <c r="BV9" i="1"/>
  <c r="BV17" i="1" s="1"/>
  <c r="BU9" i="1"/>
  <c r="BU17" i="1" s="1"/>
  <c r="BP9" i="1"/>
  <c r="BL9" i="1"/>
  <c r="BL17" i="1" s="1"/>
  <c r="BK9" i="1"/>
  <c r="BK17" i="1" s="1"/>
  <c r="BI9" i="1"/>
  <c r="BI17" i="1" s="1"/>
  <c r="BH9" i="1"/>
  <c r="BH17" i="1" s="1"/>
  <c r="AN9" i="1"/>
  <c r="AN17" i="1" s="1"/>
  <c r="AM9" i="1"/>
  <c r="AM17" i="1" s="1"/>
  <c r="AJ9" i="1"/>
  <c r="AJ17" i="1" s="1"/>
  <c r="AI9" i="1"/>
  <c r="AI17" i="1" s="1"/>
  <c r="AF9" i="1"/>
  <c r="AF17" i="1" s="1"/>
  <c r="AE9" i="1"/>
  <c r="AE17" i="1" s="1"/>
  <c r="AB9" i="1"/>
  <c r="AB17" i="1" s="1"/>
  <c r="AA9" i="1"/>
  <c r="AA17" i="1" s="1"/>
  <c r="Z9" i="1"/>
  <c r="Z17" i="1" s="1"/>
  <c r="X9" i="1"/>
  <c r="X17" i="1" s="1"/>
  <c r="W9" i="1"/>
  <c r="W17" i="1" s="1"/>
  <c r="V9" i="1"/>
  <c r="V17" i="1" s="1"/>
  <c r="U9" i="1"/>
  <c r="GI9" i="1" s="1"/>
  <c r="Q9" i="1"/>
  <c r="Q17" i="1" s="1"/>
  <c r="K9" i="1"/>
  <c r="K17" i="1" s="1"/>
  <c r="J9" i="1"/>
  <c r="J17" i="1" s="1"/>
  <c r="H9" i="1"/>
  <c r="H17" i="1" s="1"/>
  <c r="E9" i="1"/>
  <c r="E17" i="1" s="1"/>
  <c r="C9" i="1"/>
  <c r="G9" i="1" s="1"/>
  <c r="G17" i="1" s="1"/>
  <c r="B9" i="1"/>
  <c r="HO9" i="1" s="1"/>
  <c r="JQ8" i="1"/>
  <c r="JP8" i="1"/>
  <c r="ID8" i="1"/>
  <c r="ID16" i="1" s="1"/>
  <c r="IC8" i="1"/>
  <c r="IC16" i="1" s="1"/>
  <c r="IB8" i="1"/>
  <c r="IB16" i="1" s="1"/>
  <c r="IA8" i="1"/>
  <c r="IA16" i="1" s="1"/>
  <c r="HY8" i="1"/>
  <c r="HY16" i="1" s="1"/>
  <c r="HV8" i="1"/>
  <c r="HV16" i="1" s="1"/>
  <c r="HR8" i="1"/>
  <c r="HR16" i="1" s="1"/>
  <c r="HQ8" i="1"/>
  <c r="HQ16" i="1" s="1"/>
  <c r="HO8" i="1"/>
  <c r="HO16" i="1" s="1"/>
  <c r="HM8" i="1"/>
  <c r="HM16" i="1" s="1"/>
  <c r="HE8" i="1"/>
  <c r="HE16" i="1" s="1"/>
  <c r="HC8" i="1"/>
  <c r="HC16" i="1" s="1"/>
  <c r="GU8" i="1"/>
  <c r="GU16" i="1" s="1"/>
  <c r="GP8" i="1"/>
  <c r="GP16" i="1" s="1"/>
  <c r="GI8" i="1"/>
  <c r="GI16" i="1" s="1"/>
  <c r="GD8" i="1"/>
  <c r="GD16" i="1" s="1"/>
  <c r="GB8" i="1"/>
  <c r="GB16" i="1" s="1"/>
  <c r="GA8" i="1"/>
  <c r="GA16" i="1" s="1"/>
  <c r="FT8" i="1"/>
  <c r="FT16" i="1" s="1"/>
  <c r="FS8" i="1"/>
  <c r="FS16" i="1" s="1"/>
  <c r="FQ8" i="1"/>
  <c r="FQ16" i="1" s="1"/>
  <c r="FP8" i="1"/>
  <c r="FP16" i="1" s="1"/>
  <c r="FK8" i="1"/>
  <c r="FK16" i="1" s="1"/>
  <c r="FH8" i="1"/>
  <c r="FH16" i="1" s="1"/>
  <c r="FG8" i="1"/>
  <c r="FG16" i="1" s="1"/>
  <c r="FE8" i="1"/>
  <c r="FE16" i="1" s="1"/>
  <c r="FD8" i="1"/>
  <c r="FD16" i="1" s="1"/>
  <c r="EZ8" i="1"/>
  <c r="EZ16" i="1" s="1"/>
  <c r="EW8" i="1"/>
  <c r="EW16" i="1" s="1"/>
  <c r="EV8" i="1"/>
  <c r="EV16" i="1" s="1"/>
  <c r="ET8" i="1"/>
  <c r="ET16" i="1" s="1"/>
  <c r="ES8" i="1"/>
  <c r="ES16" i="1" s="1"/>
  <c r="ER8" i="1"/>
  <c r="ER16" i="1" s="1"/>
  <c r="EQ8" i="1"/>
  <c r="EQ16" i="1" s="1"/>
  <c r="EO8" i="1"/>
  <c r="EM8" i="1"/>
  <c r="EM16" i="1" s="1"/>
  <c r="EK8" i="1"/>
  <c r="EK16" i="1" s="1"/>
  <c r="EH8" i="1"/>
  <c r="EH16" i="1" s="1"/>
  <c r="EE8" i="1"/>
  <c r="EE16" i="1" s="1"/>
  <c r="ED8" i="1"/>
  <c r="ED16" i="1" s="1"/>
  <c r="EC8" i="1"/>
  <c r="EC16" i="1" s="1"/>
  <c r="EA8" i="1"/>
  <c r="EB8" i="1" s="1"/>
  <c r="EB16" i="1" s="1"/>
  <c r="DZ8" i="1"/>
  <c r="DW8" i="1"/>
  <c r="DW16" i="1" s="1"/>
  <c r="DU8" i="1"/>
  <c r="DU16" i="1" s="1"/>
  <c r="DT8" i="1"/>
  <c r="DT16" i="1" s="1"/>
  <c r="DS8" i="1"/>
  <c r="DS16" i="1" s="1"/>
  <c r="DP8" i="1"/>
  <c r="DP16" i="1" s="1"/>
  <c r="DO8" i="1"/>
  <c r="DO16" i="1" s="1"/>
  <c r="DN8" i="1"/>
  <c r="DN16" i="1" s="1"/>
  <c r="DM8" i="1"/>
  <c r="DM16" i="1" s="1"/>
  <c r="DL8" i="1"/>
  <c r="DL16" i="1" s="1"/>
  <c r="DK8" i="1"/>
  <c r="DK16" i="1" s="1"/>
  <c r="DJ8" i="1"/>
  <c r="DJ16" i="1" s="1"/>
  <c r="DI8" i="1"/>
  <c r="DI16" i="1" s="1"/>
  <c r="DH8" i="1"/>
  <c r="DH16" i="1" s="1"/>
  <c r="DG8" i="1"/>
  <c r="DG16" i="1" s="1"/>
  <c r="DF8" i="1"/>
  <c r="DF16" i="1" s="1"/>
  <c r="DE8" i="1"/>
  <c r="DE16" i="1" s="1"/>
  <c r="DD8" i="1"/>
  <c r="DD16" i="1" s="1"/>
  <c r="DC8" i="1"/>
  <c r="DC16" i="1" s="1"/>
  <c r="DB8" i="1"/>
  <c r="DB16" i="1" s="1"/>
  <c r="DA8" i="1"/>
  <c r="DA16" i="1" s="1"/>
  <c r="CZ8" i="1"/>
  <c r="CZ16" i="1" s="1"/>
  <c r="CY8" i="1"/>
  <c r="CY16" i="1" s="1"/>
  <c r="CX8" i="1"/>
  <c r="CX16" i="1" s="1"/>
  <c r="CW8" i="1"/>
  <c r="CW16" i="1" s="1"/>
  <c r="CV8" i="1"/>
  <c r="CV16" i="1" s="1"/>
  <c r="CU8" i="1"/>
  <c r="CU16" i="1" s="1"/>
  <c r="CT8" i="1"/>
  <c r="CT16" i="1" s="1"/>
  <c r="CS8" i="1"/>
  <c r="CS16" i="1" s="1"/>
  <c r="CR8" i="1"/>
  <c r="CR16" i="1" s="1"/>
  <c r="CQ8" i="1"/>
  <c r="CQ16" i="1" s="1"/>
  <c r="CP8" i="1"/>
  <c r="CP16" i="1" s="1"/>
  <c r="CO8" i="1"/>
  <c r="CO16" i="1" s="1"/>
  <c r="CN8" i="1"/>
  <c r="CN16" i="1" s="1"/>
  <c r="CM8" i="1"/>
  <c r="CM16" i="1" s="1"/>
  <c r="CL8" i="1"/>
  <c r="CL16" i="1" s="1"/>
  <c r="CK8" i="1"/>
  <c r="CK16" i="1" s="1"/>
  <c r="CJ8" i="1"/>
  <c r="CJ16" i="1" s="1"/>
  <c r="CI8" i="1"/>
  <c r="CI16" i="1" s="1"/>
  <c r="CH8" i="1"/>
  <c r="CH16" i="1" s="1"/>
  <c r="CG8" i="1"/>
  <c r="CG16" i="1" s="1"/>
  <c r="CF8" i="1"/>
  <c r="CF16" i="1" s="1"/>
  <c r="CE8" i="1"/>
  <c r="CE16" i="1" s="1"/>
  <c r="CD8" i="1"/>
  <c r="CD16" i="1" s="1"/>
  <c r="CC8" i="1"/>
  <c r="CC16" i="1" s="1"/>
  <c r="CB8" i="1"/>
  <c r="CB16" i="1" s="1"/>
  <c r="CA8" i="1"/>
  <c r="CA16" i="1" s="1"/>
  <c r="BZ8" i="1"/>
  <c r="BZ16" i="1" s="1"/>
  <c r="BY8" i="1"/>
  <c r="BY16" i="1" s="1"/>
  <c r="BX8" i="1"/>
  <c r="BX16" i="1" s="1"/>
  <c r="BW8" i="1"/>
  <c r="BW16" i="1" s="1"/>
  <c r="BV8" i="1"/>
  <c r="BV16" i="1" s="1"/>
  <c r="BU8" i="1"/>
  <c r="BU16" i="1" s="1"/>
  <c r="BS8" i="1"/>
  <c r="BS16" i="1" s="1"/>
  <c r="BR8" i="1"/>
  <c r="BR16" i="1" s="1"/>
  <c r="BQ8" i="1"/>
  <c r="BQ16" i="1" s="1"/>
  <c r="BP8" i="1"/>
  <c r="BO8" i="1"/>
  <c r="BK8" i="1"/>
  <c r="BK16" i="1" s="1"/>
  <c r="BI8" i="1"/>
  <c r="BI16" i="1" s="1"/>
  <c r="BH8" i="1"/>
  <c r="BH16" i="1" s="1"/>
  <c r="BG8" i="1"/>
  <c r="BG16" i="1" s="1"/>
  <c r="BF8" i="1"/>
  <c r="BF16" i="1" s="1"/>
  <c r="BE8" i="1"/>
  <c r="BE16" i="1" s="1"/>
  <c r="AW8" i="1"/>
  <c r="AW16" i="1" s="1"/>
  <c r="AR8" i="1"/>
  <c r="AR16" i="1" s="1"/>
  <c r="AQ8" i="1"/>
  <c r="AQ16" i="1" s="1"/>
  <c r="AN8" i="1"/>
  <c r="AN16" i="1" s="1"/>
  <c r="AM8" i="1"/>
  <c r="AM16" i="1" s="1"/>
  <c r="AL8" i="1"/>
  <c r="AL16" i="1" s="1"/>
  <c r="AK8" i="1"/>
  <c r="AK16" i="1" s="1"/>
  <c r="AC8" i="1"/>
  <c r="AC16" i="1" s="1"/>
  <c r="Y8" i="1"/>
  <c r="Y16" i="1" s="1"/>
  <c r="O8" i="1"/>
  <c r="O16" i="1" s="1"/>
  <c r="H8" i="1"/>
  <c r="H16" i="1" s="1"/>
  <c r="G8" i="1"/>
  <c r="G16" i="1" s="1"/>
  <c r="D8" i="1"/>
  <c r="D16" i="1" s="1"/>
  <c r="JQ7" i="1"/>
  <c r="JP7" i="1"/>
  <c r="ID7" i="1"/>
  <c r="ID15" i="1" s="1"/>
  <c r="IC7" i="1"/>
  <c r="IC15" i="1" s="1"/>
  <c r="IB7" i="1"/>
  <c r="IB15" i="1" s="1"/>
  <c r="IA7" i="1"/>
  <c r="IA15" i="1" s="1"/>
  <c r="HY7" i="1"/>
  <c r="HY15" i="1" s="1"/>
  <c r="HV7" i="1"/>
  <c r="HV15" i="1" s="1"/>
  <c r="HR7" i="1"/>
  <c r="HR15" i="1" s="1"/>
  <c r="HQ7" i="1"/>
  <c r="HQ15" i="1" s="1"/>
  <c r="HO7" i="1"/>
  <c r="HO15" i="1" s="1"/>
  <c r="HM7" i="1"/>
  <c r="HM15" i="1" s="1"/>
  <c r="HE7" i="1"/>
  <c r="HE15" i="1" s="1"/>
  <c r="HC7" i="1"/>
  <c r="HC15" i="1" s="1"/>
  <c r="GU7" i="1"/>
  <c r="GU15" i="1" s="1"/>
  <c r="GP7" i="1"/>
  <c r="GP15" i="1" s="1"/>
  <c r="GI7" i="1"/>
  <c r="GL7" i="1" s="1"/>
  <c r="GD7" i="1"/>
  <c r="GD15" i="1" s="1"/>
  <c r="GB7" i="1"/>
  <c r="GB15" i="1" s="1"/>
  <c r="GA7" i="1"/>
  <c r="GA15" i="1" s="1"/>
  <c r="FT7" i="1"/>
  <c r="FT15" i="1" s="1"/>
  <c r="FS7" i="1"/>
  <c r="FS15" i="1" s="1"/>
  <c r="FQ7" i="1"/>
  <c r="FQ15" i="1" s="1"/>
  <c r="FP7" i="1"/>
  <c r="FP15" i="1" s="1"/>
  <c r="FK7" i="1"/>
  <c r="FK15" i="1" s="1"/>
  <c r="FH7" i="1"/>
  <c r="FH15" i="1" s="1"/>
  <c r="FG7" i="1"/>
  <c r="FG15" i="1" s="1"/>
  <c r="FE7" i="1"/>
  <c r="FE15" i="1" s="1"/>
  <c r="FD7" i="1"/>
  <c r="FD15" i="1" s="1"/>
  <c r="EZ7" i="1"/>
  <c r="EZ15" i="1" s="1"/>
  <c r="EW7" i="1"/>
  <c r="EW15" i="1" s="1"/>
  <c r="EV7" i="1"/>
  <c r="EV15" i="1" s="1"/>
  <c r="ET7" i="1"/>
  <c r="ET15" i="1" s="1"/>
  <c r="ES7" i="1"/>
  <c r="ES15" i="1" s="1"/>
  <c r="ER7" i="1"/>
  <c r="ER15" i="1" s="1"/>
  <c r="EP7" i="1"/>
  <c r="EP15" i="1" s="1"/>
  <c r="EO7" i="1"/>
  <c r="EM7" i="1"/>
  <c r="EM15" i="1" s="1"/>
  <c r="EK7" i="1"/>
  <c r="EL7" i="1" s="1"/>
  <c r="EL15" i="1" s="1"/>
  <c r="EH7" i="1"/>
  <c r="EH15" i="1" s="1"/>
  <c r="EE7" i="1"/>
  <c r="EE15" i="1" s="1"/>
  <c r="ED7" i="1"/>
  <c r="ED15" i="1" s="1"/>
  <c r="EC7" i="1"/>
  <c r="EC15" i="1" s="1"/>
  <c r="EA7" i="1"/>
  <c r="EA15" i="1" s="1"/>
  <c r="DZ7" i="1"/>
  <c r="DW7" i="1"/>
  <c r="DW15" i="1" s="1"/>
  <c r="DU7" i="1"/>
  <c r="DU15" i="1" s="1"/>
  <c r="DT7" i="1"/>
  <c r="DT15" i="1" s="1"/>
  <c r="DS7" i="1"/>
  <c r="DS15" i="1" s="1"/>
  <c r="DQ7" i="1"/>
  <c r="DQ15" i="1" s="1"/>
  <c r="DP7" i="1"/>
  <c r="DP15" i="1" s="1"/>
  <c r="DO7" i="1"/>
  <c r="DO15" i="1" s="1"/>
  <c r="DN7" i="1"/>
  <c r="DN15" i="1" s="1"/>
  <c r="DM7" i="1"/>
  <c r="DM15" i="1" s="1"/>
  <c r="DL7" i="1"/>
  <c r="DL15" i="1" s="1"/>
  <c r="DK7" i="1"/>
  <c r="DK15" i="1" s="1"/>
  <c r="DJ7" i="1"/>
  <c r="DJ15" i="1" s="1"/>
  <c r="DI7" i="1"/>
  <c r="DI15" i="1" s="1"/>
  <c r="DH7" i="1"/>
  <c r="DH15" i="1" s="1"/>
  <c r="DG7" i="1"/>
  <c r="DG15" i="1" s="1"/>
  <c r="DF7" i="1"/>
  <c r="DF15" i="1" s="1"/>
  <c r="DE7" i="1"/>
  <c r="DE15" i="1" s="1"/>
  <c r="DD7" i="1"/>
  <c r="DD15" i="1" s="1"/>
  <c r="DC7" i="1"/>
  <c r="DC15" i="1" s="1"/>
  <c r="DB7" i="1"/>
  <c r="DB15" i="1" s="1"/>
  <c r="DA7" i="1"/>
  <c r="DA15" i="1" s="1"/>
  <c r="CZ7" i="1"/>
  <c r="CZ15" i="1" s="1"/>
  <c r="CY7" i="1"/>
  <c r="CY15" i="1" s="1"/>
  <c r="CX7" i="1"/>
  <c r="CX15" i="1" s="1"/>
  <c r="CW7" i="1"/>
  <c r="CW15" i="1" s="1"/>
  <c r="CV7" i="1"/>
  <c r="CV15" i="1" s="1"/>
  <c r="CU7" i="1"/>
  <c r="CU15" i="1" s="1"/>
  <c r="CT7" i="1"/>
  <c r="CT15" i="1" s="1"/>
  <c r="CS7" i="1"/>
  <c r="CS15" i="1" s="1"/>
  <c r="CR7" i="1"/>
  <c r="CR15" i="1" s="1"/>
  <c r="CQ7" i="1"/>
  <c r="CQ15" i="1" s="1"/>
  <c r="CP7" i="1"/>
  <c r="CP15" i="1" s="1"/>
  <c r="CO7" i="1"/>
  <c r="CO15" i="1" s="1"/>
  <c r="CN7" i="1"/>
  <c r="CN15" i="1" s="1"/>
  <c r="CM7" i="1"/>
  <c r="CM15" i="1" s="1"/>
  <c r="CL7" i="1"/>
  <c r="CL15" i="1" s="1"/>
  <c r="CK7" i="1"/>
  <c r="CK15" i="1" s="1"/>
  <c r="CJ7" i="1"/>
  <c r="CJ15" i="1" s="1"/>
  <c r="CI7" i="1"/>
  <c r="CI15" i="1" s="1"/>
  <c r="CH7" i="1"/>
  <c r="CH15" i="1" s="1"/>
  <c r="CG7" i="1"/>
  <c r="CG15" i="1" s="1"/>
  <c r="CF7" i="1"/>
  <c r="CF15" i="1" s="1"/>
  <c r="CE7" i="1"/>
  <c r="CE15" i="1" s="1"/>
  <c r="CD7" i="1"/>
  <c r="CD15" i="1" s="1"/>
  <c r="CC7" i="1"/>
  <c r="CC15" i="1" s="1"/>
  <c r="CB7" i="1"/>
  <c r="CB15" i="1" s="1"/>
  <c r="CA7" i="1"/>
  <c r="CA15" i="1" s="1"/>
  <c r="BZ7" i="1"/>
  <c r="BZ15" i="1" s="1"/>
  <c r="BY7" i="1"/>
  <c r="BY15" i="1" s="1"/>
  <c r="BX7" i="1"/>
  <c r="BX15" i="1" s="1"/>
  <c r="BW7" i="1"/>
  <c r="BW15" i="1" s="1"/>
  <c r="BV7" i="1"/>
  <c r="BV15" i="1" s="1"/>
  <c r="BU7" i="1"/>
  <c r="BU15" i="1" s="1"/>
  <c r="BS7" i="1"/>
  <c r="BS15" i="1" s="1"/>
  <c r="BR7" i="1"/>
  <c r="BR15" i="1" s="1"/>
  <c r="BQ7" i="1"/>
  <c r="BQ15" i="1" s="1"/>
  <c r="BP7" i="1"/>
  <c r="BO7" i="1"/>
  <c r="BK7" i="1"/>
  <c r="BK15" i="1" s="1"/>
  <c r="BI7" i="1"/>
  <c r="BI15" i="1" s="1"/>
  <c r="BH7" i="1"/>
  <c r="BH15" i="1" s="1"/>
  <c r="BG7" i="1"/>
  <c r="BG15" i="1" s="1"/>
  <c r="BF7" i="1"/>
  <c r="BF15" i="1" s="1"/>
  <c r="BE7" i="1"/>
  <c r="BE15" i="1" s="1"/>
  <c r="AW7" i="1"/>
  <c r="AW15" i="1" s="1"/>
  <c r="AR7" i="1"/>
  <c r="AR15" i="1" s="1"/>
  <c r="AQ7" i="1"/>
  <c r="AQ15" i="1" s="1"/>
  <c r="AN7" i="1"/>
  <c r="AN15" i="1" s="1"/>
  <c r="AM7" i="1"/>
  <c r="AM15" i="1" s="1"/>
  <c r="AL7" i="1"/>
  <c r="AL15" i="1" s="1"/>
  <c r="AK7" i="1"/>
  <c r="AK15" i="1" s="1"/>
  <c r="AC7" i="1"/>
  <c r="AC15" i="1" s="1"/>
  <c r="Y7" i="1"/>
  <c r="Y15" i="1" s="1"/>
  <c r="O7" i="1"/>
  <c r="O15" i="1" s="1"/>
  <c r="H7" i="1"/>
  <c r="H15" i="1" s="1"/>
  <c r="F7" i="1"/>
  <c r="F15" i="1" s="1"/>
  <c r="D7" i="1"/>
  <c r="D15" i="1" s="1"/>
  <c r="JQ6" i="1"/>
  <c r="JP6" i="1"/>
  <c r="ID6" i="1"/>
  <c r="ID14" i="1" s="1"/>
  <c r="IC6" i="1"/>
  <c r="IC14" i="1" s="1"/>
  <c r="IB6" i="1"/>
  <c r="IB14" i="1" s="1"/>
  <c r="IA6" i="1"/>
  <c r="IA14" i="1" s="1"/>
  <c r="HY6" i="1"/>
  <c r="HY14" i="1" s="1"/>
  <c r="HV6" i="1"/>
  <c r="HV14" i="1" s="1"/>
  <c r="HR6" i="1"/>
  <c r="HS6" i="1" s="1"/>
  <c r="HS14" i="1" s="1"/>
  <c r="HQ6" i="1"/>
  <c r="HQ14" i="1" s="1"/>
  <c r="HO6" i="1"/>
  <c r="HO14" i="1" s="1"/>
  <c r="HM6" i="1"/>
  <c r="HM14" i="1" s="1"/>
  <c r="HE6" i="1"/>
  <c r="HE14" i="1" s="1"/>
  <c r="HC6" i="1"/>
  <c r="HC14" i="1" s="1"/>
  <c r="GU6" i="1"/>
  <c r="GU14" i="1" s="1"/>
  <c r="GP6" i="1"/>
  <c r="GP14" i="1" s="1"/>
  <c r="GI6" i="1"/>
  <c r="GI14" i="1" s="1"/>
  <c r="GD6" i="1"/>
  <c r="GD14" i="1" s="1"/>
  <c r="GB6" i="1"/>
  <c r="GB14" i="1" s="1"/>
  <c r="GA6" i="1"/>
  <c r="GA14" i="1" s="1"/>
  <c r="FT6" i="1"/>
  <c r="FU6" i="1" s="1"/>
  <c r="FU14" i="1" s="1"/>
  <c r="FS6" i="1"/>
  <c r="FS14" i="1" s="1"/>
  <c r="FQ6" i="1"/>
  <c r="FQ14" i="1" s="1"/>
  <c r="FP6" i="1"/>
  <c r="FP14" i="1" s="1"/>
  <c r="FK6" i="1"/>
  <c r="FK14" i="1" s="1"/>
  <c r="FH6" i="1"/>
  <c r="FH14" i="1" s="1"/>
  <c r="FG6" i="1"/>
  <c r="FG14" i="1" s="1"/>
  <c r="FE6" i="1"/>
  <c r="FE14" i="1" s="1"/>
  <c r="FD6" i="1"/>
  <c r="FD14" i="1" s="1"/>
  <c r="EZ6" i="1"/>
  <c r="EZ14" i="1" s="1"/>
  <c r="EW6" i="1"/>
  <c r="EY6" i="1" s="1"/>
  <c r="EY14" i="1" s="1"/>
  <c r="EV6" i="1"/>
  <c r="EV14" i="1" s="1"/>
  <c r="ET6" i="1"/>
  <c r="ET14" i="1" s="1"/>
  <c r="ES6" i="1"/>
  <c r="ES14" i="1" s="1"/>
  <c r="ER6" i="1"/>
  <c r="ER14" i="1" s="1"/>
  <c r="EO6" i="1"/>
  <c r="EM6" i="1"/>
  <c r="EM14" i="1" s="1"/>
  <c r="EK6" i="1"/>
  <c r="EK14" i="1" s="1"/>
  <c r="EH6" i="1"/>
  <c r="EH14" i="1" s="1"/>
  <c r="EE6" i="1"/>
  <c r="EE14" i="1" s="1"/>
  <c r="ED6" i="1"/>
  <c r="ED14" i="1" s="1"/>
  <c r="EC6" i="1"/>
  <c r="EC14" i="1" s="1"/>
  <c r="EA6" i="1"/>
  <c r="EA14" i="1" s="1"/>
  <c r="DZ6" i="1"/>
  <c r="DW6" i="1"/>
  <c r="DW14" i="1" s="1"/>
  <c r="DU6" i="1"/>
  <c r="DU14" i="1" s="1"/>
  <c r="DT6" i="1"/>
  <c r="DT14" i="1" s="1"/>
  <c r="DS6" i="1"/>
  <c r="DS14" i="1" s="1"/>
  <c r="DP6" i="1"/>
  <c r="DP14" i="1" s="1"/>
  <c r="DO6" i="1"/>
  <c r="DO14" i="1" s="1"/>
  <c r="DN6" i="1"/>
  <c r="DN14" i="1" s="1"/>
  <c r="DM6" i="1"/>
  <c r="DM14" i="1" s="1"/>
  <c r="DL6" i="1"/>
  <c r="DL14" i="1" s="1"/>
  <c r="DK6" i="1"/>
  <c r="DK14" i="1" s="1"/>
  <c r="DJ6" i="1"/>
  <c r="DJ14" i="1" s="1"/>
  <c r="DI6" i="1"/>
  <c r="DI14" i="1" s="1"/>
  <c r="DH6" i="1"/>
  <c r="DH14" i="1" s="1"/>
  <c r="DG6" i="1"/>
  <c r="DG14" i="1" s="1"/>
  <c r="DF6" i="1"/>
  <c r="DF14" i="1" s="1"/>
  <c r="DE6" i="1"/>
  <c r="DE14" i="1" s="1"/>
  <c r="DD6" i="1"/>
  <c r="DD14" i="1" s="1"/>
  <c r="DC6" i="1"/>
  <c r="DC14" i="1" s="1"/>
  <c r="DB6" i="1"/>
  <c r="DB14" i="1" s="1"/>
  <c r="DA6" i="1"/>
  <c r="DA14" i="1" s="1"/>
  <c r="CZ6" i="1"/>
  <c r="CZ14" i="1" s="1"/>
  <c r="CY6" i="1"/>
  <c r="CY14" i="1" s="1"/>
  <c r="CX6" i="1"/>
  <c r="CX14" i="1" s="1"/>
  <c r="CW6" i="1"/>
  <c r="CW14" i="1" s="1"/>
  <c r="CV6" i="1"/>
  <c r="CV14" i="1" s="1"/>
  <c r="CU6" i="1"/>
  <c r="CU14" i="1" s="1"/>
  <c r="CT6" i="1"/>
  <c r="CT14" i="1" s="1"/>
  <c r="CS6" i="1"/>
  <c r="CS14" i="1" s="1"/>
  <c r="CR6" i="1"/>
  <c r="CR14" i="1" s="1"/>
  <c r="CQ6" i="1"/>
  <c r="CQ14" i="1" s="1"/>
  <c r="CP6" i="1"/>
  <c r="CP14" i="1" s="1"/>
  <c r="CO6" i="1"/>
  <c r="CO14" i="1" s="1"/>
  <c r="CN6" i="1"/>
  <c r="CN14" i="1" s="1"/>
  <c r="CM6" i="1"/>
  <c r="CM14" i="1" s="1"/>
  <c r="CL6" i="1"/>
  <c r="CL14" i="1" s="1"/>
  <c r="CK6" i="1"/>
  <c r="CK14" i="1" s="1"/>
  <c r="CJ6" i="1"/>
  <c r="CJ14" i="1" s="1"/>
  <c r="CI6" i="1"/>
  <c r="CI14" i="1" s="1"/>
  <c r="CH6" i="1"/>
  <c r="CH14" i="1" s="1"/>
  <c r="CG6" i="1"/>
  <c r="CG14" i="1" s="1"/>
  <c r="CF6" i="1"/>
  <c r="CF14" i="1" s="1"/>
  <c r="CE6" i="1"/>
  <c r="CE14" i="1" s="1"/>
  <c r="CD6" i="1"/>
  <c r="CD14" i="1" s="1"/>
  <c r="CC6" i="1"/>
  <c r="CC14" i="1" s="1"/>
  <c r="CB6" i="1"/>
  <c r="CB14" i="1" s="1"/>
  <c r="CA6" i="1"/>
  <c r="CA14" i="1" s="1"/>
  <c r="BZ6" i="1"/>
  <c r="BZ14" i="1" s="1"/>
  <c r="BY6" i="1"/>
  <c r="BY14" i="1" s="1"/>
  <c r="BX6" i="1"/>
  <c r="BX14" i="1" s="1"/>
  <c r="BW6" i="1"/>
  <c r="BW14" i="1" s="1"/>
  <c r="BV6" i="1"/>
  <c r="BV14" i="1" s="1"/>
  <c r="BU6" i="1"/>
  <c r="BU14" i="1" s="1"/>
  <c r="BS6" i="1"/>
  <c r="BS14" i="1" s="1"/>
  <c r="BR6" i="1"/>
  <c r="BR14" i="1" s="1"/>
  <c r="BQ6" i="1"/>
  <c r="BQ14" i="1" s="1"/>
  <c r="BP6" i="1"/>
  <c r="BO6" i="1"/>
  <c r="BL6" i="1"/>
  <c r="BL14" i="1" s="1"/>
  <c r="BK6" i="1"/>
  <c r="BK14" i="1" s="1"/>
  <c r="BI6" i="1"/>
  <c r="BI14" i="1" s="1"/>
  <c r="BH6" i="1"/>
  <c r="BH14" i="1" s="1"/>
  <c r="BG6" i="1"/>
  <c r="BG14" i="1" s="1"/>
  <c r="BF6" i="1"/>
  <c r="BF14" i="1" s="1"/>
  <c r="BE6" i="1"/>
  <c r="BE14" i="1" s="1"/>
  <c r="AW6" i="1"/>
  <c r="AW14" i="1" s="1"/>
  <c r="AR6" i="1"/>
  <c r="AR14" i="1" s="1"/>
  <c r="AQ6" i="1"/>
  <c r="AQ14" i="1" s="1"/>
  <c r="AN6" i="1"/>
  <c r="AN14" i="1" s="1"/>
  <c r="AM6" i="1"/>
  <c r="AM14" i="1" s="1"/>
  <c r="AL6" i="1"/>
  <c r="AL14" i="1" s="1"/>
  <c r="AK6" i="1"/>
  <c r="AK14" i="1" s="1"/>
  <c r="AC6" i="1"/>
  <c r="AC14" i="1" s="1"/>
  <c r="Y6" i="1"/>
  <c r="Y14" i="1" s="1"/>
  <c r="R6" i="1"/>
  <c r="R14" i="1" s="1"/>
  <c r="O6" i="1"/>
  <c r="O14" i="1" s="1"/>
  <c r="H6" i="1"/>
  <c r="T6" i="1" s="1"/>
  <c r="T14" i="1" s="1"/>
  <c r="G6" i="1"/>
  <c r="G14" i="1" s="1"/>
  <c r="D6" i="1"/>
  <c r="D14" i="1" s="1"/>
  <c r="JP5" i="1"/>
  <c r="JO5" i="1"/>
  <c r="JQ5" i="1" s="1"/>
  <c r="ID5" i="1"/>
  <c r="ID13" i="1" s="1"/>
  <c r="IC5" i="1"/>
  <c r="IC13" i="1" s="1"/>
  <c r="IB5" i="1"/>
  <c r="IB13" i="1" s="1"/>
  <c r="IA5" i="1"/>
  <c r="IA13" i="1" s="1"/>
  <c r="HY5" i="1"/>
  <c r="HY13" i="1" s="1"/>
  <c r="HV5" i="1"/>
  <c r="HV13" i="1" s="1"/>
  <c r="HR5" i="1"/>
  <c r="HR13" i="1" s="1"/>
  <c r="HQ5" i="1"/>
  <c r="HQ13" i="1" s="1"/>
  <c r="HO5" i="1"/>
  <c r="HO13" i="1" s="1"/>
  <c r="HM5" i="1"/>
  <c r="HM13" i="1" s="1"/>
  <c r="HE5" i="1"/>
  <c r="HG5" i="1" s="1"/>
  <c r="HC5" i="1"/>
  <c r="HD5" i="1" s="1"/>
  <c r="HD13" i="1" s="1"/>
  <c r="GU5" i="1"/>
  <c r="GU13" i="1" s="1"/>
  <c r="GP5" i="1"/>
  <c r="GP13" i="1" s="1"/>
  <c r="GI5" i="1"/>
  <c r="GI13" i="1" s="1"/>
  <c r="GD5" i="1"/>
  <c r="GD13" i="1" s="1"/>
  <c r="GB5" i="1"/>
  <c r="GB13" i="1" s="1"/>
  <c r="GA5" i="1"/>
  <c r="GA13" i="1" s="1"/>
  <c r="FT5" i="1"/>
  <c r="FT13" i="1" s="1"/>
  <c r="FS5" i="1"/>
  <c r="FS13" i="1" s="1"/>
  <c r="FQ5" i="1"/>
  <c r="FQ13" i="1" s="1"/>
  <c r="FP5" i="1"/>
  <c r="FP13" i="1" s="1"/>
  <c r="FK5" i="1"/>
  <c r="FK13" i="1" s="1"/>
  <c r="FH5" i="1"/>
  <c r="FH13" i="1" s="1"/>
  <c r="FG5" i="1"/>
  <c r="FG13" i="1" s="1"/>
  <c r="FE5" i="1"/>
  <c r="FE13" i="1" s="1"/>
  <c r="FD5" i="1"/>
  <c r="FD13" i="1" s="1"/>
  <c r="EZ5" i="1"/>
  <c r="EZ13" i="1" s="1"/>
  <c r="EW5" i="1"/>
  <c r="EX5" i="1" s="1"/>
  <c r="EX13" i="1" s="1"/>
  <c r="EV5" i="1"/>
  <c r="EV13" i="1" s="1"/>
  <c r="ET5" i="1"/>
  <c r="ET13" i="1" s="1"/>
  <c r="ES5" i="1"/>
  <c r="ES13" i="1" s="1"/>
  <c r="ER5" i="1"/>
  <c r="ER13" i="1" s="1"/>
  <c r="EP5" i="1"/>
  <c r="EP13" i="1" s="1"/>
  <c r="EO5" i="1"/>
  <c r="EM5" i="1"/>
  <c r="EM13" i="1" s="1"/>
  <c r="EK5" i="1"/>
  <c r="EL5" i="1" s="1"/>
  <c r="EL13" i="1" s="1"/>
  <c r="EH5" i="1"/>
  <c r="EH13" i="1" s="1"/>
  <c r="EE5" i="1"/>
  <c r="EE13" i="1" s="1"/>
  <c r="ED5" i="1"/>
  <c r="ED13" i="1" s="1"/>
  <c r="EC5" i="1"/>
  <c r="EC13" i="1" s="1"/>
  <c r="EA5" i="1"/>
  <c r="EA13" i="1" s="1"/>
  <c r="DZ5" i="1"/>
  <c r="DW5" i="1"/>
  <c r="DW13" i="1" s="1"/>
  <c r="DU5" i="1"/>
  <c r="DU13" i="1" s="1"/>
  <c r="DT5" i="1"/>
  <c r="DT13" i="1" s="1"/>
  <c r="DS5" i="1"/>
  <c r="DS13" i="1" s="1"/>
  <c r="DQ5" i="1"/>
  <c r="DQ13" i="1" s="1"/>
  <c r="BS5" i="1"/>
  <c r="BS13" i="1" s="1"/>
  <c r="BR5" i="1"/>
  <c r="BR13" i="1" s="1"/>
  <c r="BQ5" i="1"/>
  <c r="BQ13" i="1" s="1"/>
  <c r="BP5" i="1"/>
  <c r="BO5" i="1"/>
  <c r="BK5" i="1"/>
  <c r="BK13" i="1" s="1"/>
  <c r="BI5" i="1"/>
  <c r="BI13" i="1" s="1"/>
  <c r="BH5" i="1"/>
  <c r="BH13" i="1" s="1"/>
  <c r="BG5" i="1"/>
  <c r="BG13" i="1" s="1"/>
  <c r="BF5" i="1"/>
  <c r="BF13" i="1" s="1"/>
  <c r="BE5" i="1"/>
  <c r="BE13" i="1" s="1"/>
  <c r="AW5" i="1"/>
  <c r="AW13" i="1" s="1"/>
  <c r="AR5" i="1"/>
  <c r="AR13" i="1" s="1"/>
  <c r="AQ5" i="1"/>
  <c r="AQ13" i="1" s="1"/>
  <c r="AN5" i="1"/>
  <c r="AN13" i="1" s="1"/>
  <c r="AM5" i="1"/>
  <c r="AM13" i="1" s="1"/>
  <c r="AL5" i="1"/>
  <c r="AL13" i="1" s="1"/>
  <c r="AK5" i="1"/>
  <c r="AK13" i="1" s="1"/>
  <c r="AC5" i="1"/>
  <c r="Y5" i="1"/>
  <c r="Y13" i="1" s="1"/>
  <c r="T5" i="1"/>
  <c r="T13" i="1" s="1"/>
  <c r="P5" i="1"/>
  <c r="P13" i="1" s="1"/>
  <c r="O5" i="1"/>
  <c r="O13" i="1" s="1"/>
  <c r="L5" i="1"/>
  <c r="L13" i="1" s="1"/>
  <c r="G5" i="1"/>
  <c r="G13" i="1" s="1"/>
  <c r="F5" i="1"/>
  <c r="FZ5" i="1" s="1"/>
  <c r="FZ13" i="1" s="1"/>
  <c r="D5" i="1"/>
  <c r="R11" i="1" l="1"/>
  <c r="R19" i="1" s="1"/>
  <c r="BQ12" i="1"/>
  <c r="BQ20" i="1" s="1"/>
  <c r="BX7" i="2"/>
  <c r="S7" i="1" s="1"/>
  <c r="S15" i="1" s="1"/>
  <c r="FA8" i="1"/>
  <c r="FA16" i="1" s="1"/>
  <c r="GD10" i="1"/>
  <c r="GD18" i="1" s="1"/>
  <c r="F8" i="1"/>
  <c r="F16" i="1" s="1"/>
  <c r="D12" i="1"/>
  <c r="BS12" i="1"/>
  <c r="EZ12" i="1"/>
  <c r="EZ20" i="1" s="1"/>
  <c r="FS12" i="1"/>
  <c r="FS20" i="1" s="1"/>
  <c r="HQ9" i="1"/>
  <c r="HQ17" i="1" s="1"/>
  <c r="BR12" i="1"/>
  <c r="BR20" i="1" s="1"/>
  <c r="L9" i="1"/>
  <c r="L17" i="1" s="1"/>
  <c r="P9" i="1"/>
  <c r="P17" i="1" s="1"/>
  <c r="DW12" i="1"/>
  <c r="DX12" i="1" s="1"/>
  <c r="ER11" i="1"/>
  <c r="ER19" i="1" s="1"/>
  <c r="EK12" i="1"/>
  <c r="EK20" i="1" s="1"/>
  <c r="DU10" i="1"/>
  <c r="DU18" i="1" s="1"/>
  <c r="T12" i="1"/>
  <c r="T20" i="1" s="1"/>
  <c r="FL6" i="1"/>
  <c r="FL14" i="1" s="1"/>
  <c r="AH6" i="1"/>
  <c r="AH14" i="1" s="1"/>
  <c r="EE10" i="1"/>
  <c r="EE18" i="1" s="1"/>
  <c r="P12" i="1"/>
  <c r="P20" i="1" s="1"/>
  <c r="DU12" i="1"/>
  <c r="DV12" i="1" s="1"/>
  <c r="DV20" i="1" s="1"/>
  <c r="IC12" i="1"/>
  <c r="IC20" i="1" s="1"/>
  <c r="HN5" i="1"/>
  <c r="HN13" i="1" s="1"/>
  <c r="AL10" i="1"/>
  <c r="AL18" i="1" s="1"/>
  <c r="T7" i="1"/>
  <c r="T15" i="1" s="1"/>
  <c r="T9" i="1"/>
  <c r="T17" i="1" s="1"/>
  <c r="AQ12" i="1"/>
  <c r="AQ20" i="1" s="1"/>
  <c r="ER12" i="1"/>
  <c r="U20" i="1"/>
  <c r="GO5" i="1"/>
  <c r="GO13" i="1" s="1"/>
  <c r="ID9" i="1"/>
  <c r="ID17" i="1" s="1"/>
  <c r="AQ9" i="1"/>
  <c r="AQ17" i="1" s="1"/>
  <c r="FA5" i="1"/>
  <c r="FA13" i="1" s="1"/>
  <c r="AH7" i="1"/>
  <c r="AH15" i="1" s="1"/>
  <c r="BG9" i="1"/>
  <c r="BG17" i="1" s="1"/>
  <c r="EW12" i="1"/>
  <c r="EY12" i="1" s="1"/>
  <c r="EY20" i="1" s="1"/>
  <c r="FE12" i="1"/>
  <c r="FF12" i="1" s="1"/>
  <c r="FF20" i="1" s="1"/>
  <c r="GS5" i="1"/>
  <c r="GS13" i="1" s="1"/>
  <c r="GU11" i="1"/>
  <c r="GU19" i="1" s="1"/>
  <c r="O12" i="1"/>
  <c r="O20" i="1" s="1"/>
  <c r="BE9" i="1"/>
  <c r="BE17" i="1" s="1"/>
  <c r="ES10" i="1"/>
  <c r="ES18" i="1" s="1"/>
  <c r="G25" i="1"/>
  <c r="EH9" i="1"/>
  <c r="EH17" i="1" s="1"/>
  <c r="GL5" i="1"/>
  <c r="GL13" i="1" s="1"/>
  <c r="FP9" i="1"/>
  <c r="FP17" i="1" s="1"/>
  <c r="DQ10" i="1"/>
  <c r="DQ18" i="1" s="1"/>
  <c r="FH10" i="1"/>
  <c r="FJ10" i="1" s="1"/>
  <c r="FJ18" i="1" s="1"/>
  <c r="AK12" i="1"/>
  <c r="AK20" i="1" s="1"/>
  <c r="GB12" i="1"/>
  <c r="GB20" i="1" s="1"/>
  <c r="AV5" i="1"/>
  <c r="AV13" i="1" s="1"/>
  <c r="AV8" i="1"/>
  <c r="AV16" i="1" s="1"/>
  <c r="AH12" i="1"/>
  <c r="AH20" i="1" s="1"/>
  <c r="HS8" i="1"/>
  <c r="HS16" i="1" s="1"/>
  <c r="Y10" i="1"/>
  <c r="AX10" i="1" s="1"/>
  <c r="AX18" i="1" s="1"/>
  <c r="FG10" i="1"/>
  <c r="FG18" i="1" s="1"/>
  <c r="FA6" i="1"/>
  <c r="FA14" i="1" s="1"/>
  <c r="AG8" i="1"/>
  <c r="AG16" i="1" s="1"/>
  <c r="FJ8" i="1"/>
  <c r="FJ16" i="1" s="1"/>
  <c r="GK8" i="1"/>
  <c r="GK16" i="1" s="1"/>
  <c r="GD9" i="1"/>
  <c r="GD17" i="1" s="1"/>
  <c r="D10" i="1"/>
  <c r="D18" i="1" s="1"/>
  <c r="FS10" i="1"/>
  <c r="FS18" i="1" s="1"/>
  <c r="GI12" i="1"/>
  <c r="GL12" i="1" s="1"/>
  <c r="AW11" i="1"/>
  <c r="AW19" i="1" s="1"/>
  <c r="GK5" i="1"/>
  <c r="GK13" i="1" s="1"/>
  <c r="AX8" i="1"/>
  <c r="AX16" i="1" s="1"/>
  <c r="ET9" i="1"/>
  <c r="ET17" i="1" s="1"/>
  <c r="Y11" i="1"/>
  <c r="Y19" i="1" s="1"/>
  <c r="AG5" i="1"/>
  <c r="AG13" i="1" s="1"/>
  <c r="AH5" i="1"/>
  <c r="AH13" i="1" s="1"/>
  <c r="GR5" i="1"/>
  <c r="GR13" i="1" s="1"/>
  <c r="BT6" i="1"/>
  <c r="BT14" i="1" s="1"/>
  <c r="GL8" i="1"/>
  <c r="GL16" i="1" s="1"/>
  <c r="HZ8" i="1"/>
  <c r="HZ16" i="1" s="1"/>
  <c r="AC9" i="1"/>
  <c r="AC17" i="1" s="1"/>
  <c r="GU9" i="1"/>
  <c r="GU17" i="1" s="1"/>
  <c r="GA10" i="1"/>
  <c r="GA18" i="1" s="1"/>
  <c r="HV12" i="1"/>
  <c r="HV20" i="1" s="1"/>
  <c r="HE9" i="1"/>
  <c r="HE17" i="1" s="1"/>
  <c r="GB10" i="1"/>
  <c r="GB18" i="1" s="1"/>
  <c r="AG6" i="1"/>
  <c r="AG14" i="1" s="1"/>
  <c r="GS6" i="1"/>
  <c r="GS14" i="1" s="1"/>
  <c r="BQ9" i="1"/>
  <c r="BQ17" i="1" s="1"/>
  <c r="HV9" i="1"/>
  <c r="HV17" i="1" s="1"/>
  <c r="HM10" i="1"/>
  <c r="AG11" i="1"/>
  <c r="AG19" i="1" s="1"/>
  <c r="FD11" i="1"/>
  <c r="EY8" i="1"/>
  <c r="EY16" i="1" s="1"/>
  <c r="BS9" i="1"/>
  <c r="BS17" i="1" s="1"/>
  <c r="EC10" i="1"/>
  <c r="EC18" i="1" s="1"/>
  <c r="FZ8" i="1"/>
  <c r="DT9" i="1"/>
  <c r="DT17" i="1" s="1"/>
  <c r="AK10" i="1"/>
  <c r="ED10" i="1"/>
  <c r="ED18" i="1" s="1"/>
  <c r="GP11" i="1"/>
  <c r="GS11" i="1" s="1"/>
  <c r="HA12" i="1"/>
  <c r="HA20" i="1" s="1"/>
  <c r="GX12" i="1"/>
  <c r="GX20" i="1" s="1"/>
  <c r="GI19" i="1"/>
  <c r="GJ11" i="1"/>
  <c r="GJ19" i="1" s="1"/>
  <c r="HO19" i="1"/>
  <c r="HP11" i="1"/>
  <c r="HP19" i="1" s="1"/>
  <c r="DT11" i="1"/>
  <c r="DT19" i="1" s="1"/>
  <c r="EM11" i="1"/>
  <c r="EM19" i="1" s="1"/>
  <c r="HQ11" i="1"/>
  <c r="HQ19" i="1" s="1"/>
  <c r="DV5" i="1"/>
  <c r="DV13" i="1" s="1"/>
  <c r="EU6" i="1"/>
  <c r="EU14" i="1" s="1"/>
  <c r="EI6" i="1"/>
  <c r="EI14" i="1" s="1"/>
  <c r="FM6" i="1"/>
  <c r="FM14" i="1" s="1"/>
  <c r="HD6" i="1"/>
  <c r="HD14" i="1" s="1"/>
  <c r="AT5" i="1"/>
  <c r="AT13" i="1" s="1"/>
  <c r="DR5" i="1"/>
  <c r="DR13" i="1" s="1"/>
  <c r="EG5" i="1"/>
  <c r="EG13" i="1" s="1"/>
  <c r="FF6" i="1"/>
  <c r="FF14" i="1" s="1"/>
  <c r="DX7" i="1"/>
  <c r="HT8" i="1"/>
  <c r="HT16" i="1" s="1"/>
  <c r="EY5" i="1"/>
  <c r="EY13" i="1" s="1"/>
  <c r="FR5" i="1"/>
  <c r="FR13" i="1" s="1"/>
  <c r="GJ7" i="1"/>
  <c r="GJ15" i="1" s="1"/>
  <c r="HG8" i="1"/>
  <c r="GQ5" i="1"/>
  <c r="GQ13" i="1" s="1"/>
  <c r="F6" i="1"/>
  <c r="F14" i="1" s="1"/>
  <c r="BB6" i="1"/>
  <c r="BB14" i="1" s="1"/>
  <c r="AP7" i="1"/>
  <c r="AP15" i="1" s="1"/>
  <c r="FJ7" i="1"/>
  <c r="FJ15" i="1" s="1"/>
  <c r="GO7" i="1"/>
  <c r="GO15" i="1" s="1"/>
  <c r="AY8" i="1"/>
  <c r="AY16" i="1" s="1"/>
  <c r="EG8" i="1"/>
  <c r="EG16" i="1" s="1"/>
  <c r="EX8" i="1"/>
  <c r="EX16" i="1" s="1"/>
  <c r="GJ8" i="1"/>
  <c r="GJ16" i="1" s="1"/>
  <c r="AP9" i="1"/>
  <c r="AP17" i="1" s="1"/>
  <c r="DU9" i="1"/>
  <c r="DU17" i="1" s="1"/>
  <c r="GP9" i="1"/>
  <c r="GR9" i="1" s="1"/>
  <c r="GR17" i="1" s="1"/>
  <c r="DW10" i="1"/>
  <c r="DY10" i="1" s="1"/>
  <c r="DY18" i="1" s="1"/>
  <c r="FT10" i="1"/>
  <c r="DS11" i="1"/>
  <c r="DS19" i="1" s="1"/>
  <c r="FH11" i="1"/>
  <c r="FJ11" i="1" s="1"/>
  <c r="FJ19" i="1" s="1"/>
  <c r="FT12" i="1"/>
  <c r="HM12" i="1"/>
  <c r="HM20" i="1" s="1"/>
  <c r="EN5" i="1"/>
  <c r="EN13" i="1" s="1"/>
  <c r="DU11" i="1"/>
  <c r="DU19" i="1" s="1"/>
  <c r="FK11" i="1"/>
  <c r="FK19" i="1" s="1"/>
  <c r="HV11" i="1"/>
  <c r="BX5" i="2"/>
  <c r="S5" i="1" s="1"/>
  <c r="S13" i="1" s="1"/>
  <c r="BX8" i="2"/>
  <c r="S8" i="1" s="1"/>
  <c r="S16" i="1" s="1"/>
  <c r="BO16" i="1" s="1"/>
  <c r="GV7" i="1"/>
  <c r="GV15" i="1" s="1"/>
  <c r="EJ6" i="1"/>
  <c r="EJ14" i="1" s="1"/>
  <c r="DV8" i="1"/>
  <c r="DV16" i="1" s="1"/>
  <c r="GQ8" i="1"/>
  <c r="GQ16" i="1" s="1"/>
  <c r="AH9" i="1"/>
  <c r="AH17" i="1" s="1"/>
  <c r="HE10" i="1"/>
  <c r="HG10" i="1" s="1"/>
  <c r="HG18" i="1" s="1"/>
  <c r="ES11" i="1"/>
  <c r="ES19" i="1" s="1"/>
  <c r="FP11" i="1"/>
  <c r="FP19" i="1" s="1"/>
  <c r="AO12" i="1"/>
  <c r="AO20" i="1" s="1"/>
  <c r="HX7" i="1"/>
  <c r="HX15" i="1" s="1"/>
  <c r="HN8" i="1"/>
  <c r="HN16" i="1" s="1"/>
  <c r="EA11" i="1"/>
  <c r="ET11" i="1"/>
  <c r="FQ11" i="1"/>
  <c r="FR11" i="1" s="1"/>
  <c r="FR19" i="1" s="1"/>
  <c r="HY11" i="1"/>
  <c r="AP12" i="1"/>
  <c r="AP20" i="1" s="1"/>
  <c r="GK12" i="1"/>
  <c r="GK20" i="1" s="1"/>
  <c r="BO15" i="1"/>
  <c r="DX15" i="1" s="1"/>
  <c r="P6" i="1"/>
  <c r="P14" i="1" s="1"/>
  <c r="EF7" i="1"/>
  <c r="EF15" i="1" s="1"/>
  <c r="AP5" i="1"/>
  <c r="AP13" i="1" s="1"/>
  <c r="GK6" i="1"/>
  <c r="GK14" i="1" s="1"/>
  <c r="L8" i="1"/>
  <c r="L16" i="1" s="1"/>
  <c r="D11" i="1"/>
  <c r="GN11" i="1" s="1"/>
  <c r="GN19" i="1" s="1"/>
  <c r="AR11" i="1"/>
  <c r="AR19" i="1" s="1"/>
  <c r="GW5" i="1"/>
  <c r="GW13" i="1" s="1"/>
  <c r="BB7" i="1"/>
  <c r="BB15" i="1" s="1"/>
  <c r="AP8" i="1"/>
  <c r="AP16" i="1" s="1"/>
  <c r="DV6" i="1"/>
  <c r="DV14" i="1" s="1"/>
  <c r="HF7" i="1"/>
  <c r="HF15" i="1" s="1"/>
  <c r="FF8" i="1"/>
  <c r="FF16" i="1" s="1"/>
  <c r="GV8" i="1"/>
  <c r="GV16" i="1" s="1"/>
  <c r="FD9" i="1"/>
  <c r="FD17" i="1" s="1"/>
  <c r="AZ5" i="1"/>
  <c r="AZ13" i="1" s="1"/>
  <c r="AX5" i="1"/>
  <c r="AX13" i="1" s="1"/>
  <c r="EN6" i="1"/>
  <c r="EN14" i="1" s="1"/>
  <c r="FR6" i="1"/>
  <c r="FR14" i="1" s="1"/>
  <c r="GQ6" i="1"/>
  <c r="GQ14" i="1" s="1"/>
  <c r="HP6" i="1"/>
  <c r="HP14" i="1" s="1"/>
  <c r="EJ7" i="1"/>
  <c r="EJ15" i="1" s="1"/>
  <c r="HG7" i="1"/>
  <c r="HG15" i="1" s="1"/>
  <c r="T8" i="1"/>
  <c r="T16" i="1" s="1"/>
  <c r="GW8" i="1"/>
  <c r="HA8" i="1" s="1"/>
  <c r="AK9" i="1"/>
  <c r="AK17" i="1" s="1"/>
  <c r="FG9" i="1"/>
  <c r="FG17" i="1" s="1"/>
  <c r="BR10" i="1"/>
  <c r="BR18" i="1" s="1"/>
  <c r="ET10" i="1"/>
  <c r="ET18" i="1" s="1"/>
  <c r="HO10" i="1"/>
  <c r="HO18" i="1" s="1"/>
  <c r="BO11" i="1"/>
  <c r="EC11" i="1"/>
  <c r="EC19" i="1" s="1"/>
  <c r="EV11" i="1"/>
  <c r="EV19" i="1" s="1"/>
  <c r="FT11" i="1"/>
  <c r="FU11" i="1" s="1"/>
  <c r="FU19" i="1" s="1"/>
  <c r="HC11" i="1"/>
  <c r="AC12" i="1"/>
  <c r="AC20" i="1" s="1"/>
  <c r="BE12" i="1"/>
  <c r="BE20" i="1" s="1"/>
  <c r="FG12" i="1"/>
  <c r="FG20" i="1" s="1"/>
  <c r="GP12" i="1"/>
  <c r="HZ5" i="1"/>
  <c r="HZ13" i="1" s="1"/>
  <c r="L6" i="1"/>
  <c r="L14" i="1" s="1"/>
  <c r="FR8" i="1"/>
  <c r="FR16" i="1" s="1"/>
  <c r="DW11" i="1"/>
  <c r="DX11" i="1" s="1"/>
  <c r="DQ12" i="1"/>
  <c r="DQ20" i="1" s="1"/>
  <c r="FF5" i="1"/>
  <c r="FF13" i="1" s="1"/>
  <c r="GV5" i="1"/>
  <c r="GV13" i="1" s="1"/>
  <c r="GL6" i="1"/>
  <c r="EB5" i="1"/>
  <c r="EB13" i="1" s="1"/>
  <c r="GE5" i="1"/>
  <c r="GE13" i="1" s="1"/>
  <c r="FU7" i="1"/>
  <c r="FU15" i="1" s="1"/>
  <c r="FS11" i="1"/>
  <c r="FS19" i="1" s="1"/>
  <c r="AY5" i="1"/>
  <c r="AY13" i="1" s="1"/>
  <c r="BT5" i="1"/>
  <c r="BT13" i="1" s="1"/>
  <c r="FL5" i="1"/>
  <c r="FL13" i="1" s="1"/>
  <c r="GJ5" i="1"/>
  <c r="GJ13" i="1" s="1"/>
  <c r="GR6" i="1"/>
  <c r="GR14" i="1" s="1"/>
  <c r="AS8" i="1"/>
  <c r="AS16" i="1" s="1"/>
  <c r="AL9" i="1"/>
  <c r="AL17" i="1" s="1"/>
  <c r="FH9" i="1"/>
  <c r="FH17" i="1" s="1"/>
  <c r="BS10" i="1"/>
  <c r="FE10" i="1"/>
  <c r="FF10" i="1" s="1"/>
  <c r="FF18" i="1" s="1"/>
  <c r="O11" i="1"/>
  <c r="O19" i="1" s="1"/>
  <c r="ED11" i="1"/>
  <c r="ED19" i="1" s="1"/>
  <c r="EZ11" i="1"/>
  <c r="EZ19" i="1" s="1"/>
  <c r="GA11" i="1"/>
  <c r="GA19" i="1" s="1"/>
  <c r="BG12" i="1"/>
  <c r="BG20" i="1" s="1"/>
  <c r="EE12" i="1"/>
  <c r="FH12" i="1"/>
  <c r="FH20" i="1" s="1"/>
  <c r="HW7" i="1"/>
  <c r="HW15" i="1" s="1"/>
  <c r="S10" i="1"/>
  <c r="S18" i="1" s="1"/>
  <c r="BR11" i="1"/>
  <c r="BR19" i="1" s="1"/>
  <c r="EE11" i="1"/>
  <c r="EE19" i="1" s="1"/>
  <c r="GB11" i="1"/>
  <c r="GB19" i="1" s="1"/>
  <c r="HM11" i="1"/>
  <c r="IC11" i="1"/>
  <c r="IC19" i="1" s="1"/>
  <c r="BS11" i="1"/>
  <c r="EH11" i="1"/>
  <c r="FE11" i="1"/>
  <c r="FE19" i="1" s="1"/>
  <c r="GD11" i="1"/>
  <c r="GD19" i="1" s="1"/>
  <c r="EL8" i="1"/>
  <c r="EL16" i="1" s="1"/>
  <c r="EB6" i="1"/>
  <c r="EB14" i="1" s="1"/>
  <c r="BA6" i="1"/>
  <c r="BA14" i="1" s="1"/>
  <c r="GW6" i="1"/>
  <c r="HA6" i="1" s="1"/>
  <c r="HW6" i="1"/>
  <c r="HW14" i="1" s="1"/>
  <c r="AO7" i="1"/>
  <c r="AO15" i="1" s="1"/>
  <c r="DY7" i="1"/>
  <c r="DY15" i="1" s="1"/>
  <c r="FI7" i="1"/>
  <c r="FI15" i="1" s="1"/>
  <c r="EF8" i="1"/>
  <c r="EF16" i="1" s="1"/>
  <c r="FL8" i="1"/>
  <c r="FN8" i="1" s="1"/>
  <c r="FN16" i="1" s="1"/>
  <c r="AO9" i="1"/>
  <c r="AO17" i="1" s="1"/>
  <c r="DV10" i="1"/>
  <c r="DV18" i="1" s="1"/>
  <c r="FG11" i="1"/>
  <c r="FG19" i="1" s="1"/>
  <c r="HY20" i="1"/>
  <c r="HZ12" i="1"/>
  <c r="HZ20" i="1" s="1"/>
  <c r="HG13" i="1"/>
  <c r="HK5" i="1"/>
  <c r="HI5" i="1"/>
  <c r="HH5" i="1"/>
  <c r="HH13" i="1" s="1"/>
  <c r="HP9" i="1"/>
  <c r="HP17" i="1" s="1"/>
  <c r="HO17" i="1"/>
  <c r="GL15" i="1"/>
  <c r="GM7" i="1"/>
  <c r="GM15" i="1" s="1"/>
  <c r="GU18" i="1"/>
  <c r="GW10" i="1"/>
  <c r="GV10" i="1"/>
  <c r="GV18" i="1" s="1"/>
  <c r="DX5" i="1"/>
  <c r="AO6" i="1"/>
  <c r="AO14" i="1" s="1"/>
  <c r="EY7" i="1"/>
  <c r="EY15" i="1" s="1"/>
  <c r="BB5" i="1"/>
  <c r="BB13" i="1" s="1"/>
  <c r="HT5" i="1"/>
  <c r="AD7" i="1"/>
  <c r="AD15" i="1" s="1"/>
  <c r="AT7" i="1"/>
  <c r="AT15" i="1" s="1"/>
  <c r="DR7" i="1"/>
  <c r="DR15" i="1" s="1"/>
  <c r="FZ7" i="1"/>
  <c r="BJ8" i="1"/>
  <c r="BJ16" i="1" s="1"/>
  <c r="GO8" i="1"/>
  <c r="GO16" i="1" s="1"/>
  <c r="F9" i="1"/>
  <c r="FO9" i="1" s="1"/>
  <c r="AK21" i="1"/>
  <c r="AG21" i="1"/>
  <c r="AG9" i="1"/>
  <c r="ES9" i="1"/>
  <c r="ES17" i="1" s="1"/>
  <c r="FS9" i="1"/>
  <c r="FS17" i="1" s="1"/>
  <c r="B18" i="1"/>
  <c r="B28" i="1"/>
  <c r="EZ10" i="1"/>
  <c r="EZ18" i="1" s="1"/>
  <c r="AR10" i="1"/>
  <c r="AR18" i="1" s="1"/>
  <c r="HR10" i="1"/>
  <c r="EW10" i="1"/>
  <c r="EK10" i="1"/>
  <c r="BQ10" i="1"/>
  <c r="BQ18" i="1" s="1"/>
  <c r="AQ10" i="1"/>
  <c r="AQ18" i="1" s="1"/>
  <c r="DT10" i="1"/>
  <c r="DT18" i="1" s="1"/>
  <c r="EH10" i="1"/>
  <c r="EV10" i="1"/>
  <c r="EV18" i="1" s="1"/>
  <c r="FK10" i="1"/>
  <c r="FK18" i="1" s="1"/>
  <c r="HC10" i="1"/>
  <c r="HQ10" i="1"/>
  <c r="HQ18" i="1" s="1"/>
  <c r="GW20" i="1"/>
  <c r="GY12" i="1"/>
  <c r="AC13" i="1"/>
  <c r="EK13" i="1"/>
  <c r="HR14" i="1"/>
  <c r="EK15" i="1"/>
  <c r="FO7" i="1"/>
  <c r="GN7" i="1"/>
  <c r="GN15" i="1" s="1"/>
  <c r="FT9" i="1"/>
  <c r="G28" i="1"/>
  <c r="F28" i="1"/>
  <c r="C18" i="1"/>
  <c r="R10" i="1"/>
  <c r="R18" i="1" s="1"/>
  <c r="AE18" i="1"/>
  <c r="BF10" i="1"/>
  <c r="BF18" i="1" s="1"/>
  <c r="GP10" i="1"/>
  <c r="DY12" i="1"/>
  <c r="DY20" i="1" s="1"/>
  <c r="DW20" i="1"/>
  <c r="ER20" i="1"/>
  <c r="FA12" i="1"/>
  <c r="D13" i="1"/>
  <c r="EW14" i="1"/>
  <c r="GI15" i="1"/>
  <c r="EA16" i="1"/>
  <c r="AS5" i="1"/>
  <c r="AS13" i="1" s="1"/>
  <c r="BP14" i="1"/>
  <c r="BZ8" i="2"/>
  <c r="EP8" i="1" s="1"/>
  <c r="EP16" i="1" s="1"/>
  <c r="BJ7" i="1"/>
  <c r="BJ15" i="1" s="1"/>
  <c r="GI17" i="1"/>
  <c r="GN6" i="1"/>
  <c r="GN14" i="1" s="1"/>
  <c r="EG7" i="1"/>
  <c r="EG15" i="1" s="1"/>
  <c r="HN7" i="1"/>
  <c r="HN15" i="1" s="1"/>
  <c r="EI8" i="1"/>
  <c r="EI16" i="1" s="1"/>
  <c r="EU8" i="1"/>
  <c r="EU16" i="1" s="1"/>
  <c r="GR8" i="1"/>
  <c r="GR16" i="1" s="1"/>
  <c r="HP8" i="1"/>
  <c r="HP16" i="1" s="1"/>
  <c r="EV9" i="1"/>
  <c r="EV17" i="1" s="1"/>
  <c r="GW9" i="1"/>
  <c r="AD5" i="1"/>
  <c r="FO5" i="1"/>
  <c r="GN5" i="1"/>
  <c r="GN13" i="1" s="1"/>
  <c r="HX5" i="1"/>
  <c r="HX13" i="1" s="1"/>
  <c r="AV6" i="1"/>
  <c r="AV14" i="1" s="1"/>
  <c r="EF6" i="1"/>
  <c r="EF14" i="1" s="1"/>
  <c r="GO6" i="1"/>
  <c r="GO14" i="1" s="1"/>
  <c r="L7" i="1"/>
  <c r="L15" i="1" s="1"/>
  <c r="AX7" i="1"/>
  <c r="AX15" i="1" s="1"/>
  <c r="BL7" i="1"/>
  <c r="DV7" i="1"/>
  <c r="DV15" i="1" s="1"/>
  <c r="FF7" i="1"/>
  <c r="FF15" i="1" s="1"/>
  <c r="FR7" i="1"/>
  <c r="FR15" i="1" s="1"/>
  <c r="GQ7" i="1"/>
  <c r="GQ15" i="1" s="1"/>
  <c r="P8" i="1"/>
  <c r="P16" i="1" s="1"/>
  <c r="AZ8" i="1"/>
  <c r="AZ16" i="1" s="1"/>
  <c r="DX8" i="1"/>
  <c r="EJ8" i="1"/>
  <c r="EJ16" i="1" s="1"/>
  <c r="GS8" i="1"/>
  <c r="Y9" i="1"/>
  <c r="DW9" i="1"/>
  <c r="EJ9" i="1"/>
  <c r="EJ17" i="1" s="1"/>
  <c r="EW9" i="1"/>
  <c r="GK9" i="1"/>
  <c r="GK17" i="1" s="1"/>
  <c r="HY9" i="1"/>
  <c r="F10" i="1"/>
  <c r="FZ10" i="1" s="1"/>
  <c r="AH10" i="1"/>
  <c r="AH18" i="1" s="1"/>
  <c r="BL10" i="1"/>
  <c r="BL18" i="1" s="1"/>
  <c r="EM10" i="1"/>
  <c r="FP10" i="1"/>
  <c r="FP18" i="1" s="1"/>
  <c r="HW10" i="1"/>
  <c r="HW18" i="1" s="1"/>
  <c r="ID11" i="1"/>
  <c r="ID19" i="1" s="1"/>
  <c r="U19" i="1"/>
  <c r="AH11" i="1"/>
  <c r="AH19" i="1" s="1"/>
  <c r="HE11" i="1"/>
  <c r="R12" i="1"/>
  <c r="R20" i="1" s="1"/>
  <c r="AR12" i="1"/>
  <c r="AR20" i="1" s="1"/>
  <c r="EA12" i="1"/>
  <c r="ET12" i="1"/>
  <c r="GI20" i="1"/>
  <c r="F13" i="1"/>
  <c r="HC13" i="1"/>
  <c r="BO14" i="1"/>
  <c r="EU5" i="1"/>
  <c r="EU13" i="1" s="1"/>
  <c r="DX6" i="1"/>
  <c r="EJ5" i="1"/>
  <c r="EJ13" i="1" s="1"/>
  <c r="F29" i="1"/>
  <c r="C19" i="1"/>
  <c r="G29" i="1"/>
  <c r="AF19" i="1"/>
  <c r="HW5" i="1"/>
  <c r="HW13" i="1" s="1"/>
  <c r="HX6" i="1"/>
  <c r="HX14" i="1" s="1"/>
  <c r="HZ7" i="1"/>
  <c r="HZ15" i="1" s="1"/>
  <c r="HD8" i="1"/>
  <c r="HD16" i="1" s="1"/>
  <c r="AW9" i="1"/>
  <c r="AW17" i="1" s="1"/>
  <c r="EI9" i="1"/>
  <c r="EI17" i="1" s="1"/>
  <c r="GJ9" i="1"/>
  <c r="GJ17" i="1" s="1"/>
  <c r="AG10" i="1"/>
  <c r="EF5" i="1"/>
  <c r="EF13" i="1" s="1"/>
  <c r="EG6" i="1"/>
  <c r="EG14" i="1" s="1"/>
  <c r="HN6" i="1"/>
  <c r="HN14" i="1" s="1"/>
  <c r="HZ6" i="1"/>
  <c r="HZ14" i="1" s="1"/>
  <c r="AY7" i="1"/>
  <c r="AY15" i="1" s="1"/>
  <c r="EI7" i="1"/>
  <c r="EI15" i="1" s="1"/>
  <c r="EU7" i="1"/>
  <c r="EU15" i="1" s="1"/>
  <c r="GR7" i="1"/>
  <c r="GR15" i="1" s="1"/>
  <c r="HD7" i="1"/>
  <c r="HD15" i="1" s="1"/>
  <c r="HP7" i="1"/>
  <c r="HP15" i="1" s="1"/>
  <c r="AO8" i="1"/>
  <c r="AO16" i="1" s="1"/>
  <c r="DY8" i="1"/>
  <c r="DY16" i="1" s="1"/>
  <c r="FI8" i="1"/>
  <c r="FI16" i="1" s="1"/>
  <c r="FU8" i="1"/>
  <c r="FU16" i="1" s="1"/>
  <c r="HF8" i="1"/>
  <c r="HF16" i="1" s="1"/>
  <c r="BO9" i="1"/>
  <c r="EK9" i="1"/>
  <c r="FK9" i="1"/>
  <c r="FK17" i="1" s="1"/>
  <c r="GL9" i="1"/>
  <c r="HM9" i="1"/>
  <c r="G10" i="1"/>
  <c r="G18" i="1" s="1"/>
  <c r="AW10" i="1"/>
  <c r="AW18" i="1" s="1"/>
  <c r="BO10" i="1"/>
  <c r="FQ10" i="1"/>
  <c r="HX10" i="1"/>
  <c r="HX18" i="1" s="1"/>
  <c r="F11" i="1"/>
  <c r="FO11" i="1" s="1"/>
  <c r="AI19" i="1"/>
  <c r="AL11" i="1"/>
  <c r="AL19" i="1" s="1"/>
  <c r="FA11" i="1"/>
  <c r="B30" i="1"/>
  <c r="ED12" i="1"/>
  <c r="ED20" i="1" s="1"/>
  <c r="HR12" i="1"/>
  <c r="FQ12" i="1"/>
  <c r="EC12" i="1"/>
  <c r="EC20" i="1" s="1"/>
  <c r="HQ12" i="1"/>
  <c r="HQ20" i="1" s="1"/>
  <c r="GD12" i="1"/>
  <c r="GD20" i="1" s="1"/>
  <c r="FP12" i="1"/>
  <c r="FP20" i="1" s="1"/>
  <c r="EM12" i="1"/>
  <c r="BO12" i="1"/>
  <c r="GA12" i="1"/>
  <c r="GA20" i="1" s="1"/>
  <c r="B20" i="1"/>
  <c r="EV12" i="1"/>
  <c r="EV20" i="1" s="1"/>
  <c r="EH12" i="1"/>
  <c r="DT12" i="1"/>
  <c r="DT20" i="1" s="1"/>
  <c r="AE20" i="1"/>
  <c r="BF12" i="1"/>
  <c r="BF20" i="1" s="1"/>
  <c r="AG12" i="1"/>
  <c r="HC12" i="1"/>
  <c r="EW13" i="1"/>
  <c r="FE18" i="1"/>
  <c r="DR6" i="1"/>
  <c r="DR14" i="1" s="1"/>
  <c r="AV7" i="1"/>
  <c r="AV15" i="1" s="1"/>
  <c r="S11" i="1"/>
  <c r="S19" i="1" s="1"/>
  <c r="U18" i="1"/>
  <c r="ID10" i="1"/>
  <c r="ID18" i="1" s="1"/>
  <c r="AS21" i="1"/>
  <c r="BJ5" i="1"/>
  <c r="BJ13" i="1" s="1"/>
  <c r="AX6" i="1"/>
  <c r="AX14" i="1" s="1"/>
  <c r="P7" i="1"/>
  <c r="P15" i="1" s="1"/>
  <c r="AZ7" i="1"/>
  <c r="AZ15" i="1" s="1"/>
  <c r="GS7" i="1"/>
  <c r="BB8" i="1"/>
  <c r="BB16" i="1" s="1"/>
  <c r="O9" i="1"/>
  <c r="O17" i="1" s="1"/>
  <c r="H18" i="1"/>
  <c r="T10" i="1"/>
  <c r="T18" i="1" s="1"/>
  <c r="EA10" i="1"/>
  <c r="EP10" i="1"/>
  <c r="EP18" i="1" s="1"/>
  <c r="FD10" i="1"/>
  <c r="HY10" i="1"/>
  <c r="G11" i="1"/>
  <c r="G19" i="1" s="1"/>
  <c r="AX11" i="1"/>
  <c r="AX19" i="1" s="1"/>
  <c r="C20" i="1"/>
  <c r="F30" i="1"/>
  <c r="G30" i="1"/>
  <c r="EQ12" i="1"/>
  <c r="EQ20" i="1" s="1"/>
  <c r="F12" i="1"/>
  <c r="AT12" i="1" s="1"/>
  <c r="AT20" i="1" s="1"/>
  <c r="EW20" i="1"/>
  <c r="EX12" i="1"/>
  <c r="EX20" i="1" s="1"/>
  <c r="HE13" i="1"/>
  <c r="BP15" i="1"/>
  <c r="U17" i="1"/>
  <c r="EM9" i="1"/>
  <c r="EZ9" i="1"/>
  <c r="EZ17" i="1" s="1"/>
  <c r="EQ10" i="1"/>
  <c r="EQ18" i="1" s="1"/>
  <c r="GI10" i="1"/>
  <c r="H19" i="1"/>
  <c r="L11" i="1"/>
  <c r="L19" i="1" s="1"/>
  <c r="EP11" i="1"/>
  <c r="EP19" i="1" s="1"/>
  <c r="D20" i="1"/>
  <c r="DR12" i="1"/>
  <c r="DR20" i="1" s="1"/>
  <c r="AW12" i="1"/>
  <c r="AW20" i="1" s="1"/>
  <c r="GM12" i="1"/>
  <c r="GM20" i="1" s="1"/>
  <c r="GL20" i="1"/>
  <c r="W19" i="1"/>
  <c r="FE20" i="1"/>
  <c r="EX7" i="1"/>
  <c r="EX15" i="1" s="1"/>
  <c r="HS7" i="1"/>
  <c r="HS15" i="1" s="1"/>
  <c r="BT8" i="1"/>
  <c r="BT16" i="1" s="1"/>
  <c r="EN8" i="1"/>
  <c r="EN16" i="1" s="1"/>
  <c r="B27" i="1"/>
  <c r="GA9" i="1"/>
  <c r="GA17" i="1" s="1"/>
  <c r="EE9" i="1"/>
  <c r="DS9" i="1"/>
  <c r="DS17" i="1" s="1"/>
  <c r="B17" i="1"/>
  <c r="BR9" i="1"/>
  <c r="EA9" i="1"/>
  <c r="GB9" i="1"/>
  <c r="GB17" i="1" s="1"/>
  <c r="HC9" i="1"/>
  <c r="IC9" i="1"/>
  <c r="IC17" i="1" s="1"/>
  <c r="BS18" i="1"/>
  <c r="BT10" i="1"/>
  <c r="BT18" i="1" s="1"/>
  <c r="ER10" i="1"/>
  <c r="FT18" i="1"/>
  <c r="FU10" i="1"/>
  <c r="FU18" i="1" s="1"/>
  <c r="AM19" i="1"/>
  <c r="AO11" i="1"/>
  <c r="AO19" i="1" s="1"/>
  <c r="EQ11" i="1"/>
  <c r="EQ19" i="1" s="1"/>
  <c r="E20" i="1"/>
  <c r="GN12" i="1"/>
  <c r="GN20" i="1" s="1"/>
  <c r="AN19" i="1"/>
  <c r="EI5" i="1"/>
  <c r="EI13" i="1" s="1"/>
  <c r="DY6" i="1"/>
  <c r="DY14" i="1" s="1"/>
  <c r="HT7" i="1"/>
  <c r="AM18" i="1"/>
  <c r="AO10" i="1"/>
  <c r="AO18" i="1" s="1"/>
  <c r="BE11" i="1"/>
  <c r="BE19" i="1" s="1"/>
  <c r="DQ11" i="1"/>
  <c r="DQ19" i="1" s="1"/>
  <c r="BS20" i="1"/>
  <c r="BT12" i="1"/>
  <c r="BT20" i="1" s="1"/>
  <c r="GP20" i="1"/>
  <c r="GR12" i="1"/>
  <c r="GR20" i="1" s="1"/>
  <c r="GQ12" i="1"/>
  <c r="GQ20" i="1" s="1"/>
  <c r="GS12" i="1"/>
  <c r="H14" i="1"/>
  <c r="FT14" i="1"/>
  <c r="HF5" i="1"/>
  <c r="HF13" i="1" s="1"/>
  <c r="EN7" i="1"/>
  <c r="EN15" i="1" s="1"/>
  <c r="AT8" i="1"/>
  <c r="AT16" i="1" s="1"/>
  <c r="GY8" i="1"/>
  <c r="EC9" i="1"/>
  <c r="EC17" i="1" s="1"/>
  <c r="HR9" i="1"/>
  <c r="BE10" i="1"/>
  <c r="BE18" i="1" s="1"/>
  <c r="IC10" i="1"/>
  <c r="IC18" i="1" s="1"/>
  <c r="BF11" i="1"/>
  <c r="BF19" i="1" s="1"/>
  <c r="EF11" i="1"/>
  <c r="EF19" i="1" s="1"/>
  <c r="GK11" i="1"/>
  <c r="GK19" i="1" s="1"/>
  <c r="GF5" i="1"/>
  <c r="GF13" i="1" s="1"/>
  <c r="HP5" i="1"/>
  <c r="HP13" i="1" s="1"/>
  <c r="GG5" i="1"/>
  <c r="GG13" i="1" s="1"/>
  <c r="FI6" i="1"/>
  <c r="FI14" i="1" s="1"/>
  <c r="HF6" i="1"/>
  <c r="HF14" i="1" s="1"/>
  <c r="G27" i="1"/>
  <c r="F27" i="1"/>
  <c r="EQ9" i="1"/>
  <c r="EQ17" i="1" s="1"/>
  <c r="C17" i="1"/>
  <c r="R9" i="1"/>
  <c r="R17" i="1" s="1"/>
  <c r="DY5" i="1"/>
  <c r="DY13" i="1" s="1"/>
  <c r="FI5" i="1"/>
  <c r="FI13" i="1" s="1"/>
  <c r="FU5" i="1"/>
  <c r="FU13" i="1" s="1"/>
  <c r="GH5" i="1"/>
  <c r="GH13" i="1" s="1"/>
  <c r="AP6" i="1"/>
  <c r="AP14" i="1" s="1"/>
  <c r="EL6" i="1"/>
  <c r="EL14" i="1" s="1"/>
  <c r="EX6" i="1"/>
  <c r="EX14" i="1" s="1"/>
  <c r="FJ6" i="1"/>
  <c r="FJ14" i="1" s="1"/>
  <c r="HG6" i="1"/>
  <c r="BT7" i="1"/>
  <c r="BT15" i="1" s="1"/>
  <c r="EB7" i="1"/>
  <c r="EB15" i="1" s="1"/>
  <c r="FL7" i="1"/>
  <c r="GK7" i="1"/>
  <c r="GK15" i="1" s="1"/>
  <c r="GW7" i="1"/>
  <c r="DR8" i="1"/>
  <c r="DR16" i="1" s="1"/>
  <c r="FB8" i="1"/>
  <c r="FB16" i="1" s="1"/>
  <c r="HW8" i="1"/>
  <c r="HW16" i="1" s="1"/>
  <c r="D9" i="1"/>
  <c r="GO9" i="1" s="1"/>
  <c r="GO17" i="1" s="1"/>
  <c r="BF9" i="1"/>
  <c r="BF17" i="1" s="1"/>
  <c r="BT9" i="1"/>
  <c r="BT17" i="1" s="1"/>
  <c r="EP9" i="1"/>
  <c r="EP17" i="1" s="1"/>
  <c r="FQ9" i="1"/>
  <c r="O10" i="1"/>
  <c r="O18" i="1" s="1"/>
  <c r="EF10" i="1"/>
  <c r="EF18" i="1" s="1"/>
  <c r="FH18" i="1"/>
  <c r="R13" i="1"/>
  <c r="AO5" i="1"/>
  <c r="AO13" i="1" s="1"/>
  <c r="FJ5" i="1"/>
  <c r="FJ13" i="1" s="1"/>
  <c r="HS5" i="1"/>
  <c r="HS13" i="1" s="1"/>
  <c r="GJ6" i="1"/>
  <c r="GJ14" i="1" s="1"/>
  <c r="GV6" i="1"/>
  <c r="GV14" i="1" s="1"/>
  <c r="AS7" i="1"/>
  <c r="AS15" i="1" s="1"/>
  <c r="FA7" i="1"/>
  <c r="FC8" i="1"/>
  <c r="FC16" i="1" s="1"/>
  <c r="FO8" i="1"/>
  <c r="GN8" i="1"/>
  <c r="GN16" i="1" s="1"/>
  <c r="HX8" i="1"/>
  <c r="HX16" i="1" s="1"/>
  <c r="AR9" i="1"/>
  <c r="AR17" i="1" s="1"/>
  <c r="DQ9" i="1"/>
  <c r="DQ17" i="1" s="1"/>
  <c r="ED9" i="1"/>
  <c r="ED17" i="1" s="1"/>
  <c r="ER9" i="1"/>
  <c r="FE9" i="1"/>
  <c r="P10" i="1"/>
  <c r="P18" i="1" s="1"/>
  <c r="AC10" i="1"/>
  <c r="AC18" i="1" s="1"/>
  <c r="AP10" i="1"/>
  <c r="AP18" i="1" s="1"/>
  <c r="BG10" i="1"/>
  <c r="BG18" i="1" s="1"/>
  <c r="DS10" i="1"/>
  <c r="DS18" i="1" s="1"/>
  <c r="EG10" i="1"/>
  <c r="EG18" i="1" s="1"/>
  <c r="P11" i="1"/>
  <c r="P19" i="1" s="1"/>
  <c r="AQ11" i="1"/>
  <c r="AQ19" i="1" s="1"/>
  <c r="BG11" i="1"/>
  <c r="BG19" i="1" s="1"/>
  <c r="EG11" i="1"/>
  <c r="EG19" i="1" s="1"/>
  <c r="FH19" i="1"/>
  <c r="GL11" i="1"/>
  <c r="Y12" i="1"/>
  <c r="Y20" i="1" s="1"/>
  <c r="DS12" i="1"/>
  <c r="DS20" i="1" s="1"/>
  <c r="EL12" i="1"/>
  <c r="EL20" i="1" s="1"/>
  <c r="GU20" i="1"/>
  <c r="GV12" i="1"/>
  <c r="GV20" i="1" s="1"/>
  <c r="HO12" i="1"/>
  <c r="HE12" i="1"/>
  <c r="FD12" i="1"/>
  <c r="ID12" i="1"/>
  <c r="ID20" i="1" s="1"/>
  <c r="B29" i="1"/>
  <c r="B19" i="1"/>
  <c r="AC11" i="1"/>
  <c r="AC19" i="1" s="1"/>
  <c r="BQ11" i="1"/>
  <c r="BQ19" i="1" s="1"/>
  <c r="EK11" i="1"/>
  <c r="EW11" i="1"/>
  <c r="HR11" i="1"/>
  <c r="L12" i="1"/>
  <c r="L20" i="1" s="1"/>
  <c r="AL12" i="1"/>
  <c r="AL20" i="1" s="1"/>
  <c r="DU20" i="1" l="1"/>
  <c r="FT19" i="1"/>
  <c r="FI11" i="1"/>
  <c r="FI19" i="1" s="1"/>
  <c r="AV10" i="1"/>
  <c r="AV18" i="1" s="1"/>
  <c r="GM5" i="1"/>
  <c r="GM13" i="1" s="1"/>
  <c r="Y18" i="1"/>
  <c r="GJ12" i="1"/>
  <c r="GJ20" i="1" s="1"/>
  <c r="FN6" i="1"/>
  <c r="FN14" i="1" s="1"/>
  <c r="AD8" i="1"/>
  <c r="AD16" i="1" s="1"/>
  <c r="FB5" i="1"/>
  <c r="FB13" i="1" s="1"/>
  <c r="BA8" i="1"/>
  <c r="BA16" i="1" s="1"/>
  <c r="FB6" i="1"/>
  <c r="FB14" i="1" s="1"/>
  <c r="FC5" i="1"/>
  <c r="FC13" i="1" s="1"/>
  <c r="HG9" i="1"/>
  <c r="HU8" i="1"/>
  <c r="HU16" i="1" s="1"/>
  <c r="DV11" i="1"/>
  <c r="DV19" i="1" s="1"/>
  <c r="EU9" i="1"/>
  <c r="EU17" i="1" s="1"/>
  <c r="AV12" i="1"/>
  <c r="AV20" i="1" s="1"/>
  <c r="HF10" i="1"/>
  <c r="HF18" i="1" s="1"/>
  <c r="HE18" i="1"/>
  <c r="HX12" i="1"/>
  <c r="HX20" i="1" s="1"/>
  <c r="BA5" i="1"/>
  <c r="BA13" i="1" s="1"/>
  <c r="BA7" i="1"/>
  <c r="BA15" i="1" s="1"/>
  <c r="EN11" i="1"/>
  <c r="EN19" i="1" s="1"/>
  <c r="BJ12" i="1"/>
  <c r="BJ20" i="1" s="1"/>
  <c r="FC6" i="1"/>
  <c r="FC14" i="1" s="1"/>
  <c r="GO12" i="1"/>
  <c r="GO20" i="1" s="1"/>
  <c r="HH10" i="1"/>
  <c r="HH18" i="1" s="1"/>
  <c r="HF9" i="1"/>
  <c r="HF17" i="1" s="1"/>
  <c r="HI10" i="1"/>
  <c r="DX16" i="1"/>
  <c r="HK7" i="1"/>
  <c r="HK15" i="1" s="1"/>
  <c r="GV9" i="1"/>
  <c r="GV17" i="1" s="1"/>
  <c r="GR11" i="1"/>
  <c r="GR19" i="1" s="1"/>
  <c r="GT6" i="1"/>
  <c r="GT14" i="1" s="1"/>
  <c r="FJ9" i="1"/>
  <c r="FJ17" i="1" s="1"/>
  <c r="GT5" i="1"/>
  <c r="GT13" i="1" s="1"/>
  <c r="DX14" i="1"/>
  <c r="HK10" i="1"/>
  <c r="HL10" i="1" s="1"/>
  <c r="HL18" i="1" s="1"/>
  <c r="GQ11" i="1"/>
  <c r="GQ19" i="1" s="1"/>
  <c r="GV11" i="1"/>
  <c r="GV19" i="1" s="1"/>
  <c r="GW11" i="1"/>
  <c r="GP19" i="1"/>
  <c r="AS12" i="1"/>
  <c r="AS20" i="1" s="1"/>
  <c r="HX9" i="1"/>
  <c r="HX17" i="1" s="1"/>
  <c r="FZ12" i="1"/>
  <c r="FZ20" i="1" s="1"/>
  <c r="GM8" i="1"/>
  <c r="GM16" i="1" s="1"/>
  <c r="GP17" i="1"/>
  <c r="DW19" i="1"/>
  <c r="HA5" i="1"/>
  <c r="HB5" i="1" s="1"/>
  <c r="HB13" i="1" s="1"/>
  <c r="BJ6" i="1"/>
  <c r="BJ14" i="1" s="1"/>
  <c r="GY5" i="1"/>
  <c r="FI10" i="1"/>
  <c r="FI18" i="1" s="1"/>
  <c r="HW9" i="1"/>
  <c r="HW17" i="1" s="1"/>
  <c r="HB12" i="1"/>
  <c r="HB20" i="1" s="1"/>
  <c r="HW12" i="1"/>
  <c r="HW20" i="1" s="1"/>
  <c r="AT6" i="1"/>
  <c r="AT14" i="1" s="1"/>
  <c r="DX10" i="1"/>
  <c r="DW18" i="1"/>
  <c r="GX5" i="1"/>
  <c r="GX13" i="1" s="1"/>
  <c r="AK18" i="1"/>
  <c r="BB10" i="1"/>
  <c r="BB18" i="1" s="1"/>
  <c r="HM18" i="1"/>
  <c r="HN10" i="1"/>
  <c r="HN18" i="1" s="1"/>
  <c r="FO6" i="1"/>
  <c r="FO14" i="1" s="1"/>
  <c r="BP16" i="1"/>
  <c r="EO16" i="1" s="1"/>
  <c r="HN12" i="1"/>
  <c r="HN20" i="1" s="1"/>
  <c r="FL9" i="1"/>
  <c r="FL17" i="1" s="1"/>
  <c r="DY11" i="1"/>
  <c r="DY19" i="1" s="1"/>
  <c r="DV9" i="1"/>
  <c r="DV17" i="1" s="1"/>
  <c r="FZ16" i="1"/>
  <c r="GE8" i="1"/>
  <c r="S12" i="1"/>
  <c r="S20" i="1" s="1"/>
  <c r="BB11" i="1"/>
  <c r="BB19" i="1" s="1"/>
  <c r="DR10" i="1"/>
  <c r="DR18" i="1" s="1"/>
  <c r="S9" i="1"/>
  <c r="S17" i="1" s="1"/>
  <c r="BP17" i="1" s="1"/>
  <c r="BB9" i="1"/>
  <c r="BB17" i="1" s="1"/>
  <c r="BO13" i="1"/>
  <c r="DX13" i="1" s="1"/>
  <c r="DR11" i="1"/>
  <c r="DR19" i="1" s="1"/>
  <c r="FD19" i="1"/>
  <c r="FL11" i="1"/>
  <c r="AT10" i="1"/>
  <c r="AT18" i="1" s="1"/>
  <c r="AX12" i="1"/>
  <c r="AX20" i="1" s="1"/>
  <c r="EE20" i="1"/>
  <c r="EG12" i="1"/>
  <c r="EG20" i="1" s="1"/>
  <c r="EF12" i="1"/>
  <c r="EF20" i="1" s="1"/>
  <c r="HV19" i="1"/>
  <c r="HW11" i="1"/>
  <c r="HW19" i="1" s="1"/>
  <c r="HX11" i="1"/>
  <c r="HX19" i="1" s="1"/>
  <c r="HG16" i="1"/>
  <c r="HI8" i="1"/>
  <c r="HK8" i="1"/>
  <c r="HH8" i="1"/>
  <c r="HH16" i="1" s="1"/>
  <c r="BS19" i="1"/>
  <c r="BT11" i="1"/>
  <c r="BT19" i="1" s="1"/>
  <c r="FM5" i="1"/>
  <c r="FM13" i="1" s="1"/>
  <c r="EI11" i="1"/>
  <c r="EI19" i="1" s="1"/>
  <c r="EH19" i="1"/>
  <c r="EJ11" i="1"/>
  <c r="EJ19" i="1" s="1"/>
  <c r="D19" i="1"/>
  <c r="GO11" i="1"/>
  <c r="GO19" i="1" s="1"/>
  <c r="HY19" i="1"/>
  <c r="HZ11" i="1"/>
  <c r="HZ19" i="1" s="1"/>
  <c r="FN5" i="1"/>
  <c r="FN13" i="1" s="1"/>
  <c r="HP10" i="1"/>
  <c r="HP18" i="1" s="1"/>
  <c r="BA11" i="1"/>
  <c r="BA19" i="1" s="1"/>
  <c r="AS9" i="1"/>
  <c r="AS17" i="1" s="1"/>
  <c r="FF11" i="1"/>
  <c r="FF19" i="1" s="1"/>
  <c r="FI9" i="1"/>
  <c r="FI17" i="1" s="1"/>
  <c r="HM19" i="1"/>
  <c r="HN11" i="1"/>
  <c r="HN19" i="1" s="1"/>
  <c r="ET19" i="1"/>
  <c r="EU11" i="1"/>
  <c r="EU19" i="1" s="1"/>
  <c r="GW16" i="1"/>
  <c r="GX8" i="1"/>
  <c r="GX16" i="1" s="1"/>
  <c r="EA19" i="1"/>
  <c r="EB11" i="1"/>
  <c r="EB19" i="1" s="1"/>
  <c r="FT20" i="1"/>
  <c r="FU12" i="1"/>
  <c r="FU20" i="1" s="1"/>
  <c r="FL16" i="1"/>
  <c r="FM8" i="1"/>
  <c r="FM16" i="1" s="1"/>
  <c r="EU10" i="1"/>
  <c r="EU18" i="1" s="1"/>
  <c r="BB12" i="1"/>
  <c r="BB20" i="1" s="1"/>
  <c r="AV11" i="1"/>
  <c r="AV19" i="1" s="1"/>
  <c r="FQ19" i="1"/>
  <c r="GW14" i="1"/>
  <c r="GY6" i="1"/>
  <c r="GX6" i="1"/>
  <c r="GX14" i="1" s="1"/>
  <c r="GL14" i="1"/>
  <c r="GM6" i="1"/>
  <c r="GM14" i="1" s="1"/>
  <c r="HC19" i="1"/>
  <c r="HD11" i="1"/>
  <c r="HD19" i="1" s="1"/>
  <c r="HI7" i="1"/>
  <c r="HH7" i="1"/>
  <c r="HH15" i="1" s="1"/>
  <c r="HT6" i="1"/>
  <c r="AS6" i="1"/>
  <c r="AS14" i="1" s="1"/>
  <c r="FZ6" i="1"/>
  <c r="AZ6" i="1"/>
  <c r="AZ14" i="1" s="1"/>
  <c r="AD6" i="1"/>
  <c r="AD14" i="1" s="1"/>
  <c r="AY6" i="1"/>
  <c r="AY14" i="1" s="1"/>
  <c r="FJ12" i="1"/>
  <c r="FJ20" i="1" s="1"/>
  <c r="FI12" i="1"/>
  <c r="FI20" i="1" s="1"/>
  <c r="GS9" i="1"/>
  <c r="GQ9" i="1"/>
  <c r="GQ17" i="1" s="1"/>
  <c r="FZ18" i="1"/>
  <c r="GE10" i="1"/>
  <c r="HF12" i="1"/>
  <c r="HF20" i="1" s="1"/>
  <c r="HG12" i="1"/>
  <c r="HE20" i="1"/>
  <c r="GE12" i="1"/>
  <c r="EP12" i="1"/>
  <c r="EP20" i="1" s="1"/>
  <c r="AG20" i="1"/>
  <c r="BA12" i="1"/>
  <c r="BA20" i="1" s="1"/>
  <c r="HY17" i="1"/>
  <c r="HZ9" i="1"/>
  <c r="HZ17" i="1" s="1"/>
  <c r="BP13" i="1"/>
  <c r="EH18" i="1"/>
  <c r="EJ10" i="1"/>
  <c r="EJ18" i="1" s="1"/>
  <c r="EI10" i="1"/>
  <c r="EI18" i="1" s="1"/>
  <c r="FZ15" i="1"/>
  <c r="GE7" i="1"/>
  <c r="BR17" i="1"/>
  <c r="AV9" i="1"/>
  <c r="AV17" i="1" s="1"/>
  <c r="AU8" i="1"/>
  <c r="AU16" i="1" s="1"/>
  <c r="FA15" i="1"/>
  <c r="FC7" i="1"/>
  <c r="FC15" i="1" s="1"/>
  <c r="FB7" i="1"/>
  <c r="FB15" i="1" s="1"/>
  <c r="HT15" i="1"/>
  <c r="HU7" i="1"/>
  <c r="HU15" i="1" s="1"/>
  <c r="AM3" i="1"/>
  <c r="F19" i="1"/>
  <c r="AZ11" i="1"/>
  <c r="AZ19" i="1" s="1"/>
  <c r="AY11" i="1"/>
  <c r="AY19" i="1" s="1"/>
  <c r="FZ11" i="1"/>
  <c r="BJ11" i="1"/>
  <c r="BJ19" i="1" s="1"/>
  <c r="HT11" i="1"/>
  <c r="AT11" i="1"/>
  <c r="AT19" i="1" s="1"/>
  <c r="AS11" i="1"/>
  <c r="AS19" i="1" s="1"/>
  <c r="AD11" i="1"/>
  <c r="AD19" i="1" s="1"/>
  <c r="GY20" i="1"/>
  <c r="GZ12" i="1"/>
  <c r="GZ20" i="1" s="1"/>
  <c r="HK18" i="1"/>
  <c r="EW17" i="1"/>
  <c r="EY9" i="1"/>
  <c r="EY17" i="1" s="1"/>
  <c r="EX9" i="1"/>
  <c r="EX17" i="1" s="1"/>
  <c r="FO13" i="1"/>
  <c r="FV5" i="1"/>
  <c r="FB12" i="1"/>
  <c r="FB20" i="1" s="1"/>
  <c r="FA20" i="1"/>
  <c r="FC12" i="1"/>
  <c r="FC20" i="1" s="1"/>
  <c r="AG17" i="1"/>
  <c r="BA9" i="1"/>
  <c r="BA17" i="1" s="1"/>
  <c r="HI18" i="1"/>
  <c r="HJ10" i="1"/>
  <c r="HJ18" i="1" s="1"/>
  <c r="GS15" i="1"/>
  <c r="GT7" i="1"/>
  <c r="GT15" i="1" s="1"/>
  <c r="FQ20" i="1"/>
  <c r="FR12" i="1"/>
  <c r="FR20" i="1" s="1"/>
  <c r="FQ18" i="1"/>
  <c r="FR10" i="1"/>
  <c r="FR18" i="1" s="1"/>
  <c r="EK19" i="1"/>
  <c r="EL11" i="1"/>
  <c r="EL19" i="1" s="1"/>
  <c r="ER17" i="1"/>
  <c r="FA9" i="1"/>
  <c r="GW15" i="1"/>
  <c r="GX7" i="1"/>
  <c r="GX15" i="1" s="1"/>
  <c r="HA7" i="1"/>
  <c r="GY7" i="1"/>
  <c r="ER18" i="1"/>
  <c r="FA10" i="1"/>
  <c r="DZ15" i="1"/>
  <c r="EO15" i="1"/>
  <c r="AU7" i="1"/>
  <c r="AU15" i="1" s="1"/>
  <c r="HR20" i="1"/>
  <c r="HS12" i="1"/>
  <c r="HS20" i="1" s="1"/>
  <c r="HA13" i="1"/>
  <c r="EO14" i="1"/>
  <c r="DZ14" i="1"/>
  <c r="AU6" i="1"/>
  <c r="AU14" i="1" s="1"/>
  <c r="EK18" i="1"/>
  <c r="EL10" i="1"/>
  <c r="EL18" i="1" s="1"/>
  <c r="FO17" i="1"/>
  <c r="FV9" i="1"/>
  <c r="HT13" i="1"/>
  <c r="HU5" i="1"/>
  <c r="HU13" i="1" s="1"/>
  <c r="BO19" i="1"/>
  <c r="DX19" i="1" s="1"/>
  <c r="BP19" i="1"/>
  <c r="HR17" i="1"/>
  <c r="HS9" i="1"/>
  <c r="HS17" i="1" s="1"/>
  <c r="EE17" i="1"/>
  <c r="EG9" i="1"/>
  <c r="EG17" i="1" s="1"/>
  <c r="EF9" i="1"/>
  <c r="EF17" i="1" s="1"/>
  <c r="FR9" i="1"/>
  <c r="FR17" i="1" s="1"/>
  <c r="FQ17" i="1"/>
  <c r="GY16" i="1"/>
  <c r="GZ8" i="1"/>
  <c r="GZ16" i="1" s="1"/>
  <c r="HY18" i="1"/>
  <c r="HZ10" i="1"/>
  <c r="HZ18" i="1" s="1"/>
  <c r="EH20" i="1"/>
  <c r="EJ12" i="1"/>
  <c r="EJ20" i="1" s="1"/>
  <c r="EI12" i="1"/>
  <c r="EI20" i="1" s="1"/>
  <c r="ET20" i="1"/>
  <c r="EU12" i="1"/>
  <c r="EU20" i="1" s="1"/>
  <c r="DW17" i="1"/>
  <c r="DY9" i="1"/>
  <c r="DY17" i="1" s="1"/>
  <c r="DX9" i="1"/>
  <c r="BL11" i="1"/>
  <c r="BL19" i="1" s="1"/>
  <c r="BL15" i="1"/>
  <c r="BL8" i="1"/>
  <c r="AD13" i="1"/>
  <c r="EW18" i="1"/>
  <c r="EY10" i="1"/>
  <c r="EY18" i="1" s="1"/>
  <c r="EX10" i="1"/>
  <c r="EX18" i="1" s="1"/>
  <c r="HR19" i="1"/>
  <c r="HS11" i="1"/>
  <c r="HS19" i="1" s="1"/>
  <c r="EM17" i="1"/>
  <c r="EN9" i="1"/>
  <c r="EN17" i="1" s="1"/>
  <c r="EW19" i="1"/>
  <c r="EX11" i="1"/>
  <c r="EX19" i="1" s="1"/>
  <c r="EY11" i="1"/>
  <c r="EY19" i="1" s="1"/>
  <c r="HO20" i="1"/>
  <c r="HP12" i="1"/>
  <c r="HP20" i="1" s="1"/>
  <c r="FE17" i="1"/>
  <c r="FF9" i="1"/>
  <c r="FF17" i="1" s="1"/>
  <c r="FM7" i="1"/>
  <c r="FM15" i="1" s="1"/>
  <c r="FL15" i="1"/>
  <c r="FN7" i="1"/>
  <c r="FN15" i="1" s="1"/>
  <c r="FD18" i="1"/>
  <c r="FL10" i="1"/>
  <c r="EA20" i="1"/>
  <c r="EB12" i="1"/>
  <c r="EB20" i="1" s="1"/>
  <c r="EM18" i="1"/>
  <c r="EN10" i="1"/>
  <c r="EN18" i="1" s="1"/>
  <c r="Y17" i="1"/>
  <c r="AX9" i="1"/>
  <c r="AX17" i="1" s="1"/>
  <c r="AO3" i="1"/>
  <c r="FT17" i="1"/>
  <c r="FU9" i="1"/>
  <c r="FU17" i="1" s="1"/>
  <c r="HR18" i="1"/>
  <c r="HS10" i="1"/>
  <c r="HS18" i="1" s="1"/>
  <c r="BP20" i="1"/>
  <c r="BO20" i="1"/>
  <c r="DX20" i="1" s="1"/>
  <c r="GS19" i="1"/>
  <c r="GT11" i="1"/>
  <c r="GT19" i="1" s="1"/>
  <c r="HM17" i="1"/>
  <c r="HN9" i="1"/>
  <c r="HN17" i="1" s="1"/>
  <c r="AG18" i="1"/>
  <c r="BA10" i="1"/>
  <c r="BA18" i="1" s="1"/>
  <c r="GY13" i="1"/>
  <c r="GZ5" i="1"/>
  <c r="GZ13" i="1" s="1"/>
  <c r="GS16" i="1"/>
  <c r="GT8" i="1"/>
  <c r="GT16" i="1" s="1"/>
  <c r="FO10" i="1"/>
  <c r="F17" i="1"/>
  <c r="FZ9" i="1"/>
  <c r="AZ9" i="1"/>
  <c r="AZ17" i="1" s="1"/>
  <c r="AY9" i="1"/>
  <c r="AY17" i="1" s="1"/>
  <c r="BJ9" i="1"/>
  <c r="BJ17" i="1" s="1"/>
  <c r="HT9" i="1"/>
  <c r="AD9" i="1"/>
  <c r="AD17" i="1" s="1"/>
  <c r="FO19" i="1"/>
  <c r="FV11" i="1"/>
  <c r="GL17" i="1"/>
  <c r="GM9" i="1"/>
  <c r="GM17" i="1" s="1"/>
  <c r="HA14" i="1"/>
  <c r="HB6" i="1"/>
  <c r="HB14" i="1" s="1"/>
  <c r="FO15" i="1"/>
  <c r="FV7" i="1"/>
  <c r="HC18" i="1"/>
  <c r="HD10" i="1"/>
  <c r="HD18" i="1" s="1"/>
  <c r="HA16" i="1"/>
  <c r="HB8" i="1"/>
  <c r="HB16" i="1" s="1"/>
  <c r="HI13" i="1"/>
  <c r="HJ5" i="1"/>
  <c r="HJ13" i="1" s="1"/>
  <c r="EB10" i="1"/>
  <c r="EB18" i="1" s="1"/>
  <c r="EA18" i="1"/>
  <c r="HG14" i="1"/>
  <c r="HH6" i="1"/>
  <c r="HH14" i="1" s="1"/>
  <c r="HK6" i="1"/>
  <c r="HI6" i="1"/>
  <c r="FA19" i="1"/>
  <c r="FC11" i="1"/>
  <c r="FC19" i="1" s="1"/>
  <c r="FB11" i="1"/>
  <c r="FB19" i="1" s="1"/>
  <c r="HK13" i="1"/>
  <c r="HL5" i="1"/>
  <c r="HL13" i="1" s="1"/>
  <c r="HC17" i="1"/>
  <c r="HD9" i="1"/>
  <c r="HD17" i="1" s="1"/>
  <c r="F20" i="1"/>
  <c r="AZ12" i="1"/>
  <c r="AZ20" i="1" s="1"/>
  <c r="AY12" i="1"/>
  <c r="AY20" i="1" s="1"/>
  <c r="FO12" i="1"/>
  <c r="AD12" i="1"/>
  <c r="AD20" i="1" s="1"/>
  <c r="HT12" i="1"/>
  <c r="V22" i="1"/>
  <c r="HE19" i="1"/>
  <c r="HF11" i="1"/>
  <c r="HF19" i="1" s="1"/>
  <c r="HG11" i="1"/>
  <c r="FD20" i="1"/>
  <c r="FL12" i="1"/>
  <c r="GL19" i="1"/>
  <c r="GM11" i="1"/>
  <c r="GM19" i="1" s="1"/>
  <c r="D17" i="1"/>
  <c r="AT9" i="1"/>
  <c r="AT17" i="1" s="1"/>
  <c r="DR9" i="1"/>
  <c r="DR17" i="1" s="1"/>
  <c r="EB9" i="1"/>
  <c r="EB17" i="1" s="1"/>
  <c r="EA17" i="1"/>
  <c r="GI18" i="1"/>
  <c r="GK10" i="1"/>
  <c r="GK18" i="1" s="1"/>
  <c r="GN10" i="1"/>
  <c r="GN18" i="1" s="1"/>
  <c r="GL10" i="1"/>
  <c r="GJ10" i="1"/>
  <c r="GJ18" i="1" s="1"/>
  <c r="GO10" i="1"/>
  <c r="GO18" i="1" s="1"/>
  <c r="EM20" i="1"/>
  <c r="EN12" i="1"/>
  <c r="EN20" i="1" s="1"/>
  <c r="EK17" i="1"/>
  <c r="EL9" i="1"/>
  <c r="EL17" i="1" s="1"/>
  <c r="GW17" i="1"/>
  <c r="HA9" i="1"/>
  <c r="GY9" i="1"/>
  <c r="GX9" i="1"/>
  <c r="GX17" i="1" s="1"/>
  <c r="BO18" i="1"/>
  <c r="BP18" i="1"/>
  <c r="GW18" i="1"/>
  <c r="HA10" i="1"/>
  <c r="GY10" i="1"/>
  <c r="GX10" i="1"/>
  <c r="GX18" i="1" s="1"/>
  <c r="FO16" i="1"/>
  <c r="FV8" i="1"/>
  <c r="GS20" i="1"/>
  <c r="GT12" i="1"/>
  <c r="GT20" i="1" s="1"/>
  <c r="HC20" i="1"/>
  <c r="HD12" i="1"/>
  <c r="HD20" i="1" s="1"/>
  <c r="F18" i="1"/>
  <c r="AZ10" i="1"/>
  <c r="AZ18" i="1" s="1"/>
  <c r="AY10" i="1"/>
  <c r="AY18" i="1" s="1"/>
  <c r="BJ10" i="1"/>
  <c r="BJ18" i="1" s="1"/>
  <c r="HT10" i="1"/>
  <c r="AS10" i="1"/>
  <c r="AS18" i="1" s="1"/>
  <c r="AD10" i="1"/>
  <c r="AD18" i="1" s="1"/>
  <c r="GN9" i="1"/>
  <c r="GN17" i="1" s="1"/>
  <c r="GP18" i="1"/>
  <c r="GR10" i="1"/>
  <c r="GR18" i="1" s="1"/>
  <c r="GQ10" i="1"/>
  <c r="GQ18" i="1" s="1"/>
  <c r="GS10" i="1"/>
  <c r="HG17" i="1"/>
  <c r="HK9" i="1"/>
  <c r="HI9" i="1"/>
  <c r="HH9" i="1"/>
  <c r="HH17" i="1" s="1"/>
  <c r="HL7" i="1" l="1"/>
  <c r="HL15" i="1" s="1"/>
  <c r="BO17" i="1"/>
  <c r="FV6" i="1"/>
  <c r="HA11" i="1"/>
  <c r="GY11" i="1"/>
  <c r="GX11" i="1"/>
  <c r="GX19" i="1" s="1"/>
  <c r="DZ16" i="1"/>
  <c r="GW19" i="1"/>
  <c r="FL19" i="1"/>
  <c r="FM11" i="1"/>
  <c r="FM19" i="1" s="1"/>
  <c r="FN11" i="1"/>
  <c r="FN19" i="1" s="1"/>
  <c r="DX18" i="1"/>
  <c r="FM9" i="1"/>
  <c r="FM17" i="1" s="1"/>
  <c r="FN9" i="1"/>
  <c r="FN17" i="1" s="1"/>
  <c r="Q22" i="1"/>
  <c r="GE16" i="1"/>
  <c r="GF8" i="1"/>
  <c r="GF16" i="1" s="1"/>
  <c r="GG8" i="1"/>
  <c r="GG16" i="1" s="1"/>
  <c r="GH8" i="1"/>
  <c r="GH16" i="1" s="1"/>
  <c r="HI16" i="1"/>
  <c r="HJ8" i="1"/>
  <c r="HJ16" i="1" s="1"/>
  <c r="HK16" i="1"/>
  <c r="HL8" i="1"/>
  <c r="HL16" i="1" s="1"/>
  <c r="HI15" i="1"/>
  <c r="HJ7" i="1"/>
  <c r="HJ15" i="1" s="1"/>
  <c r="GS17" i="1"/>
  <c r="GT9" i="1"/>
  <c r="GT17" i="1" s="1"/>
  <c r="FZ14" i="1"/>
  <c r="GE6" i="1"/>
  <c r="GY14" i="1"/>
  <c r="GZ6" i="1"/>
  <c r="GZ14" i="1" s="1"/>
  <c r="HT14" i="1"/>
  <c r="HU6" i="1"/>
  <c r="HU14" i="1" s="1"/>
  <c r="HI17" i="1"/>
  <c r="HJ9" i="1"/>
  <c r="HJ17" i="1" s="1"/>
  <c r="HK17" i="1"/>
  <c r="HL9" i="1"/>
  <c r="HL17" i="1" s="1"/>
  <c r="EO18" i="1"/>
  <c r="DZ18" i="1"/>
  <c r="AU10" i="1"/>
  <c r="AU18" i="1" s="1"/>
  <c r="FL20" i="1"/>
  <c r="FN12" i="1"/>
  <c r="FN20" i="1" s="1"/>
  <c r="FM12" i="1"/>
  <c r="FM20" i="1" s="1"/>
  <c r="FV19" i="1"/>
  <c r="FW11" i="1"/>
  <c r="FW19" i="1" s="1"/>
  <c r="FY11" i="1"/>
  <c r="FY19" i="1" s="1"/>
  <c r="FX11" i="1"/>
  <c r="FX19" i="1" s="1"/>
  <c r="DZ19" i="1"/>
  <c r="EO19" i="1"/>
  <c r="AU11" i="1"/>
  <c r="AU19" i="1" s="1"/>
  <c r="FA17" i="1"/>
  <c r="FC9" i="1"/>
  <c r="FC17" i="1" s="1"/>
  <c r="FB9" i="1"/>
  <c r="FB17" i="1" s="1"/>
  <c r="AT21" i="1"/>
  <c r="H22" i="1" s="1"/>
  <c r="H21" i="1" s="1"/>
  <c r="FL18" i="1"/>
  <c r="FN10" i="1"/>
  <c r="FN18" i="1" s="1"/>
  <c r="FM10" i="1"/>
  <c r="FM18" i="1" s="1"/>
  <c r="DX17" i="1"/>
  <c r="GZ9" i="1"/>
  <c r="GZ17" i="1" s="1"/>
  <c r="GY17" i="1"/>
  <c r="EO17" i="1"/>
  <c r="DZ17" i="1"/>
  <c r="AU9" i="1"/>
  <c r="AU17" i="1" s="1"/>
  <c r="HA17" i="1"/>
  <c r="HB9" i="1"/>
  <c r="HB17" i="1" s="1"/>
  <c r="FV14" i="1"/>
  <c r="FW6" i="1"/>
  <c r="FW14" i="1" s="1"/>
  <c r="FY6" i="1"/>
  <c r="FY14" i="1" s="1"/>
  <c r="FX6" i="1"/>
  <c r="FX14" i="1" s="1"/>
  <c r="FV17" i="1"/>
  <c r="FY9" i="1"/>
  <c r="FY17" i="1" s="1"/>
  <c r="FX9" i="1"/>
  <c r="FX17" i="1" s="1"/>
  <c r="FW9" i="1"/>
  <c r="FW17" i="1" s="1"/>
  <c r="GG7" i="1"/>
  <c r="GG15" i="1" s="1"/>
  <c r="GF7" i="1"/>
  <c r="GF15" i="1" s="1"/>
  <c r="GH7" i="1"/>
  <c r="GH15" i="1" s="1"/>
  <c r="GE15" i="1"/>
  <c r="HT20" i="1"/>
  <c r="HU12" i="1"/>
  <c r="HU20" i="1" s="1"/>
  <c r="HT17" i="1"/>
  <c r="HU9" i="1"/>
  <c r="HU17" i="1" s="1"/>
  <c r="GE20" i="1"/>
  <c r="GG12" i="1"/>
  <c r="GG20" i="1" s="1"/>
  <c r="GH12" i="1"/>
  <c r="GH20" i="1" s="1"/>
  <c r="GF12" i="1"/>
  <c r="GF20" i="1" s="1"/>
  <c r="FV16" i="1"/>
  <c r="FX8" i="1"/>
  <c r="FX16" i="1" s="1"/>
  <c r="FW8" i="1"/>
  <c r="FW16" i="1" s="1"/>
  <c r="FY8" i="1"/>
  <c r="FY16" i="1" s="1"/>
  <c r="HI14" i="1"/>
  <c r="HJ6" i="1"/>
  <c r="HJ14" i="1" s="1"/>
  <c r="FV15" i="1"/>
  <c r="FY7" i="1"/>
  <c r="FY15" i="1" s="1"/>
  <c r="FX7" i="1"/>
  <c r="FX15" i="1" s="1"/>
  <c r="FW7" i="1"/>
  <c r="FW15" i="1" s="1"/>
  <c r="FA18" i="1"/>
  <c r="FC10" i="1"/>
  <c r="FC18" i="1" s="1"/>
  <c r="FB10" i="1"/>
  <c r="FB18" i="1" s="1"/>
  <c r="FY5" i="1"/>
  <c r="FY13" i="1" s="1"/>
  <c r="FV13" i="1"/>
  <c r="FX5" i="1"/>
  <c r="FX13" i="1" s="1"/>
  <c r="FW5" i="1"/>
  <c r="FW13" i="1" s="1"/>
  <c r="HT19" i="1"/>
  <c r="HU11" i="1"/>
  <c r="HU19" i="1" s="1"/>
  <c r="HK14" i="1"/>
  <c r="HL6" i="1"/>
  <c r="HL14" i="1" s="1"/>
  <c r="GS18" i="1"/>
  <c r="GT10" i="1"/>
  <c r="GT18" i="1" s="1"/>
  <c r="HG19" i="1"/>
  <c r="HK11" i="1"/>
  <c r="HI11" i="1"/>
  <c r="HH11" i="1"/>
  <c r="HH19" i="1" s="1"/>
  <c r="FO20" i="1"/>
  <c r="FV12" i="1"/>
  <c r="HT18" i="1"/>
  <c r="HU10" i="1"/>
  <c r="HU18" i="1" s="1"/>
  <c r="GY18" i="1"/>
  <c r="GZ10" i="1"/>
  <c r="GZ18" i="1" s="1"/>
  <c r="GY15" i="1"/>
  <c r="GZ7" i="1"/>
  <c r="GZ15" i="1" s="1"/>
  <c r="FZ19" i="1"/>
  <c r="GE11" i="1"/>
  <c r="HG20" i="1"/>
  <c r="HK12" i="1"/>
  <c r="HH12" i="1"/>
  <c r="HH20" i="1" s="1"/>
  <c r="HI12" i="1"/>
  <c r="HA18" i="1"/>
  <c r="HB10" i="1"/>
  <c r="HB18" i="1" s="1"/>
  <c r="FZ17" i="1"/>
  <c r="GE9" i="1"/>
  <c r="Z22" i="1"/>
  <c r="HA15" i="1"/>
  <c r="HB7" i="1"/>
  <c r="HB15" i="1" s="1"/>
  <c r="DZ13" i="1"/>
  <c r="AU5" i="1"/>
  <c r="AU13" i="1" s="1"/>
  <c r="EO13" i="1"/>
  <c r="BL16" i="1"/>
  <c r="BL12" i="1"/>
  <c r="BL20" i="1" s="1"/>
  <c r="GE18" i="1"/>
  <c r="GH10" i="1"/>
  <c r="GH18" i="1" s="1"/>
  <c r="GG10" i="1"/>
  <c r="GG18" i="1" s="1"/>
  <c r="GF10" i="1"/>
  <c r="GF18" i="1" s="1"/>
  <c r="GL18" i="1"/>
  <c r="GM10" i="1"/>
  <c r="GM18" i="1" s="1"/>
  <c r="FO18" i="1"/>
  <c r="FV10" i="1"/>
  <c r="DZ20" i="1"/>
  <c r="EO20" i="1"/>
  <c r="AU12" i="1"/>
  <c r="AU20" i="1" s="1"/>
  <c r="GZ11" i="1" l="1"/>
  <c r="GZ19" i="1" s="1"/>
  <c r="GY19" i="1"/>
  <c r="HA19" i="1"/>
  <c r="HB11" i="1"/>
  <c r="HB19" i="1" s="1"/>
  <c r="GH6" i="1"/>
  <c r="GH14" i="1" s="1"/>
  <c r="GF6" i="1"/>
  <c r="GF14" i="1" s="1"/>
  <c r="GE14" i="1"/>
  <c r="GG6" i="1"/>
  <c r="GG14" i="1" s="1"/>
  <c r="GE17" i="1"/>
  <c r="GF9" i="1"/>
  <c r="GF17" i="1" s="1"/>
  <c r="GH9" i="1"/>
  <c r="GH17" i="1" s="1"/>
  <c r="GG9" i="1"/>
  <c r="GG17" i="1" s="1"/>
  <c r="HI20" i="1"/>
  <c r="HJ12" i="1"/>
  <c r="HJ20" i="1" s="1"/>
  <c r="HK20" i="1"/>
  <c r="HL12" i="1"/>
  <c r="HL20" i="1" s="1"/>
  <c r="HI19" i="1"/>
  <c r="HJ11" i="1"/>
  <c r="HJ19" i="1" s="1"/>
  <c r="GE19" i="1"/>
  <c r="GH11" i="1"/>
  <c r="GH19" i="1" s="1"/>
  <c r="GG11" i="1"/>
  <c r="GG19" i="1" s="1"/>
  <c r="GF11" i="1"/>
  <c r="GF19" i="1" s="1"/>
  <c r="FX12" i="1"/>
  <c r="FX20" i="1" s="1"/>
  <c r="FV20" i="1"/>
  <c r="FW12" i="1"/>
  <c r="FW20" i="1" s="1"/>
  <c r="FY12" i="1"/>
  <c r="FY20" i="1" s="1"/>
  <c r="FV18" i="1"/>
  <c r="FX10" i="1"/>
  <c r="FX18" i="1" s="1"/>
  <c r="FY10" i="1"/>
  <c r="FY18" i="1" s="1"/>
  <c r="FW10" i="1"/>
  <c r="FW18" i="1" s="1"/>
  <c r="HK19" i="1"/>
  <c r="HL11" i="1"/>
  <c r="HL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<sst xmlns="http://schemas.openxmlformats.org/spreadsheetml/2006/main" count="39754" uniqueCount="12591">
  <si>
    <t>$PARTNUMBER</t>
  </si>
  <si>
    <t>$C</t>
  </si>
  <si>
    <t>$PRP@DESCRIPTION</t>
  </si>
  <si>
    <t>$User_Notes</t>
  </si>
  <si>
    <t>DESCRIPTION</t>
  </si>
  <si>
    <t>INSTANCE NUMBER</t>
  </si>
  <si>
    <t>FRONT OR REAR?</t>
  </si>
  <si>
    <t>Front</t>
  </si>
  <si>
    <t>Rear</t>
  </si>
  <si>
    <t>$CONFIGURATION@welding neck flange&lt;1&gt;</t>
  </si>
  <si>
    <t>SA105</t>
  </si>
  <si>
    <t>STD</t>
  </si>
  <si>
    <t>XH</t>
  </si>
  <si>
    <t>XXH</t>
  </si>
  <si>
    <t>End of List</t>
  </si>
  <si>
    <t>SA182 F51 S31803</t>
  </si>
  <si>
    <t>SA182 F304</t>
  </si>
  <si>
    <t>SA182 F316</t>
  </si>
  <si>
    <t>SA182 F304L</t>
  </si>
  <si>
    <t>SA182 F316L</t>
  </si>
  <si>
    <t>SA350 LF2</t>
  </si>
  <si>
    <t>Flange Material</t>
  </si>
  <si>
    <t>Flange LBS</t>
  </si>
  <si>
    <t>Coupling LBS</t>
  </si>
  <si>
    <t>Coupling Size</t>
  </si>
  <si>
    <t>Coupling Material</t>
  </si>
  <si>
    <t>Flange Configuration Name</t>
  </si>
  <si>
    <t>Flange_Size_List</t>
  </si>
  <si>
    <t>Flange_LBS_List</t>
  </si>
  <si>
    <t>Flange_Schedule_List</t>
  </si>
  <si>
    <t>Flange_Material_List</t>
  </si>
  <si>
    <t>Coupling_LBS_List</t>
  </si>
  <si>
    <t>Coupling_Size_List</t>
  </si>
  <si>
    <t>Coupling_Material_List</t>
  </si>
  <si>
    <t>$CONFIGURATION@threaded coupling&lt;1&gt;</t>
  </si>
  <si>
    <t>$Description</t>
  </si>
  <si>
    <t>Size Description</t>
  </si>
  <si>
    <t>- Original</t>
  </si>
  <si>
    <t>WNeck Flange 150-NPS0.5</t>
  </si>
  <si>
    <t>WNeck Flange 150-NPS0.75</t>
  </si>
  <si>
    <t>WNeck Flange 150-NPS1</t>
  </si>
  <si>
    <t>WNeck Flange 150-NPS1.25</t>
  </si>
  <si>
    <t>WNeck Flange 150-NPS1.5</t>
  </si>
  <si>
    <t>WNeck Flange 150-NPS2</t>
  </si>
  <si>
    <t>WNeck Flange 150-NPS2.5</t>
  </si>
  <si>
    <t>WNeck Flange 150-NPS3</t>
  </si>
  <si>
    <t>WNeck Flange 150-NPS3.5</t>
  </si>
  <si>
    <t>WNeck Flange 150-NPS4</t>
  </si>
  <si>
    <t>WNeck Flange 150-NPS5</t>
  </si>
  <si>
    <t>WNeck Flange 150-NPS6</t>
  </si>
  <si>
    <t>WNeck Flange 150-NPS8</t>
  </si>
  <si>
    <t>WNeck Flange 150-NPS10</t>
  </si>
  <si>
    <t>WNeck Flange 150-NPS12</t>
  </si>
  <si>
    <t>WNeck Flange 150-NPS14</t>
  </si>
  <si>
    <t>WNeck Flange 150-NPS16</t>
  </si>
  <si>
    <t>WNeck Flange 150-NPS18</t>
  </si>
  <si>
    <t>WNeck Flange 150-NPS20</t>
  </si>
  <si>
    <t>WNeck Flange 150-NPS24</t>
  </si>
  <si>
    <t>WNeck Flange 300-NPS0.5</t>
  </si>
  <si>
    <t>WNeck Flange 300-NPS0.75</t>
  </si>
  <si>
    <t>WNeck Flange 300-NPS1</t>
  </si>
  <si>
    <t>WNeck Flange 300-NPS1.25</t>
  </si>
  <si>
    <t>WNeck Flange 300-NPS1.5</t>
  </si>
  <si>
    <t>WNeck Flange 300-NPS2</t>
  </si>
  <si>
    <t>WNeck Flange 300-NPS2.5</t>
  </si>
  <si>
    <t>WNeck Flange 300-NPS3</t>
  </si>
  <si>
    <t>WNeck Flange 300-NPS3.5</t>
  </si>
  <si>
    <t>WNeck Flange 300-NPS4</t>
  </si>
  <si>
    <t>WNeck Flange 300-NPS5</t>
  </si>
  <si>
    <t>WNeck Flange 300-NPS6</t>
  </si>
  <si>
    <t>WNeck Flange 300-NPS8</t>
  </si>
  <si>
    <t>WNeck Flange 300-NPS10</t>
  </si>
  <si>
    <t>WNeck Flange 300-NPS12</t>
  </si>
  <si>
    <t>WNeck Flange 300-NPS14</t>
  </si>
  <si>
    <t>WNeck Flange 300-NPS16</t>
  </si>
  <si>
    <t>WNeck Flange 300-NPS18</t>
  </si>
  <si>
    <t>WNeck Flange 300-NPS20</t>
  </si>
  <si>
    <t>WNeck Flange 300-NPS24</t>
  </si>
  <si>
    <t>WNeck Flange 400-NPS0.5</t>
  </si>
  <si>
    <t>WNeck Flange 400-NPS0.75</t>
  </si>
  <si>
    <t>WNeck Flange 400-NPS1</t>
  </si>
  <si>
    <t>WNeck Flange 400-NPS1.25</t>
  </si>
  <si>
    <t>WNeck Flange 400-NPS1.5</t>
  </si>
  <si>
    <t>WNeck Flange 400-NPS2</t>
  </si>
  <si>
    <t>WNeck Flange 400-NPS2.5</t>
  </si>
  <si>
    <t>WNeck Flange 400-NPS3</t>
  </si>
  <si>
    <t>WNeck Flange 400-NPS3.5</t>
  </si>
  <si>
    <t>WNeck Flange 400-NPS4</t>
  </si>
  <si>
    <t>WNeck Flange 400-NPS5</t>
  </si>
  <si>
    <t>WNeck Flange 400-NPS6</t>
  </si>
  <si>
    <t>WNeck Flange 400-NPS8</t>
  </si>
  <si>
    <t>WNeck Flange 400-NPS10</t>
  </si>
  <si>
    <t>WNeck Flange 400-NPS12</t>
  </si>
  <si>
    <t>WNeck Flange 400-NPS14</t>
  </si>
  <si>
    <t>WNeck Flange 400-NPS16</t>
  </si>
  <si>
    <t>WNeck Flange 400-NPS18</t>
  </si>
  <si>
    <t>WNeck Flange 400-NPS20</t>
  </si>
  <si>
    <t>WNeck Flange 400-NPS24</t>
  </si>
  <si>
    <t>WNeck Flange 600-NPS0.5</t>
  </si>
  <si>
    <t>WNeck Flange 600-NPS0.75</t>
  </si>
  <si>
    <t>WNeck Flange 600-NPS1</t>
  </si>
  <si>
    <t>WNeck Flange 600-NPS1.25</t>
  </si>
  <si>
    <t>WNeck Flange 600-NPS1.5</t>
  </si>
  <si>
    <t>WNeck Flange 600-NPS2</t>
  </si>
  <si>
    <t>WNeck Flange 600-NPS2.5</t>
  </si>
  <si>
    <t>WNeck Flange 600-NPS3</t>
  </si>
  <si>
    <t>WNeck Flange 600-NPS3.5</t>
  </si>
  <si>
    <t>WNeck Flange 600-NPS4</t>
  </si>
  <si>
    <t>WNeck Flange 600-NPS5</t>
  </si>
  <si>
    <t>WNeck Flange 600-NPS6</t>
  </si>
  <si>
    <t>WNeck Flange 600-NPS8</t>
  </si>
  <si>
    <t>WNeck Flange 600-NPS10</t>
  </si>
  <si>
    <t>WNeck Flange 600-NPS12</t>
  </si>
  <si>
    <t>WNeck Flange 600-NPS14</t>
  </si>
  <si>
    <t>WNeck Flange 600-NPS16</t>
  </si>
  <si>
    <t>WNeck Flange 600-NPS18</t>
  </si>
  <si>
    <t>WNeck Flange 600-NPS20</t>
  </si>
  <si>
    <t>WNeck Flange 600-NPS24</t>
  </si>
  <si>
    <t>WNeck Flange 900-NPS0.5</t>
  </si>
  <si>
    <t>WNeck Flange 900-NPS0.75</t>
  </si>
  <si>
    <t>WNeck Flange 900-NPS1</t>
  </si>
  <si>
    <t>WNeck Flange 900-NPS1.25</t>
  </si>
  <si>
    <t>WNeck Flange 900-NPS1.5</t>
  </si>
  <si>
    <t>WNeck Flange 900-NPS2</t>
  </si>
  <si>
    <t>WNeck Flange 900-NPS2.5</t>
  </si>
  <si>
    <t>WNeck Flange 900-NPS3</t>
  </si>
  <si>
    <t>WNeck Flange 900-NPS4</t>
  </si>
  <si>
    <t>WNeck Flange 900-NPS5</t>
  </si>
  <si>
    <t>WNeck Flange 900-NPS6</t>
  </si>
  <si>
    <t>WNeck Flange 900-NPS8</t>
  </si>
  <si>
    <t>WNeck Flange 900-NPS10</t>
  </si>
  <si>
    <t>WNeck Flange 900-NPS12</t>
  </si>
  <si>
    <t>WNeck Flange 900-NPS14</t>
  </si>
  <si>
    <t>WNeck Flange 900-NPS16</t>
  </si>
  <si>
    <t>WNeck Flange 900-NPS18</t>
  </si>
  <si>
    <t>WNeck Flange 900-NPS20</t>
  </si>
  <si>
    <t>WNeck Flange 900-NPS24</t>
  </si>
  <si>
    <t>WNeck Flange 1500-NPS0.5</t>
  </si>
  <si>
    <t>WNeck Flange 1500-NPS0.75</t>
  </si>
  <si>
    <t>WNeck Flange 1500-NPS1</t>
  </si>
  <si>
    <t>WNeck Flange 1500-NPS1.25</t>
  </si>
  <si>
    <t>WNeck Flange 1500-NPS1.5</t>
  </si>
  <si>
    <t>WNeck Flange 1500-NPS2</t>
  </si>
  <si>
    <t>WNeck Flange 1500-NPS2.5</t>
  </si>
  <si>
    <t>WNeck Flange 1500-NPS3</t>
  </si>
  <si>
    <t>WNeck Flange 1500-NPS4</t>
  </si>
  <si>
    <t>WNeck Flange 1500-NPS5</t>
  </si>
  <si>
    <t>WNeck Flange 1500-NPS6</t>
  </si>
  <si>
    <t>WNeck Flange 1500-NPS8</t>
  </si>
  <si>
    <t>WNeck Flange 1500-NPS10</t>
  </si>
  <si>
    <t>WNeck Flange 1500-NPS12</t>
  </si>
  <si>
    <t>WNeck Flange 1500-NPS14</t>
  </si>
  <si>
    <t>WNeck Flange 1500-NPS16</t>
  </si>
  <si>
    <t>WNeck Flange 1500-NPS18</t>
  </si>
  <si>
    <t>WNeck Flange 1500-NPS20</t>
  </si>
  <si>
    <t>WNeck Flange 1500-NPS24</t>
  </si>
  <si>
    <t>WNeck Flange 2500-NPS0.5</t>
  </si>
  <si>
    <t>WNeck Flange 2500-NPS0.75</t>
  </si>
  <si>
    <t>WNeck Flange 2500-NPS1</t>
  </si>
  <si>
    <t>WNeck Flange 2500-NPS1.25</t>
  </si>
  <si>
    <t>WNeck Flange 2500-NPS1.5</t>
  </si>
  <si>
    <t>WNeck Flange 2500-NPS2</t>
  </si>
  <si>
    <t>WNeck Flange 2500-NPS2.5</t>
  </si>
  <si>
    <t>WNeck Flange 2500-NPS3</t>
  </si>
  <si>
    <t>WNeck Flange 2500-NPS4</t>
  </si>
  <si>
    <t>WNeck Flange 2500-NPS5</t>
  </si>
  <si>
    <t>WNeck Flange 2500-NPS6</t>
  </si>
  <si>
    <t>WNeck Flange 2500-NPS8</t>
  </si>
  <si>
    <t>WNeck Flange 2500-NPS10</t>
  </si>
  <si>
    <t>WNeck Flange 2500-NPS12</t>
  </si>
  <si>
    <t>Carbon Steel [SA105]</t>
  </si>
  <si>
    <t>WNeck Flange 150-NPS0.5 SCH-10 [SA105]</t>
  </si>
  <si>
    <t>WNeck Flange 150-NPS0.5 SCH-160 [SA105]</t>
  </si>
  <si>
    <t>WNeck Flange 150-NPS0.5 SCH-40 [SA105]</t>
  </si>
  <si>
    <t>WNeck Flange 150-NPS0.5 SCH-80 [SA105]</t>
  </si>
  <si>
    <t>WNeck Flange 150-NPS0.5 SCH-STD [SA105]</t>
  </si>
  <si>
    <t>WNeck Flange 150-NPS0.5 SCH-XH [SA105]</t>
  </si>
  <si>
    <t>WNeck Flange 150-NPS0.5 SCH-XXH [SA105]</t>
  </si>
  <si>
    <t>WNeck Flange 150-NPS0.75 SCH-10 [SA105]</t>
  </si>
  <si>
    <t>WNeck Flange 150-NPS0.75 SCH-160 [SA105]</t>
  </si>
  <si>
    <t>WNeck Flange 150-NPS0.75 SCH-40 [SA105]</t>
  </si>
  <si>
    <t>WNeck Flange 150-NPS0.75 SCH-80 [SA105]</t>
  </si>
  <si>
    <t>WNeck Flange 150-NPS0.75 SCH-STD [SA105]</t>
  </si>
  <si>
    <t>WNeck Flange 150-NPS0.75 SCH-XH [SA105]</t>
  </si>
  <si>
    <t>WNeck Flange 150-NPS0.75 SCH-XXH [SA105]</t>
  </si>
  <si>
    <t>WNeck Flange 150-NPS1 SCH-10 [SA105]</t>
  </si>
  <si>
    <t>WNeck Flange 150-NPS1 SCH-160 [SA105]</t>
  </si>
  <si>
    <t>WNeck Flange 150-NPS1 SCH-40 [SA105]</t>
  </si>
  <si>
    <t>WNeck Flange 150-NPS1 SCH-80 [SA105]</t>
  </si>
  <si>
    <t>WNeck Flange 150-NPS1 SCH-STD [SA105]</t>
  </si>
  <si>
    <t>WNeck Flange 150-NPS1 SCH-XH [SA105]</t>
  </si>
  <si>
    <t>WNeck Flange 150-NPS1 SCH-XXH [SA105]</t>
  </si>
  <si>
    <t>WNeck Flange 150-NPS1.25 SCH-10 [SA105]</t>
  </si>
  <si>
    <t>WNeck Flange 150-NPS1.25 SCH-160 [SA105]</t>
  </si>
  <si>
    <t>WNeck Flange 150-NPS1.25 SCH-40 [SA105]</t>
  </si>
  <si>
    <t>WNeck Flange 150-NPS1.25 SCH-80 [SA105]</t>
  </si>
  <si>
    <t>WNeck Flange 150-NPS1.25 SCH-STD [SA105]</t>
  </si>
  <si>
    <t>WNeck Flange 150-NPS1.25 SCH-XH [SA105]</t>
  </si>
  <si>
    <t>WNeck Flange 150-NPS1.25 SCH-XXH [SA105]</t>
  </si>
  <si>
    <t>WNeck Flange 150-NPS1.5 SCH-10 [SA105]</t>
  </si>
  <si>
    <t>WNeck Flange 150-NPS1.5 SCH-160 [SA105]</t>
  </si>
  <si>
    <t>WNeck Flange 150-NPS1.5 SCH-40 [SA105]</t>
  </si>
  <si>
    <t>WNeck Flange 150-NPS1.5 SCH-80 [SA105]</t>
  </si>
  <si>
    <t>WNeck Flange 150-NPS1.5 SCH-STD [SA105]</t>
  </si>
  <si>
    <t>WNeck Flange 150-NPS1.5 SCH-XH [SA105]</t>
  </si>
  <si>
    <t>WNeck Flange 150-NPS1.5 SCH-XXH [SA105]</t>
  </si>
  <si>
    <t>WNeck Flange 150-NPS2 SCH-10 [SA105]</t>
  </si>
  <si>
    <t>WNeck Flange 150-NPS2 SCH-160 [SA105]</t>
  </si>
  <si>
    <t>WNeck Flange 150-NPS2 SCH-40 [SA105]</t>
  </si>
  <si>
    <t>WNeck Flange 150-NPS2 SCH-80 [SA105]</t>
  </si>
  <si>
    <t>WNeck Flange 150-NPS2 SCH-STD [SA105]</t>
  </si>
  <si>
    <t>WNeck Flange 150-NPS2 SCH-XH [SA105]</t>
  </si>
  <si>
    <t>WNeck Flange 150-NPS2 SCH-XXH [SA105]</t>
  </si>
  <si>
    <t>WNeck Flange 150-NPS2.5 SCH-10 [SA105]</t>
  </si>
  <si>
    <t>WNeck Flange 150-NPS2.5 SCH-160 [SA105]</t>
  </si>
  <si>
    <t>WNeck Flange 150-NPS2.5 SCH-40 [SA105]</t>
  </si>
  <si>
    <t>WNeck Flange 150-NPS2.5 SCH-80 [SA105]</t>
  </si>
  <si>
    <t>WNeck Flange 150-NPS2.5 SCH-STD [SA105]</t>
  </si>
  <si>
    <t>WNeck Flange 150-NPS2.5 SCH-XH [SA105]</t>
  </si>
  <si>
    <t>WNeck Flange 150-NPS2.5 SCH-XXH [SA105]</t>
  </si>
  <si>
    <t>WNeck Flange 150-NPS3 SCH-10 [SA105]</t>
  </si>
  <si>
    <t>WNeck Flange 150-NPS3 SCH-160 [SA105]</t>
  </si>
  <si>
    <t>WNeck Flange 150-NPS3 SCH-40 [SA105]</t>
  </si>
  <si>
    <t>WNeck Flange 150-NPS3 SCH-80 [SA105]</t>
  </si>
  <si>
    <t>WNeck Flange 150-NPS3 SCH-STD [SA105]</t>
  </si>
  <si>
    <t>WNeck Flange 150-NPS3 SCH-XH [SA105]</t>
  </si>
  <si>
    <t>WNeck Flange 150-NPS3 SCH-XXH [SA105]</t>
  </si>
  <si>
    <t>WNeck Flange 150-NPS3.5 SCH-10 [SA105]</t>
  </si>
  <si>
    <t>WNeck Flange 150-NPS3.5 SCH-40 [SA105]</t>
  </si>
  <si>
    <t>WNeck Flange 150-NPS3.5 SCH-80 [SA105]</t>
  </si>
  <si>
    <t>WNeck Flange 150-NPS3.5 SCH-STD [SA105]</t>
  </si>
  <si>
    <t>WNeck Flange 150-NPS3.5 SCH-XH [SA105]</t>
  </si>
  <si>
    <t>WNeck Flange 150-NPS3.5 SCH-XXH [SA105]</t>
  </si>
  <si>
    <t>WNeck Flange 150-NPS4 SCH-10 [SA105]</t>
  </si>
  <si>
    <t>WNeck Flange 150-NPS4 SCH-120 [SA105]</t>
  </si>
  <si>
    <t>WNeck Flange 150-NPS4 SCH-160 [SA105]</t>
  </si>
  <si>
    <t>WNeck Flange 150-NPS4 SCH-40 [SA105]</t>
  </si>
  <si>
    <t>WNeck Flange 150-NPS4 SCH-80 [SA105]</t>
  </si>
  <si>
    <t>WNeck Flange 150-NPS4 SCH-STD [SA105]</t>
  </si>
  <si>
    <t>WNeck Flange 150-NPS4 SCH-XH [SA105]</t>
  </si>
  <si>
    <t>WNeck Flange 150-NPS4 SCH-XXH [SA105]</t>
  </si>
  <si>
    <t>WNeck Flange 150-NPS5 SCH-10 [SA105]</t>
  </si>
  <si>
    <t>WNeck Flange 150-NPS5 SCH-120 [SA105]</t>
  </si>
  <si>
    <t>WNeck Flange 150-NPS5 SCH-160 [SA105]</t>
  </si>
  <si>
    <t>WNeck Flange 150-NPS5 SCH-40 [SA105]</t>
  </si>
  <si>
    <t>WNeck Flange 150-NPS5 SCH-80 [SA105]</t>
  </si>
  <si>
    <t>WNeck Flange 150-NPS5 SCH-STD [SA105]</t>
  </si>
  <si>
    <t>WNeck Flange 150-NPS5 SCH-XH [SA105]</t>
  </si>
  <si>
    <t>WNeck Flange 150-NPS5 SCH-XXH [SA105]</t>
  </si>
  <si>
    <t>WNeck Flange 150-NPS6 SCH-10 [SA105]</t>
  </si>
  <si>
    <t>WNeck Flange 150-NPS6 SCH-120 [SA105]</t>
  </si>
  <si>
    <t>WNeck Flange 150-NPS6 SCH-160 [SA105]</t>
  </si>
  <si>
    <t>WNeck Flange 150-NPS6 SCH-40 [SA105]</t>
  </si>
  <si>
    <t>WNeck Flange 150-NPS6 SCH-80 [SA105]</t>
  </si>
  <si>
    <t>WNeck Flange 150-NPS6 SCH-STD [SA105]</t>
  </si>
  <si>
    <t>WNeck Flange 150-NPS6 SCH-XH [SA105]</t>
  </si>
  <si>
    <t>WNeck Flange 150-NPS6 SCH-XXH [SA105]</t>
  </si>
  <si>
    <t>WNeck Flange 150-NPS8 SCH-10 [SA105]</t>
  </si>
  <si>
    <t>WNeck Flange 150-NPS8 SCH-100 [SA105]</t>
  </si>
  <si>
    <t>WNeck Flange 150-NPS8 SCH-120 [SA105]</t>
  </si>
  <si>
    <t>WNeck Flange 150-NPS8 SCH-140 [SA105]</t>
  </si>
  <si>
    <t>WNeck Flange 150-NPS8 SCH-160 [SA105]</t>
  </si>
  <si>
    <t>WNeck Flange 150-NPS8 SCH-20 [SA105]</t>
  </si>
  <si>
    <t>WNeck Flange 150-NPS8 SCH-30 [SA105]</t>
  </si>
  <si>
    <t>WNeck Flange 150-NPS8 SCH-40 [SA105]</t>
  </si>
  <si>
    <t>WNeck Flange 150-NPS8 SCH-60 [SA105]</t>
  </si>
  <si>
    <t>WNeck Flange 150-NPS8 SCH-80 [SA105]</t>
  </si>
  <si>
    <t>WNeck Flange 150-NPS8 SCH-STD [SA105]</t>
  </si>
  <si>
    <t>WNeck Flange 150-NPS8 SCH-XH [SA105]</t>
  </si>
  <si>
    <t>WNeck Flange 150-NPS8 SCH-XXH [SA105]</t>
  </si>
  <si>
    <t>WNeck Flange 150-NPS10 SCH-10 [SA105]</t>
  </si>
  <si>
    <t>WNeck Flange 150-NPS10 SCH-100 [SA105]</t>
  </si>
  <si>
    <t>WNeck Flange 150-NPS10 SCH-120 [SA105]</t>
  </si>
  <si>
    <t>WNeck Flange 150-NPS10 SCH-140 [SA105]</t>
  </si>
  <si>
    <t>WNeck Flange 150-NPS10 SCH-160 [SA105]</t>
  </si>
  <si>
    <t>WNeck Flange 150-NPS10 SCH-20 [SA105]</t>
  </si>
  <si>
    <t>WNeck Flange 150-NPS10 SCH-30 [SA105]</t>
  </si>
  <si>
    <t>WNeck Flange 150-NPS10 SCH-40 [SA105]</t>
  </si>
  <si>
    <t>WNeck Flange 150-NPS10 SCH-60 [SA105]</t>
  </si>
  <si>
    <t>WNeck Flange 150-NPS10 SCH-80 [SA105]</t>
  </si>
  <si>
    <t>WNeck Flange 150-NPS10 SCH-STD [SA105]</t>
  </si>
  <si>
    <t>WNeck Flange 150-NPS10 SCH-XH [SA105]</t>
  </si>
  <si>
    <t>WNeck Flange 150-NPS10 SCH-XXH [SA105]</t>
  </si>
  <si>
    <t>WNeck Flange 150-NPS12 SCH-10 [SA105]</t>
  </si>
  <si>
    <t>WNeck Flange 150-NPS12 SCH-100 [SA105]</t>
  </si>
  <si>
    <t>WNeck Flange 150-NPS12 SCH-120 [SA105]</t>
  </si>
  <si>
    <t>WNeck Flange 150-NPS12 SCH-140 [SA105]</t>
  </si>
  <si>
    <t>WNeck Flange 150-NPS12 SCH-160 [SA105]</t>
  </si>
  <si>
    <t>WNeck Flange 150-NPS12 SCH-20 [SA105]</t>
  </si>
  <si>
    <t>WNeck Flange 150-NPS12 SCH-30 [SA105]</t>
  </si>
  <si>
    <t>WNeck Flange 150-NPS12 SCH-40 [SA105]</t>
  </si>
  <si>
    <t>WNeck Flange 150-NPS12 SCH-60 [SA105]</t>
  </si>
  <si>
    <t>WNeck Flange 150-NPS12 SCH-80 [SA105]</t>
  </si>
  <si>
    <t>WNeck Flange 150-NPS12 SCH-STD [SA105]</t>
  </si>
  <si>
    <t>WNeck Flange 150-NPS12 SCH-XH [SA105]</t>
  </si>
  <si>
    <t>WNeck Flange 150-NPS12 SCH-XXH [SA105]</t>
  </si>
  <si>
    <t>WNeck Flange 150-NPS14 SCH-10 [SA105]</t>
  </si>
  <si>
    <t>WNeck Flange 150-NPS14 SCH-100 [SA105]</t>
  </si>
  <si>
    <t>WNeck Flange 150-NPS14 SCH-120 [SA105]</t>
  </si>
  <si>
    <t>WNeck Flange 150-NPS14 SCH-140 [SA105]</t>
  </si>
  <si>
    <t>WNeck Flange 150-NPS14 SCH-160 [SA105]</t>
  </si>
  <si>
    <t>WNeck Flange 150-NPS14 SCH-20 [SA105]</t>
  </si>
  <si>
    <t>WNeck Flange 150-NPS14 SCH-30 [SA105]</t>
  </si>
  <si>
    <t>WNeck Flange 150-NPS14 SCH-40 [SA105]</t>
  </si>
  <si>
    <t>WNeck Flange 150-NPS14 SCH-60 [SA105]</t>
  </si>
  <si>
    <t>WNeck Flange 150-NPS14 SCH-80 [SA105]</t>
  </si>
  <si>
    <t>WNeck Flange 150-NPS14 SCH-STD [SA105]</t>
  </si>
  <si>
    <t>WNeck Flange 150-NPS14 SCH-XH [SA105]</t>
  </si>
  <si>
    <t>WNeck Flange 150-NPS16 SCH-10 [SA105]</t>
  </si>
  <si>
    <t>WNeck Flange 150-NPS16 SCH-100 [SA105]</t>
  </si>
  <si>
    <t>WNeck Flange 150-NPS16 SCH-120 [SA105]</t>
  </si>
  <si>
    <t>WNeck Flange 150-NPS16 SCH-140 [SA105]</t>
  </si>
  <si>
    <t>WNeck Flange 150-NPS16 SCH-160 [SA105]</t>
  </si>
  <si>
    <t>WNeck Flange 150-NPS16 SCH-20 [SA105]</t>
  </si>
  <si>
    <t>WNeck Flange 150-NPS16 SCH-30 [SA105]</t>
  </si>
  <si>
    <t>WNeck Flange 150-NPS16 SCH-40 [SA105]</t>
  </si>
  <si>
    <t>WNeck Flange 150-NPS16 SCH-60 [SA105]</t>
  </si>
  <si>
    <t>WNeck Flange 150-NPS16 SCH-80 [SA105]</t>
  </si>
  <si>
    <t>WNeck Flange 150-NPS16 SCH-STD [SA105]</t>
  </si>
  <si>
    <t>WNeck Flange 150-NPS16 SCH-XH [SA105]</t>
  </si>
  <si>
    <t>WNeck Flange 150-NPS18 SCH-10 [SA105]</t>
  </si>
  <si>
    <t>WNeck Flange 150-NPS18 SCH-100 [SA105]</t>
  </si>
  <si>
    <t>WNeck Flange 150-NPS18 SCH-120 [SA105]</t>
  </si>
  <si>
    <t>WNeck Flange 150-NPS18 SCH-140 [SA105]</t>
  </si>
  <si>
    <t>WNeck Flange 150-NPS18 SCH-160 [SA105]</t>
  </si>
  <si>
    <t>WNeck Flange 150-NPS18 SCH-20 [SA105]</t>
  </si>
  <si>
    <t>WNeck Flange 150-NPS18 SCH-30 [SA105]</t>
  </si>
  <si>
    <t>WNeck Flange 150-NPS18 SCH-40 [SA105]</t>
  </si>
  <si>
    <t>WNeck Flange 150-NPS18 SCH-60 [SA105]</t>
  </si>
  <si>
    <t>WNeck Flange 150-NPS18 SCH-80 [SA105]</t>
  </si>
  <si>
    <t>WNeck Flange 150-NPS18 SCH-STD [SA105]</t>
  </si>
  <si>
    <t>WNeck Flange 150-NPS18 SCH-XH [SA105]</t>
  </si>
  <si>
    <t>WNeck Flange 150-NPS20 SCH-10 [SA105]</t>
  </si>
  <si>
    <t>WNeck Flange 150-NPS20 SCH-100 [SA105]</t>
  </si>
  <si>
    <t>WNeck Flange 150-NPS20 SCH-120 [SA105]</t>
  </si>
  <si>
    <t>WNeck Flange 150-NPS20 SCH-140 [SA105]</t>
  </si>
  <si>
    <t>WNeck Flange 150-NPS20 SCH-160 [SA105]</t>
  </si>
  <si>
    <t>WNeck Flange 150-NPS20 SCH-20 [SA105]</t>
  </si>
  <si>
    <t>WNeck Flange 150-NPS20 SCH-30 [SA105]</t>
  </si>
  <si>
    <t>WNeck Flange 150-NPS20 SCH-40 [SA105]</t>
  </si>
  <si>
    <t>WNeck Flange 150-NPS20 SCH-60 [SA105]</t>
  </si>
  <si>
    <t>WNeck Flange 150-NPS20 SCH-80 [SA105]</t>
  </si>
  <si>
    <t>WNeck Flange 150-NPS20 SCH-STD [SA105]</t>
  </si>
  <si>
    <t>WNeck Flange 150-NPS20 SCH-XH [SA105]</t>
  </si>
  <si>
    <t>WNeck Flange 150-NPS24 SCH-10 [SA105]</t>
  </si>
  <si>
    <t>WNeck Flange 150-NPS24 SCH-100 [SA105]</t>
  </si>
  <si>
    <t>WNeck Flange 150-NPS24 SCH-120 [SA105]</t>
  </si>
  <si>
    <t>WNeck Flange 150-NPS24 SCH-140 [SA105]</t>
  </si>
  <si>
    <t>WNeck Flange 150-NPS24 SCH-160 [SA105]</t>
  </si>
  <si>
    <t>WNeck Flange 150-NPS24 SCH-20 [SA105]</t>
  </si>
  <si>
    <t>WNeck Flange 150-NPS24 SCH-30 [SA105]</t>
  </si>
  <si>
    <t>WNeck Flange 150-NPS24 SCH-40 [SA105]</t>
  </si>
  <si>
    <t>WNeck Flange 150-NPS24 SCH-60 [SA105]</t>
  </si>
  <si>
    <t>WNeck Flange 150-NPS24 SCH-80 [SA105]</t>
  </si>
  <si>
    <t>WNeck Flange 150-NPS24 SCH-STD [SA105]</t>
  </si>
  <si>
    <t>WNeck Flange 150-NPS24 SCH-XH [SA105]</t>
  </si>
  <si>
    <t>WNeck Flange 300-NPS0.5 SCH-10 [SA105]</t>
  </si>
  <si>
    <t>WNeck Flange 300-NPS0.5 SCH-160 [SA105]</t>
  </si>
  <si>
    <t>WNeck Flange 300-NPS0.5 SCH-40 [SA105]</t>
  </si>
  <si>
    <t>WNeck Flange 300-NPS0.5 SCH-80 [SA105]</t>
  </si>
  <si>
    <t>WNeck Flange 300-NPS0.5 SCH-STD [SA105]</t>
  </si>
  <si>
    <t>WNeck Flange 300-NPS0.5 SCH-XH [SA105]</t>
  </si>
  <si>
    <t>WNeck Flange 300-NPS0.5 SCH-XXH [SA105]</t>
  </si>
  <si>
    <t>WNeck Flange 300-NPS0.75 SCH-10 [SA105]</t>
  </si>
  <si>
    <t>WNeck Flange 300-NPS0.75 SCH-160 [SA105]</t>
  </si>
  <si>
    <t>WNeck Flange 300-NPS0.75 SCH-40 [SA105]</t>
  </si>
  <si>
    <t>WNeck Flange 300-NPS0.75 SCH-80 [SA105]</t>
  </si>
  <si>
    <t>WNeck Flange 300-NPS0.75 SCH-STD [SA105]</t>
  </si>
  <si>
    <t>WNeck Flange 300-NPS0.75 SCH-XH [SA105]</t>
  </si>
  <si>
    <t>WNeck Flange 300-NPS0.75 SCH-XXH [SA105]</t>
  </si>
  <si>
    <t>WNeck Flange 300-NPS1 SCH-10 [SA105]</t>
  </si>
  <si>
    <t>WNeck Flange 300-NPS1 SCH-160 [SA105]</t>
  </si>
  <si>
    <t>WNeck Flange 300-NPS1 SCH-40 [SA105]</t>
  </si>
  <si>
    <t>WNeck Flange 300-NPS1 SCH-80 [SA105]</t>
  </si>
  <si>
    <t>WNeck Flange 300-NPS1 SCH-STD [SA105]</t>
  </si>
  <si>
    <t>WNeck Flange 300-NPS1 SCH-XH [SA105]</t>
  </si>
  <si>
    <t>WNeck Flange 300-NPS1 SCH-XXH [SA105]</t>
  </si>
  <si>
    <t>WNeck Flange 300-NPS1.25 SCH-10 [SA105]</t>
  </si>
  <si>
    <t>WNeck Flange 300-NPS1.25 SCH-160 [SA105]</t>
  </si>
  <si>
    <t>WNeck Flange 300-NPS1.25 SCH-40 [SA105]</t>
  </si>
  <si>
    <t>WNeck Flange 300-NPS1.25 SCH-80 [SA105]</t>
  </si>
  <si>
    <t>WNeck Flange 300-NPS1.25 SCH-STD [SA105]</t>
  </si>
  <si>
    <t>WNeck Flange 300-NPS1.25 SCH-XH [SA105]</t>
  </si>
  <si>
    <t>WNeck Flange 300-NPS1.25 SCH-XXH [SA105]</t>
  </si>
  <si>
    <t>WNeck Flange 300-NPS1.5 SCH-10 [SA105]</t>
  </si>
  <si>
    <t>WNeck Flange 300-NPS1.5 SCH-160 [SA105]</t>
  </si>
  <si>
    <t>WNeck Flange 300-NPS1.5 SCH-40 [SA105]</t>
  </si>
  <si>
    <t>WNeck Flange 300-NPS1.5 SCH-80 [SA105]</t>
  </si>
  <si>
    <t>WNeck Flange 300-NPS1.5 SCH-STD [SA105]</t>
  </si>
  <si>
    <t>WNeck Flange 300-NPS1.5 SCH-XH [SA105]</t>
  </si>
  <si>
    <t>WNeck Flange 300-NPS1.5 SCH-XXH [SA105]</t>
  </si>
  <si>
    <t>WNeck Flange 300-NPS2 SCH-10 [SA105]</t>
  </si>
  <si>
    <t>WNeck Flange 300-NPS2 SCH-160 [SA105]</t>
  </si>
  <si>
    <t>WNeck Flange 300-NPS2 SCH-40 [SA105]</t>
  </si>
  <si>
    <t>WNeck Flange 300-NPS2 SCH-80 [SA105]</t>
  </si>
  <si>
    <t>WNeck Flange 300-NPS2 SCH-STD [SA105]</t>
  </si>
  <si>
    <t>WNeck Flange 300-NPS2 SCH-XH [SA105]</t>
  </si>
  <si>
    <t>WNeck Flange 300-NPS2 SCH-XXH [SA105]</t>
  </si>
  <si>
    <t>WNeck Flange 300-NPS2.5 SCH-10 [SA105]</t>
  </si>
  <si>
    <t>WNeck Flange 300-NPS2.5 SCH-160 [SA105]</t>
  </si>
  <si>
    <t>WNeck Flange 300-NPS2.5 SCH-40 [SA105]</t>
  </si>
  <si>
    <t>WNeck Flange 300-NPS2.5 SCH-80 [SA105]</t>
  </si>
  <si>
    <t>WNeck Flange 300-NPS2.5 SCH-STD [SA105]</t>
  </si>
  <si>
    <t>WNeck Flange 300-NPS2.5 SCH-XH [SA105]</t>
  </si>
  <si>
    <t>WNeck Flange 300-NPS2.5 SCH-XXH [SA105]</t>
  </si>
  <si>
    <t>WNeck Flange 300-NPS3 SCH-10 [SA105]</t>
  </si>
  <si>
    <t>WNeck Flange 300-NPS3 SCH-160 [SA105]</t>
  </si>
  <si>
    <t>WNeck Flange 300-NPS3 SCH-40 [SA105]</t>
  </si>
  <si>
    <t>WNeck Flange 300-NPS3 SCH-80 [SA105]</t>
  </si>
  <si>
    <t>WNeck Flange 300-NPS3 SCH-STD [SA105]</t>
  </si>
  <si>
    <t>WNeck Flange 300-NPS3 SCH-XH [SA105]</t>
  </si>
  <si>
    <t>WNeck Flange 300-NPS3 SCH-XXH [SA105]</t>
  </si>
  <si>
    <t>WNeck Flange 300-NPS3.5 SCH-10 [SA105]</t>
  </si>
  <si>
    <t>WNeck Flange 300-NPS3.5 SCH-40 [SA105]</t>
  </si>
  <si>
    <t>WNeck Flange 300-NPS3.5 SCH-80 [SA105]</t>
  </si>
  <si>
    <t>WNeck Flange 300-NPS3.5 SCH-STD [SA105]</t>
  </si>
  <si>
    <t>WNeck Flange 300-NPS3.5 SCH-XH [SA105]</t>
  </si>
  <si>
    <t>WNeck Flange 300-NPS3.5 SCH-XXH [SA105]</t>
  </si>
  <si>
    <t>WNeck Flange 300-NPS4 SCH-10 [SA105]</t>
  </si>
  <si>
    <t>WNeck Flange 300-NPS4 SCH-120 [SA105]</t>
  </si>
  <si>
    <t>WNeck Flange 300-NPS4 SCH-160 [SA105]</t>
  </si>
  <si>
    <t>WNeck Flange 300-NPS4 SCH-40 [SA105]</t>
  </si>
  <si>
    <t>WNeck Flange 300-NPS4 SCH-80 [SA105]</t>
  </si>
  <si>
    <t>WNeck Flange 300-NPS4 SCH-STD [SA105]</t>
  </si>
  <si>
    <t>WNeck Flange 300-NPS4 SCH-XH [SA105]</t>
  </si>
  <si>
    <t>WNeck Flange 300-NPS4 SCH-XXH [SA105]</t>
  </si>
  <si>
    <t>WNeck Flange 300-NPS5 SCH-10 [SA105]</t>
  </si>
  <si>
    <t>WNeck Flange 300-NPS5 SCH-120 [SA105]</t>
  </si>
  <si>
    <t>WNeck Flange 300-NPS5 SCH-160 [SA105]</t>
  </si>
  <si>
    <t>WNeck Flange 300-NPS5 SCH-40 [SA105]</t>
  </si>
  <si>
    <t>WNeck Flange 300-NPS5 SCH-80 [SA105]</t>
  </si>
  <si>
    <t>WNeck Flange 300-NPS5 SCH-STD [SA105]</t>
  </si>
  <si>
    <t>WNeck Flange 300-NPS5 SCH-XH [SA105]</t>
  </si>
  <si>
    <t>WNeck Flange 300-NPS5 SCH-XXH [SA105]</t>
  </si>
  <si>
    <t>WNeck Flange 300-NPS6 SCH-10 [SA105]</t>
  </si>
  <si>
    <t>WNeck Flange 300-NPS6 SCH-120 [SA105]</t>
  </si>
  <si>
    <t>WNeck Flange 300-NPS6 SCH-160 [SA105]</t>
  </si>
  <si>
    <t>WNeck Flange 300-NPS6 SCH-40 [SA105]</t>
  </si>
  <si>
    <t>WNeck Flange 300-NPS6 SCH-80 [SA105]</t>
  </si>
  <si>
    <t>WNeck Flange 300-NPS6 SCH-STD [SA105]</t>
  </si>
  <si>
    <t>WNeck Flange 300-NPS6 SCH-XH [SA105]</t>
  </si>
  <si>
    <t>WNeck Flange 300-NPS6 SCH-XXH [SA105]</t>
  </si>
  <si>
    <t>WNeck Flange 300-NPS8 SCH-10 [SA105]</t>
  </si>
  <si>
    <t>WNeck Flange 300-NPS8 SCH-100 [SA105]</t>
  </si>
  <si>
    <t>WNeck Flange 300-NPS8 SCH-120 [SA105]</t>
  </si>
  <si>
    <t>WNeck Flange 300-NPS8 SCH-140 [SA105]</t>
  </si>
  <si>
    <t>WNeck Flange 300-NPS8 SCH-160 [SA105]</t>
  </si>
  <si>
    <t>WNeck Flange 300-NPS8 SCH-20 [SA105]</t>
  </si>
  <si>
    <t>WNeck Flange 300-NPS8 SCH-30 [SA105]</t>
  </si>
  <si>
    <t>WNeck Flange 300-NPS8 SCH-40 [SA105]</t>
  </si>
  <si>
    <t>WNeck Flange 300-NPS8 SCH-60 [SA105]</t>
  </si>
  <si>
    <t>WNeck Flange 300-NPS8 SCH-80 [SA105]</t>
  </si>
  <si>
    <t>WNeck Flange 300-NPS8 SCH-STD [SA105]</t>
  </si>
  <si>
    <t>WNeck Flange 300-NPS8 SCH-XH [SA105]</t>
  </si>
  <si>
    <t>WNeck Flange 300-NPS8 SCH-XXH [SA105]</t>
  </si>
  <si>
    <t>WNeck Flange 300-NPS10 SCH-10 [SA105]</t>
  </si>
  <si>
    <t>WNeck Flange 300-NPS10 SCH-100 [SA105]</t>
  </si>
  <si>
    <t>WNeck Flange 300-NPS10 SCH-120 [SA105]</t>
  </si>
  <si>
    <t>WNeck Flange 300-NPS10 SCH-140 [SA105]</t>
  </si>
  <si>
    <t>WNeck Flange 300-NPS10 SCH-160 [SA105]</t>
  </si>
  <si>
    <t>WNeck Flange 300-NPS10 SCH-20 [SA105]</t>
  </si>
  <si>
    <t>WNeck Flange 300-NPS10 SCH-30 [SA105]</t>
  </si>
  <si>
    <t>WNeck Flange 300-NPS10 SCH-40 [SA105]</t>
  </si>
  <si>
    <t>WNeck Flange 300-NPS10 SCH-60 [SA105]</t>
  </si>
  <si>
    <t>WNeck Flange 300-NPS10 SCH-80 [SA105]</t>
  </si>
  <si>
    <t>WNeck Flange 300-NPS10 SCH-STD [SA105]</t>
  </si>
  <si>
    <t>WNeck Flange 300-NPS10 SCH-XH [SA105]</t>
  </si>
  <si>
    <t>WNeck Flange 300-NPS10 SCH-XXH [SA105]</t>
  </si>
  <si>
    <t>WNeck Flange 300-NPS12 SCH-10 [SA105]</t>
  </si>
  <si>
    <t>WNeck Flange 300-NPS12 SCH-100 [SA105]</t>
  </si>
  <si>
    <t>WNeck Flange 300-NPS12 SCH-120 [SA105]</t>
  </si>
  <si>
    <t>WNeck Flange 300-NPS12 SCH-140 [SA105]</t>
  </si>
  <si>
    <t>WNeck Flange 300-NPS12 SCH-160 [SA105]</t>
  </si>
  <si>
    <t>WNeck Flange 300-NPS12 SCH-20 [SA105]</t>
  </si>
  <si>
    <t>WNeck Flange 300-NPS12 SCH-30 [SA105]</t>
  </si>
  <si>
    <t>WNeck Flange 300-NPS12 SCH-40 [SA105]</t>
  </si>
  <si>
    <t>WNeck Flange 300-NPS12 SCH-60 [SA105]</t>
  </si>
  <si>
    <t>WNeck Flange 300-NPS12 SCH-80 [SA105]</t>
  </si>
  <si>
    <t>WNeck Flange 300-NPS12 SCH-STD [SA105]</t>
  </si>
  <si>
    <t>WNeck Flange 300-NPS12 SCH-XH [SA105]</t>
  </si>
  <si>
    <t>WNeck Flange 300-NPS12 SCH-XXH [SA105]</t>
  </si>
  <si>
    <t>WNeck Flange 300-NPS14 SCH-10 [SA105]</t>
  </si>
  <si>
    <t>WNeck Flange 300-NPS14 SCH-100 [SA105]</t>
  </si>
  <si>
    <t>WNeck Flange 300-NPS14 SCH-120 [SA105]</t>
  </si>
  <si>
    <t>WNeck Flange 300-NPS14 SCH-140 [SA105]</t>
  </si>
  <si>
    <t>WNeck Flange 300-NPS14 SCH-160 [SA105]</t>
  </si>
  <si>
    <t>WNeck Flange 300-NPS14 SCH-20 [SA105]</t>
  </si>
  <si>
    <t>WNeck Flange 300-NPS14 SCH-30 [SA105]</t>
  </si>
  <si>
    <t>WNeck Flange 300-NPS14 SCH-40 [SA105]</t>
  </si>
  <si>
    <t>WNeck Flange 300-NPS14 SCH-60 [SA105]</t>
  </si>
  <si>
    <t>WNeck Flange 300-NPS14 SCH-80 [SA105]</t>
  </si>
  <si>
    <t>WNeck Flange 300-NPS14 SCH-STD [SA105]</t>
  </si>
  <si>
    <t>WNeck Flange 300-NPS14 SCH-XH [SA105]</t>
  </si>
  <si>
    <t>WNeck Flange 300-NPS16 SCH-10 [SA105]</t>
  </si>
  <si>
    <t>WNeck Flange 300-NPS16 SCH-100 [SA105]</t>
  </si>
  <si>
    <t>WNeck Flange 300-NPS16 SCH-120 [SA105]</t>
  </si>
  <si>
    <t>WNeck Flange 300-NPS16 SCH-140 [SA105]</t>
  </si>
  <si>
    <t>WNeck Flange 300-NPS16 SCH-160 [SA105]</t>
  </si>
  <si>
    <t>WNeck Flange 300-NPS16 SCH-20 [SA105]</t>
  </si>
  <si>
    <t>WNeck Flange 300-NPS16 SCH-30 [SA105]</t>
  </si>
  <si>
    <t>WNeck Flange 300-NPS16 SCH-40 [SA105]</t>
  </si>
  <si>
    <t>WNeck Flange 300-NPS16 SCH-60 [SA105]</t>
  </si>
  <si>
    <t>WNeck Flange 300-NPS16 SCH-80 [SA105]</t>
  </si>
  <si>
    <t>WNeck Flange 300-NPS16 SCH-STD [SA105]</t>
  </si>
  <si>
    <t>WNeck Flange 300-NPS16 SCH-XH [SA105]</t>
  </si>
  <si>
    <t>WNeck Flange 300-NPS18 SCH-10 [SA105]</t>
  </si>
  <si>
    <t>WNeck Flange 300-NPS18 SCH-100 [SA105]</t>
  </si>
  <si>
    <t>WNeck Flange 300-NPS18 SCH-120 [SA105]</t>
  </si>
  <si>
    <t>WNeck Flange 300-NPS18 SCH-140 [SA105]</t>
  </si>
  <si>
    <t>WNeck Flange 300-NPS18 SCH-160 [SA105]</t>
  </si>
  <si>
    <t>WNeck Flange 300-NPS18 SCH-20 [SA105]</t>
  </si>
  <si>
    <t>WNeck Flange 300-NPS18 SCH-30 [SA105]</t>
  </si>
  <si>
    <t>WNeck Flange 300-NPS18 SCH-40 [SA105]</t>
  </si>
  <si>
    <t>WNeck Flange 300-NPS18 SCH-60 [SA105]</t>
  </si>
  <si>
    <t>WNeck Flange 300-NPS18 SCH-80 [SA105]</t>
  </si>
  <si>
    <t>WNeck Flange 300-NPS18 SCH-STD [SA105]</t>
  </si>
  <si>
    <t>WNeck Flange 300-NPS18 SCH-XH [SA105]</t>
  </si>
  <si>
    <t>WNeck Flange 300-NPS20 SCH-10 [SA105]</t>
  </si>
  <si>
    <t>WNeck Flange 300-NPS20 SCH-100 [SA105]</t>
  </si>
  <si>
    <t>WNeck Flange 300-NPS20 SCH-120 [SA105]</t>
  </si>
  <si>
    <t>WNeck Flange 300-NPS20 SCH-140 [SA105]</t>
  </si>
  <si>
    <t>WNeck Flange 300-NPS20 SCH-160 [SA105]</t>
  </si>
  <si>
    <t>WNeck Flange 300-NPS20 SCH-20 [SA105]</t>
  </si>
  <si>
    <t>WNeck Flange 300-NPS20 SCH-30 [SA105]</t>
  </si>
  <si>
    <t>WNeck Flange 300-NPS20 SCH-40 [SA105]</t>
  </si>
  <si>
    <t>WNeck Flange 300-NPS20 SCH-60 [SA105]</t>
  </si>
  <si>
    <t>WNeck Flange 300-NPS20 SCH-80 [SA105]</t>
  </si>
  <si>
    <t>WNeck Flange 300-NPS20 SCH-STD [SA105]</t>
  </si>
  <si>
    <t>WNeck Flange 300-NPS20 SCH-XH [SA105]</t>
  </si>
  <si>
    <t>WNeck Flange 300-NPS24 SCH-10 [SA105]</t>
  </si>
  <si>
    <t>WNeck Flange 300-NPS24 SCH-100 [SA105]</t>
  </si>
  <si>
    <t>WNeck Flange 300-NPS24 SCH-120 [SA105]</t>
  </si>
  <si>
    <t>WNeck Flange 300-NPS24 SCH-140 [SA105]</t>
  </si>
  <si>
    <t>WNeck Flange 300-NPS24 SCH-160 [SA105]</t>
  </si>
  <si>
    <t>WNeck Flange 300-NPS24 SCH-20 [SA105]</t>
  </si>
  <si>
    <t>WNeck Flange 300-NPS24 SCH-30 [SA105]</t>
  </si>
  <si>
    <t>WNeck Flange 300-NPS24 SCH-40 [SA105]</t>
  </si>
  <si>
    <t>WNeck Flange 300-NPS24 SCH-60 [SA105]</t>
  </si>
  <si>
    <t>WNeck Flange 300-NPS24 SCH-80 [SA105]</t>
  </si>
  <si>
    <t>WNeck Flange 300-NPS24 SCH-STD [SA105]</t>
  </si>
  <si>
    <t>WNeck Flange 300-NPS24 SCH-XH [SA105]</t>
  </si>
  <si>
    <t>WNeck Flange 400-NPS0.5 SCH-10 [SA105]</t>
  </si>
  <si>
    <t>WNeck Flange 400-NPS0.5 SCH-160 [SA105]</t>
  </si>
  <si>
    <t>WNeck Flange 400-NPS0.5 SCH-40 [SA105]</t>
  </si>
  <si>
    <t>WNeck Flange 400-NPS0.5 SCH-80 [SA105]</t>
  </si>
  <si>
    <t>WNeck Flange 400-NPS0.5 SCH-STD [SA105]</t>
  </si>
  <si>
    <t>WNeck Flange 400-NPS0.5 SCH-XH [SA105]</t>
  </si>
  <si>
    <t>WNeck Flange 400-NPS0.5 SCH-XXH [SA105]</t>
  </si>
  <si>
    <t>WNeck Flange 400-NPS0.75 SCH-10 [SA105]</t>
  </si>
  <si>
    <t>WNeck Flange 400-NPS0.75 SCH-160 [SA105]</t>
  </si>
  <si>
    <t>WNeck Flange 400-NPS0.75 SCH-40 [SA105]</t>
  </si>
  <si>
    <t>WNeck Flange 400-NPS0.75 SCH-80 [SA105]</t>
  </si>
  <si>
    <t>WNeck Flange 400-NPS0.75 SCH-STD [SA105]</t>
  </si>
  <si>
    <t>WNeck Flange 400-NPS0.75 SCH-XH [SA105]</t>
  </si>
  <si>
    <t>WNeck Flange 400-NPS0.75 SCH-XXH [SA105]</t>
  </si>
  <si>
    <t>WNeck Flange 400-NPS1 SCH-10 [SA105]</t>
  </si>
  <si>
    <t>WNeck Flange 400-NPS1 SCH-160 [SA105]</t>
  </si>
  <si>
    <t>WNeck Flange 400-NPS1 SCH-40 [SA105]</t>
  </si>
  <si>
    <t>WNeck Flange 400-NPS1 SCH-80 [SA105]</t>
  </si>
  <si>
    <t>WNeck Flange 400-NPS1 SCH-STD [SA105]</t>
  </si>
  <si>
    <t>WNeck Flange 400-NPS1 SCH-XH [SA105]</t>
  </si>
  <si>
    <t>WNeck Flange 400-NPS1 SCH-XXH [SA105]</t>
  </si>
  <si>
    <t>WNeck Flange 400-NPS1.25 SCH-10 [SA105]</t>
  </si>
  <si>
    <t>WNeck Flange 400-NPS1.25 SCH-160 [SA105]</t>
  </si>
  <si>
    <t>WNeck Flange 400-NPS1.25 SCH-40 [SA105]</t>
  </si>
  <si>
    <t>WNeck Flange 400-NPS1.25 SCH-80 [SA105]</t>
  </si>
  <si>
    <t>WNeck Flange 400-NPS1.25 SCH-STD [SA105]</t>
  </si>
  <si>
    <t>WNeck Flange 400-NPS1.25 SCH-XH [SA105]</t>
  </si>
  <si>
    <t>WNeck Flange 400-NPS1.25 SCH-XXH [SA105]</t>
  </si>
  <si>
    <t>WNeck Flange 400-NPS1.5 SCH-10 [SA105]</t>
  </si>
  <si>
    <t>WNeck Flange 400-NPS1.5 SCH-160 [SA105]</t>
  </si>
  <si>
    <t>WNeck Flange 400-NPS1.5 SCH-40 [SA105]</t>
  </si>
  <si>
    <t>WNeck Flange 400-NPS1.5 SCH-80 [SA105]</t>
  </si>
  <si>
    <t>WNeck Flange 400-NPS1.5 SCH-STD [SA105]</t>
  </si>
  <si>
    <t>WNeck Flange 400-NPS1.5 SCH-XH [SA105]</t>
  </si>
  <si>
    <t>WNeck Flange 400-NPS1.5 SCH-XXH [SA105]</t>
  </si>
  <si>
    <t>WNeck Flange 400-NPS2 SCH-10 [SA105]</t>
  </si>
  <si>
    <t>WNeck Flange 400-NPS2 SCH-160 [SA105]</t>
  </si>
  <si>
    <t>WNeck Flange 400-NPS2 SCH-40 [SA105]</t>
  </si>
  <si>
    <t>WNeck Flange 400-NPS2 SCH-80 [SA105]</t>
  </si>
  <si>
    <t>WNeck Flange 400-NPS2 SCH-STD [SA105]</t>
  </si>
  <si>
    <t>WNeck Flange 400-NPS2 SCH-XH [SA105]</t>
  </si>
  <si>
    <t>WNeck Flange 400-NPS2 SCH-XXH [SA105]</t>
  </si>
  <si>
    <t>WNeck Flange 400-NPS2.5 SCH-10 [SA105]</t>
  </si>
  <si>
    <t>WNeck Flange 400-NPS2.5 SCH-160 [SA105]</t>
  </si>
  <si>
    <t>WNeck Flange 400-NPS2.5 SCH-40 [SA105]</t>
  </si>
  <si>
    <t>WNeck Flange 400-NPS2.5 SCH-80 [SA105]</t>
  </si>
  <si>
    <t>WNeck Flange 400-NPS2.5 SCH-STD [SA105]</t>
  </si>
  <si>
    <t>WNeck Flange 400-NPS2.5 SCH-XH [SA105]</t>
  </si>
  <si>
    <t>WNeck Flange 400-NPS2.5 SCH-XXH [SA105]</t>
  </si>
  <si>
    <t>WNeck Flange 400-NPS3 SCH-10 [SA105]</t>
  </si>
  <si>
    <t>WNeck Flange 400-NPS3 SCH-160 [SA105]</t>
  </si>
  <si>
    <t>WNeck Flange 400-NPS3 SCH-40 [SA105]</t>
  </si>
  <si>
    <t>WNeck Flange 400-NPS3 SCH-80 [SA105]</t>
  </si>
  <si>
    <t>WNeck Flange 400-NPS3 SCH-STD [SA105]</t>
  </si>
  <si>
    <t>WNeck Flange 400-NPS3 SCH-XH [SA105]</t>
  </si>
  <si>
    <t>WNeck Flange 400-NPS3 SCH-XXH [SA105]</t>
  </si>
  <si>
    <t>WNeck Flange 400-NPS3.5 SCH-10 [SA105]</t>
  </si>
  <si>
    <t>WNeck Flange 400-NPS3.5 SCH-40 [SA105]</t>
  </si>
  <si>
    <t>WNeck Flange 400-NPS3.5 SCH-80 [SA105]</t>
  </si>
  <si>
    <t>WNeck Flange 400-NPS3.5 SCH-STD [SA105]</t>
  </si>
  <si>
    <t>WNeck Flange 400-NPS3.5 SCH-XH [SA105]</t>
  </si>
  <si>
    <t>WNeck Flange 400-NPS3.5 SCH-XXH [SA105]</t>
  </si>
  <si>
    <t>WNeck Flange 400-NPS4 SCH-10 [SA105]</t>
  </si>
  <si>
    <t>WNeck Flange 400-NPS4 SCH-120 [SA105]</t>
  </si>
  <si>
    <t>WNeck Flange 400-NPS4 SCH-160 [SA105]</t>
  </si>
  <si>
    <t>WNeck Flange 400-NPS4 SCH-40 [SA105]</t>
  </si>
  <si>
    <t>WNeck Flange 400-NPS4 SCH-80 [SA105]</t>
  </si>
  <si>
    <t>WNeck Flange 400-NPS4 SCH-STD [SA105]</t>
  </si>
  <si>
    <t>WNeck Flange 400-NPS4 SCH-XH [SA105]</t>
  </si>
  <si>
    <t>WNeck Flange 400-NPS4 SCH-XXH [SA105]</t>
  </si>
  <si>
    <t>WNeck Flange 400-NPS5 SCH-10 [SA105]</t>
  </si>
  <si>
    <t>WNeck Flange 400-NPS5 SCH-120 [SA105]</t>
  </si>
  <si>
    <t>WNeck Flange 400-NPS5 SCH-160 [SA105]</t>
  </si>
  <si>
    <t>WNeck Flange 400-NPS5 SCH-40 [SA105]</t>
  </si>
  <si>
    <t>WNeck Flange 400-NPS5 SCH-80 [SA105]</t>
  </si>
  <si>
    <t>WNeck Flange 400-NPS5 SCH-STD [SA105]</t>
  </si>
  <si>
    <t>WNeck Flange 400-NPS5 SCH-XH [SA105]</t>
  </si>
  <si>
    <t>WNeck Flange 400-NPS5 SCH-XXH [SA105]</t>
  </si>
  <si>
    <t>WNeck Flange 400-NPS6 SCH-10 [SA105]</t>
  </si>
  <si>
    <t>WNeck Flange 400-NPS6 SCH-120 [SA105]</t>
  </si>
  <si>
    <t>WNeck Flange 400-NPS6 SCH-160 [SA105]</t>
  </si>
  <si>
    <t>WNeck Flange 400-NPS6 SCH-40 [SA105]</t>
  </si>
  <si>
    <t>WNeck Flange 400-NPS6 SCH-80 [SA105]</t>
  </si>
  <si>
    <t>WNeck Flange 400-NPS6 SCH-STD [SA105]</t>
  </si>
  <si>
    <t>WNeck Flange 400-NPS6 SCH-XH [SA105]</t>
  </si>
  <si>
    <t>WNeck Flange 400-NPS6 SCH-XXH [SA105]</t>
  </si>
  <si>
    <t>WNeck Flange 400-NPS8 SCH-10 [SA105]</t>
  </si>
  <si>
    <t>WNeck Flange 400-NPS8 SCH-100 [SA105]</t>
  </si>
  <si>
    <t>WNeck Flange 400-NPS8 SCH-120 [SA105]</t>
  </si>
  <si>
    <t>WNeck Flange 400-NPS8 SCH-140 [SA105]</t>
  </si>
  <si>
    <t>WNeck Flange 400-NPS8 SCH-160 [SA105]</t>
  </si>
  <si>
    <t>WNeck Flange 400-NPS8 SCH-20 [SA105]</t>
  </si>
  <si>
    <t>WNeck Flange 400-NPS8 SCH-30 [SA105]</t>
  </si>
  <si>
    <t>WNeck Flange 400-NPS8 SCH-40 [SA105]</t>
  </si>
  <si>
    <t>WNeck Flange 400-NPS8 SCH-60 [SA105]</t>
  </si>
  <si>
    <t>WNeck Flange 400-NPS8 SCH-80 [SA105]</t>
  </si>
  <si>
    <t>WNeck Flange 400-NPS8 SCH-STD [SA105]</t>
  </si>
  <si>
    <t>WNeck Flange 400-NPS8 SCH-XH [SA105]</t>
  </si>
  <si>
    <t>WNeck Flange 400-NPS8 SCH-XXH [SA105]</t>
  </si>
  <si>
    <t>WNeck Flange 400-NPS10 SCH-10 [SA105]</t>
  </si>
  <si>
    <t>WNeck Flange 400-NPS10 SCH-100 [SA105]</t>
  </si>
  <si>
    <t>WNeck Flange 400-NPS10 SCH-120 [SA105]</t>
  </si>
  <si>
    <t>WNeck Flange 400-NPS10 SCH-140 [SA105]</t>
  </si>
  <si>
    <t>WNeck Flange 400-NPS10 SCH-160 [SA105]</t>
  </si>
  <si>
    <t>WNeck Flange 400-NPS10 SCH-20 [SA105]</t>
  </si>
  <si>
    <t>WNeck Flange 400-NPS10 SCH-30 [SA105]</t>
  </si>
  <si>
    <t>WNeck Flange 400-NPS10 SCH-40 [SA105]</t>
  </si>
  <si>
    <t>WNeck Flange 400-NPS10 SCH-60 [SA105]</t>
  </si>
  <si>
    <t>WNeck Flange 400-NPS10 SCH-80 [SA105]</t>
  </si>
  <si>
    <t>WNeck Flange 400-NPS10 SCH-STD [SA105]</t>
  </si>
  <si>
    <t>WNeck Flange 400-NPS10 SCH-XH [SA105]</t>
  </si>
  <si>
    <t>WNeck Flange 400-NPS10 SCH-XXH [SA105]</t>
  </si>
  <si>
    <t>WNeck Flange 400-NPS12 SCH-10 [SA105]</t>
  </si>
  <si>
    <t>WNeck Flange 400-NPS12 SCH-100 [SA105]</t>
  </si>
  <si>
    <t>WNeck Flange 400-NPS12 SCH-120 [SA105]</t>
  </si>
  <si>
    <t>WNeck Flange 400-NPS12 SCH-140 [SA105]</t>
  </si>
  <si>
    <t>WNeck Flange 400-NPS12 SCH-160 [SA105]</t>
  </si>
  <si>
    <t>WNeck Flange 400-NPS12 SCH-20 [SA105]</t>
  </si>
  <si>
    <t>WNeck Flange 400-NPS12 SCH-30 [SA105]</t>
  </si>
  <si>
    <t>WNeck Flange 400-NPS12 SCH-40 [SA105]</t>
  </si>
  <si>
    <t>WNeck Flange 400-NPS12 SCH-60 [SA105]</t>
  </si>
  <si>
    <t>WNeck Flange 400-NPS12 SCH-80 [SA105]</t>
  </si>
  <si>
    <t>WNeck Flange 400-NPS12 SCH-STD [SA105]</t>
  </si>
  <si>
    <t>WNeck Flange 400-NPS12 SCH-XH [SA105]</t>
  </si>
  <si>
    <t>WNeck Flange 400-NPS12 SCH-XXH [SA105]</t>
  </si>
  <si>
    <t>WNeck Flange 400-NPS14 SCH-10 [SA105]</t>
  </si>
  <si>
    <t>WNeck Flange 400-NPS14 SCH-100 [SA105]</t>
  </si>
  <si>
    <t>WNeck Flange 400-NPS14 SCH-120 [SA105]</t>
  </si>
  <si>
    <t>WNeck Flange 400-NPS14 SCH-140 [SA105]</t>
  </si>
  <si>
    <t>WNeck Flange 400-NPS14 SCH-160 [SA105]</t>
  </si>
  <si>
    <t>WNeck Flange 400-NPS14 SCH-20 [SA105]</t>
  </si>
  <si>
    <t>WNeck Flange 400-NPS14 SCH-30 [SA105]</t>
  </si>
  <si>
    <t>WNeck Flange 400-NPS14 SCH-40 [SA105]</t>
  </si>
  <si>
    <t>WNeck Flange 400-NPS14 SCH-60 [SA105]</t>
  </si>
  <si>
    <t>WNeck Flange 400-NPS14 SCH-80 [SA105]</t>
  </si>
  <si>
    <t>WNeck Flange 400-NPS14 SCH-STD [SA105]</t>
  </si>
  <si>
    <t>WNeck Flange 400-NPS14 SCH-XH [SA105]</t>
  </si>
  <si>
    <t>WNeck Flange 400-NPS16 SCH-10 [SA105]</t>
  </si>
  <si>
    <t>WNeck Flange 400-NPS16 SCH-100 [SA105]</t>
  </si>
  <si>
    <t>WNeck Flange 400-NPS16 SCH-120 [SA105]</t>
  </si>
  <si>
    <t>WNeck Flange 400-NPS16 SCH-140 [SA105]</t>
  </si>
  <si>
    <t>WNeck Flange 400-NPS16 SCH-160 [SA105]</t>
  </si>
  <si>
    <t>WNeck Flange 400-NPS16 SCH-20 [SA105]</t>
  </si>
  <si>
    <t>WNeck Flange 400-NPS16 SCH-30 [SA105]</t>
  </si>
  <si>
    <t>WNeck Flange 400-NPS16 SCH-40 [SA105]</t>
  </si>
  <si>
    <t>WNeck Flange 400-NPS16 SCH-60 [SA105]</t>
  </si>
  <si>
    <t>WNeck Flange 400-NPS16 SCH-80 [SA105]</t>
  </si>
  <si>
    <t>WNeck Flange 400-NPS16 SCH-STD [SA105]</t>
  </si>
  <si>
    <t>WNeck Flange 400-NPS16 SCH-XH [SA105]</t>
  </si>
  <si>
    <t>WNeck Flange 400-NPS18 SCH-10 [SA105]</t>
  </si>
  <si>
    <t>WNeck Flange 400-NPS18 SCH-100 [SA105]</t>
  </si>
  <si>
    <t>WNeck Flange 400-NPS18 SCH-120 [SA105]</t>
  </si>
  <si>
    <t>WNeck Flange 400-NPS18 SCH-140 [SA105]</t>
  </si>
  <si>
    <t>WNeck Flange 400-NPS18 SCH-160 [SA105]</t>
  </si>
  <si>
    <t>WNeck Flange 400-NPS18 SCH-20 [SA105]</t>
  </si>
  <si>
    <t>WNeck Flange 400-NPS18 SCH-30 [SA105]</t>
  </si>
  <si>
    <t>WNeck Flange 400-NPS18 SCH-40 [SA105]</t>
  </si>
  <si>
    <t>WNeck Flange 400-NPS18 SCH-60 [SA105]</t>
  </si>
  <si>
    <t>WNeck Flange 400-NPS18 SCH-80 [SA105]</t>
  </si>
  <si>
    <t>WNeck Flange 400-NPS18 SCH-STD [SA105]</t>
  </si>
  <si>
    <t>WNeck Flange 400-NPS18 SCH-XH [SA105]</t>
  </si>
  <si>
    <t>WNeck Flange 400-NPS20 SCH-10 [SA105]</t>
  </si>
  <si>
    <t>WNeck Flange 400-NPS20 SCH-100 [SA105]</t>
  </si>
  <si>
    <t>WNeck Flange 400-NPS20 SCH-120 [SA105]</t>
  </si>
  <si>
    <t>WNeck Flange 400-NPS20 SCH-140 [SA105]</t>
  </si>
  <si>
    <t>WNeck Flange 400-NPS20 SCH-160 [SA105]</t>
  </si>
  <si>
    <t>WNeck Flange 400-NPS20 SCH-20 [SA105]</t>
  </si>
  <si>
    <t>WNeck Flange 400-NPS20 SCH-30 [SA105]</t>
  </si>
  <si>
    <t>WNeck Flange 400-NPS20 SCH-40 [SA105]</t>
  </si>
  <si>
    <t>WNeck Flange 400-NPS20 SCH-60 [SA105]</t>
  </si>
  <si>
    <t>WNeck Flange 400-NPS20 SCH-80 [SA105]</t>
  </si>
  <si>
    <t>WNeck Flange 400-NPS20 SCH-STD [SA105]</t>
  </si>
  <si>
    <t>WNeck Flange 400-NPS20 SCH-XH [SA105]</t>
  </si>
  <si>
    <t>WNeck Flange 400-NPS24 SCH-10 [SA105]</t>
  </si>
  <si>
    <t>WNeck Flange 400-NPS24 SCH-100 [SA105]</t>
  </si>
  <si>
    <t>WNeck Flange 400-NPS24 SCH-120 [SA105]</t>
  </si>
  <si>
    <t>WNeck Flange 400-NPS24 SCH-140 [SA105]</t>
  </si>
  <si>
    <t>WNeck Flange 400-NPS24 SCH-160 [SA105]</t>
  </si>
  <si>
    <t>WNeck Flange 400-NPS24 SCH-20 [SA105]</t>
  </si>
  <si>
    <t>WNeck Flange 400-NPS24 SCH-30 [SA105]</t>
  </si>
  <si>
    <t>WNeck Flange 400-NPS24 SCH-40 [SA105]</t>
  </si>
  <si>
    <t>WNeck Flange 400-NPS24 SCH-60 [SA105]</t>
  </si>
  <si>
    <t>WNeck Flange 400-NPS24 SCH-80 [SA105]</t>
  </si>
  <si>
    <t>WNeck Flange 400-NPS24 SCH-STD [SA105]</t>
  </si>
  <si>
    <t>WNeck Flange 400-NPS24 SCH-XH [SA105]</t>
  </si>
  <si>
    <t>WNeck Flange 600-NPS0.5 SCH-10 [SA105]</t>
  </si>
  <si>
    <t>WNeck Flange 600-NPS0.5 SCH-160 [SA105]</t>
  </si>
  <si>
    <t>WNeck Flange 600-NPS0.5 SCH-40 [SA105]</t>
  </si>
  <si>
    <t>WNeck Flange 600-NPS0.5 SCH-80 [SA105]</t>
  </si>
  <si>
    <t>WNeck Flange 600-NPS0.5 SCH-STD [SA105]</t>
  </si>
  <si>
    <t>WNeck Flange 600-NPS0.5 SCH-XH [SA105]</t>
  </si>
  <si>
    <t>WNeck Flange 600-NPS0.5 SCH-XXH [SA105]</t>
  </si>
  <si>
    <t>WNeck Flange 600-NPS0.75 SCH-10 [SA105]</t>
  </si>
  <si>
    <t>WNeck Flange 600-NPS0.75 SCH-160 [SA105]</t>
  </si>
  <si>
    <t>WNeck Flange 600-NPS0.75 SCH-40 [SA105]</t>
  </si>
  <si>
    <t>WNeck Flange 600-NPS0.75 SCH-80 [SA105]</t>
  </si>
  <si>
    <t>WNeck Flange 600-NPS0.75 SCH-STD [SA105]</t>
  </si>
  <si>
    <t>WNeck Flange 600-NPS0.75 SCH-XH [SA105]</t>
  </si>
  <si>
    <t>WNeck Flange 600-NPS0.75 SCH-XXH [SA105]</t>
  </si>
  <si>
    <t>WNeck Flange 600-NPS1 SCH-10 [SA105]</t>
  </si>
  <si>
    <t>WNeck Flange 600-NPS1 SCH-160 [SA105]</t>
  </si>
  <si>
    <t>WNeck Flange 600-NPS1 SCH-40 [SA105]</t>
  </si>
  <si>
    <t>WNeck Flange 600-NPS1 SCH-80 [SA105]</t>
  </si>
  <si>
    <t>WNeck Flange 600-NPS1 SCH-STD [SA105]</t>
  </si>
  <si>
    <t>WNeck Flange 600-NPS1 SCH-XH [SA105]</t>
  </si>
  <si>
    <t>WNeck Flange 600-NPS1 SCH-XXH [SA105]</t>
  </si>
  <si>
    <t>WNeck Flange 600-NPS1.25 SCH-10 [SA105]</t>
  </si>
  <si>
    <t>WNeck Flange 600-NPS1.25 SCH-160 [SA105]</t>
  </si>
  <si>
    <t>WNeck Flange 600-NPS1.25 SCH-40 [SA105]</t>
  </si>
  <si>
    <t>WNeck Flange 600-NPS1.25 SCH-80 [SA105]</t>
  </si>
  <si>
    <t>WNeck Flange 600-NPS1.25 SCH-STD [SA105]</t>
  </si>
  <si>
    <t>WNeck Flange 600-NPS1.25 SCH-XH [SA105]</t>
  </si>
  <si>
    <t>WNeck Flange 600-NPS1.25 SCH-XXH [SA105]</t>
  </si>
  <si>
    <t>WNeck Flange 600-NPS1.5 SCH-10 [SA105]</t>
  </si>
  <si>
    <t>WNeck Flange 600-NPS1.5 SCH-160 [SA105]</t>
  </si>
  <si>
    <t>WNeck Flange 600-NPS1.5 SCH-40 [SA105]</t>
  </si>
  <si>
    <t>WNeck Flange 600-NPS1.5 SCH-80 [SA105]</t>
  </si>
  <si>
    <t>WNeck Flange 600-NPS1.5 SCH-STD [SA105]</t>
  </si>
  <si>
    <t>WNeck Flange 600-NPS1.5 SCH-XH [SA105]</t>
  </si>
  <si>
    <t>WNeck Flange 600-NPS1.5 SCH-XXH [SA105]</t>
  </si>
  <si>
    <t>WNeck Flange 600-NPS2 SCH-10 [SA105]</t>
  </si>
  <si>
    <t>WNeck Flange 600-NPS2 SCH-160 [SA105]</t>
  </si>
  <si>
    <t>WNeck Flange 600-NPS2 SCH-40 [SA105]</t>
  </si>
  <si>
    <t>WNeck Flange 600-NPS2 SCH-80 [SA105]</t>
  </si>
  <si>
    <t>WNeck Flange 600-NPS2 SCH-STD [SA105]</t>
  </si>
  <si>
    <t>WNeck Flange 600-NPS2 SCH-XH [SA105]</t>
  </si>
  <si>
    <t>WNeck Flange 600-NPS2 SCH-XXH [SA105]</t>
  </si>
  <si>
    <t>WNeck Flange 600-NPS2.5 SCH-10 [SA105]</t>
  </si>
  <si>
    <t>WNeck Flange 600-NPS2.5 SCH-160 [SA105]</t>
  </si>
  <si>
    <t>WNeck Flange 600-NPS2.5 SCH-40 [SA105]</t>
  </si>
  <si>
    <t>WNeck Flange 600-NPS2.5 SCH-80 [SA105]</t>
  </si>
  <si>
    <t>WNeck Flange 600-NPS2.5 SCH-STD [SA105]</t>
  </si>
  <si>
    <t>WNeck Flange 600-NPS2.5 SCH-XH [SA105]</t>
  </si>
  <si>
    <t>WNeck Flange 600-NPS2.5 SCH-XXH [SA105]</t>
  </si>
  <si>
    <t>WNeck Flange 600-NPS3 SCH-10 [SA105]</t>
  </si>
  <si>
    <t>WNeck Flange 600-NPS3 SCH-160 [SA105]</t>
  </si>
  <si>
    <t>WNeck Flange 600-NPS3 SCH-40 [SA105]</t>
  </si>
  <si>
    <t>WNeck Flange 600-NPS3 SCH-80 [SA105]</t>
  </si>
  <si>
    <t>WNeck Flange 600-NPS3 SCH-STD [SA105]</t>
  </si>
  <si>
    <t>WNeck Flange 600-NPS3 SCH-XH [SA105]</t>
  </si>
  <si>
    <t>WNeck Flange 600-NPS3 SCH-XXH [SA105]</t>
  </si>
  <si>
    <t>WNeck Flange 600-NPS3.5 SCH-10 [SA105]</t>
  </si>
  <si>
    <t>WNeck Flange 600-NPS3.5 SCH-40 [SA105]</t>
  </si>
  <si>
    <t>WNeck Flange 600-NPS3.5 SCH-80 [SA105]</t>
  </si>
  <si>
    <t>WNeck Flange 600-NPS3.5 SCH-STD [SA105]</t>
  </si>
  <si>
    <t>WNeck Flange 600-NPS3.5 SCH-XH [SA105]</t>
  </si>
  <si>
    <t>WNeck Flange 600-NPS3.5 SCH-XXH [SA105]</t>
  </si>
  <si>
    <t>WNeck Flange 600-NPS4 SCH-10 [SA105]</t>
  </si>
  <si>
    <t>WNeck Flange 600-NPS4 SCH-120 [SA105]</t>
  </si>
  <si>
    <t>WNeck Flange 600-NPS4 SCH-160 [SA105]</t>
  </si>
  <si>
    <t>WNeck Flange 600-NPS4 SCH-40 [SA105]</t>
  </si>
  <si>
    <t>WNeck Flange 600-NPS4 SCH-80 [SA105]</t>
  </si>
  <si>
    <t>WNeck Flange 600-NPS4 SCH-STD [SA105]</t>
  </si>
  <si>
    <t>WNeck Flange 600-NPS4 SCH-XH [SA105]</t>
  </si>
  <si>
    <t>WNeck Flange 600-NPS4 SCH-XXH [SA105]</t>
  </si>
  <si>
    <t>WNeck Flange 600-NPS5 SCH-10 [SA105]</t>
  </si>
  <si>
    <t>WNeck Flange 600-NPS5 SCH-120 [SA105]</t>
  </si>
  <si>
    <t>WNeck Flange 600-NPS5 SCH-160 [SA105]</t>
  </si>
  <si>
    <t>WNeck Flange 600-NPS5 SCH-40 [SA105]</t>
  </si>
  <si>
    <t>WNeck Flange 600-NPS5 SCH-80 [SA105]</t>
  </si>
  <si>
    <t>WNeck Flange 600-NPS5 SCH-STD [SA105]</t>
  </si>
  <si>
    <t>WNeck Flange 600-NPS5 SCH-XH [SA105]</t>
  </si>
  <si>
    <t>WNeck Flange 600-NPS5 SCH-XXH [SA105]</t>
  </si>
  <si>
    <t>WNeck Flange 600-NPS6 SCH-10 [SA105]</t>
  </si>
  <si>
    <t>WNeck Flange 600-NPS6 SCH-120 [SA105]</t>
  </si>
  <si>
    <t>WNeck Flange 600-NPS6 SCH-160 [SA105]</t>
  </si>
  <si>
    <t>WNeck Flange 600-NPS6 SCH-40 [SA105]</t>
  </si>
  <si>
    <t>WNeck Flange 600-NPS6 SCH-80 [SA105]</t>
  </si>
  <si>
    <t>WNeck Flange 600-NPS6 SCH-STD [SA105]</t>
  </si>
  <si>
    <t>WNeck Flange 600-NPS6 SCH-XH [SA105]</t>
  </si>
  <si>
    <t>WNeck Flange 600-NPS6 SCH-XXH [SA105]</t>
  </si>
  <si>
    <t>WNeck Flange 600-NPS8 SCH-10 [SA105]</t>
  </si>
  <si>
    <t>WNeck Flange 600-NPS8 SCH-100 [SA105]</t>
  </si>
  <si>
    <t>WNeck Flange 600-NPS8 SCH-120 [SA105]</t>
  </si>
  <si>
    <t>WNeck Flange 600-NPS8 SCH-140 [SA105]</t>
  </si>
  <si>
    <t>WNeck Flange 600-NPS8 SCH-160 [SA105]</t>
  </si>
  <si>
    <t>WNeck Flange 600-NPS8 SCH-20 [SA105]</t>
  </si>
  <si>
    <t>WNeck Flange 600-NPS8 SCH-30 [SA105]</t>
  </si>
  <si>
    <t>WNeck Flange 600-NPS8 SCH-40 [SA105]</t>
  </si>
  <si>
    <t>WNeck Flange 600-NPS8 SCH-60 [SA105]</t>
  </si>
  <si>
    <t>WNeck Flange 600-NPS8 SCH-80 [SA105]</t>
  </si>
  <si>
    <t>WNeck Flange 600-NPS8 SCH-STD [SA105]</t>
  </si>
  <si>
    <t>WNeck Flange 600-NPS8 SCH-XH [SA105]</t>
  </si>
  <si>
    <t>WNeck Flange 600-NPS8 SCH-XXH [SA105]</t>
  </si>
  <si>
    <t>WNeck Flange 600-NPS10 SCH-10 [SA105]</t>
  </si>
  <si>
    <t>WNeck Flange 600-NPS10 SCH-100 [SA105]</t>
  </si>
  <si>
    <t>WNeck Flange 600-NPS10 SCH-120 [SA105]</t>
  </si>
  <si>
    <t>WNeck Flange 600-NPS10 SCH-140 [SA105]</t>
  </si>
  <si>
    <t>WNeck Flange 600-NPS10 SCH-160 [SA105]</t>
  </si>
  <si>
    <t>WNeck Flange 600-NPS10 SCH-20 [SA105]</t>
  </si>
  <si>
    <t>WNeck Flange 600-NPS10 SCH-30 [SA105]</t>
  </si>
  <si>
    <t>WNeck Flange 600-NPS10 SCH-40 [SA105]</t>
  </si>
  <si>
    <t>WNeck Flange 600-NPS10 SCH-60 [SA105]</t>
  </si>
  <si>
    <t>WNeck Flange 600-NPS10 SCH-80 [SA105]</t>
  </si>
  <si>
    <t>WNeck Flange 600-NPS10 SCH-STD [SA105]</t>
  </si>
  <si>
    <t>WNeck Flange 600-NPS10 SCH-XH [SA105]</t>
  </si>
  <si>
    <t>WNeck Flange 600-NPS10 SCH-XXH [SA105]</t>
  </si>
  <si>
    <t>WNeck Flange 600-NPS12 SCH-10 [SA105]</t>
  </si>
  <si>
    <t>WNeck Flange 600-NPS12 SCH-100 [SA105]</t>
  </si>
  <si>
    <t>WNeck Flange 600-NPS12 SCH-120 [SA105]</t>
  </si>
  <si>
    <t>WNeck Flange 600-NPS12 SCH-140 [SA105]</t>
  </si>
  <si>
    <t>WNeck Flange 600-NPS12 SCH-160 [SA105]</t>
  </si>
  <si>
    <t>WNeck Flange 600-NPS12 SCH-20 [SA105]</t>
  </si>
  <si>
    <t>WNeck Flange 600-NPS12 SCH-30 [SA105]</t>
  </si>
  <si>
    <t>WNeck Flange 600-NPS12 SCH-40 [SA105]</t>
  </si>
  <si>
    <t>WNeck Flange 600-NPS12 SCH-60 [SA105]</t>
  </si>
  <si>
    <t>WNeck Flange 600-NPS12 SCH-80 [SA105]</t>
  </si>
  <si>
    <t>WNeck Flange 600-NPS12 SCH-STD [SA105]</t>
  </si>
  <si>
    <t>WNeck Flange 600-NPS12 SCH-XH [SA105]</t>
  </si>
  <si>
    <t>WNeck Flange 600-NPS12 SCH-XXH [SA105]</t>
  </si>
  <si>
    <t>WNeck Flange 600-NPS14 SCH-10 [SA105]</t>
  </si>
  <si>
    <t>WNeck Flange 600-NPS14 SCH-100 [SA105]</t>
  </si>
  <si>
    <t>WNeck Flange 600-NPS14 SCH-120 [SA105]</t>
  </si>
  <si>
    <t>WNeck Flange 600-NPS14 SCH-140 [SA105]</t>
  </si>
  <si>
    <t>WNeck Flange 600-NPS14 SCH-160 [SA105]</t>
  </si>
  <si>
    <t>WNeck Flange 600-NPS14 SCH-20 [SA105]</t>
  </si>
  <si>
    <t>WNeck Flange 600-NPS14 SCH-30 [SA105]</t>
  </si>
  <si>
    <t>WNeck Flange 600-NPS14 SCH-40 [SA105]</t>
  </si>
  <si>
    <t>WNeck Flange 600-NPS14 SCH-60 [SA105]</t>
  </si>
  <si>
    <t>WNeck Flange 600-NPS14 SCH-80 [SA105]</t>
  </si>
  <si>
    <t>WNeck Flange 600-NPS14 SCH-STD [SA105]</t>
  </si>
  <si>
    <t>WNeck Flange 600-NPS14 SCH-XH [SA105]</t>
  </si>
  <si>
    <t>WNeck Flange 600-NPS16 SCH-10 [SA105]</t>
  </si>
  <si>
    <t>WNeck Flange 600-NPS16 SCH-100 [SA105]</t>
  </si>
  <si>
    <t>WNeck Flange 600-NPS16 SCH-120 [SA105]</t>
  </si>
  <si>
    <t>WNeck Flange 600-NPS16 SCH-140 [SA105]</t>
  </si>
  <si>
    <t>WNeck Flange 600-NPS16 SCH-160 [SA105]</t>
  </si>
  <si>
    <t>WNeck Flange 600-NPS16 SCH-20 [SA105]</t>
  </si>
  <si>
    <t>WNeck Flange 600-NPS16 SCH-30 [SA105]</t>
  </si>
  <si>
    <t>WNeck Flange 600-NPS16 SCH-40 [SA105]</t>
  </si>
  <si>
    <t>WNeck Flange 600-NPS16 SCH-60 [SA105]</t>
  </si>
  <si>
    <t>WNeck Flange 600-NPS16 SCH-80 [SA105]</t>
  </si>
  <si>
    <t>WNeck Flange 600-NPS16 SCH-STD [SA105]</t>
  </si>
  <si>
    <t>WNeck Flange 600-NPS16 SCH-XH [SA105]</t>
  </si>
  <si>
    <t>WNeck Flange 600-NPS18 SCH-10 [SA105]</t>
  </si>
  <si>
    <t>WNeck Flange 600-NPS18 SCH-100 [SA105]</t>
  </si>
  <si>
    <t>WNeck Flange 600-NPS18 SCH-120 [SA105]</t>
  </si>
  <si>
    <t>WNeck Flange 600-NPS18 SCH-140 [SA105]</t>
  </si>
  <si>
    <t>WNeck Flange 600-NPS18 SCH-160 [SA105]</t>
  </si>
  <si>
    <t>WNeck Flange 600-NPS18 SCH-20 [SA105]</t>
  </si>
  <si>
    <t>WNeck Flange 600-NPS18 SCH-30 [SA105]</t>
  </si>
  <si>
    <t>WNeck Flange 600-NPS18 SCH-40 [SA105]</t>
  </si>
  <si>
    <t>WNeck Flange 600-NPS18 SCH-60 [SA105]</t>
  </si>
  <si>
    <t>WNeck Flange 600-NPS18 SCH-80 [SA105]</t>
  </si>
  <si>
    <t>WNeck Flange 600-NPS18 SCH-STD [SA105]</t>
  </si>
  <si>
    <t>WNeck Flange 600-NPS18 SCH-XH [SA105]</t>
  </si>
  <si>
    <t>WNeck Flange 600-NPS20 SCH-10 [SA105]</t>
  </si>
  <si>
    <t>WNeck Flange 600-NPS20 SCH-100 [SA105]</t>
  </si>
  <si>
    <t>WNeck Flange 600-NPS20 SCH-120 [SA105]</t>
  </si>
  <si>
    <t>WNeck Flange 600-NPS20 SCH-140 [SA105]</t>
  </si>
  <si>
    <t>WNeck Flange 600-NPS20 SCH-160 [SA105]</t>
  </si>
  <si>
    <t>WNeck Flange 600-NPS20 SCH-20 [SA105]</t>
  </si>
  <si>
    <t>WNeck Flange 600-NPS20 SCH-30 [SA105]</t>
  </si>
  <si>
    <t>WNeck Flange 600-NPS20 SCH-40 [SA105]</t>
  </si>
  <si>
    <t>WNeck Flange 600-NPS20 SCH-60 [SA105]</t>
  </si>
  <si>
    <t>WNeck Flange 600-NPS20 SCH-80 [SA105]</t>
  </si>
  <si>
    <t>WNeck Flange 600-NPS20 SCH-STD [SA105]</t>
  </si>
  <si>
    <t>WNeck Flange 600-NPS20 SCH-XH [SA105]</t>
  </si>
  <si>
    <t>WNeck Flange 600-NPS24 SCH-10 [SA105]</t>
  </si>
  <si>
    <t>WNeck Flange 600-NPS24 SCH-100 [SA105]</t>
  </si>
  <si>
    <t>WNeck Flange 600-NPS24 SCH-120 [SA105]</t>
  </si>
  <si>
    <t>WNeck Flange 600-NPS24 SCH-140 [SA105]</t>
  </si>
  <si>
    <t>WNeck Flange 600-NPS24 SCH-160 [SA105]</t>
  </si>
  <si>
    <t>WNeck Flange 600-NPS24 SCH-20 [SA105]</t>
  </si>
  <si>
    <t>WNeck Flange 600-NPS24 SCH-30 [SA105]</t>
  </si>
  <si>
    <t>WNeck Flange 600-NPS24 SCH-40 [SA105]</t>
  </si>
  <si>
    <t>WNeck Flange 600-NPS24 SCH-60 [SA105]</t>
  </si>
  <si>
    <t>WNeck Flange 600-NPS24 SCH-80 [SA105]</t>
  </si>
  <si>
    <t>WNeck Flange 600-NPS24 SCH-STD [SA105]</t>
  </si>
  <si>
    <t>WNeck Flange 600-NPS24 SCH-XH [SA105]</t>
  </si>
  <si>
    <t>WNeck Flange 900-NPS0.5 SCH-10 [SA105]</t>
  </si>
  <si>
    <t>WNeck Flange 900-NPS0.5 SCH-160 [SA105]</t>
  </si>
  <si>
    <t>WNeck Flange 900-NPS0.5 SCH-40 [SA105]</t>
  </si>
  <si>
    <t>WNeck Flange 900-NPS0.5 SCH-80 [SA105]</t>
  </si>
  <si>
    <t>WNeck Flange 900-NPS0.5 SCH-STD [SA105]</t>
  </si>
  <si>
    <t>WNeck Flange 900-NPS0.5 SCH-XH [SA105]</t>
  </si>
  <si>
    <t>WNeck Flange 900-NPS0.5 SCH-XXH [SA105]</t>
  </si>
  <si>
    <t>WNeck Flange 900-NPS0.75 SCH-10 [SA105]</t>
  </si>
  <si>
    <t>WNeck Flange 900-NPS0.75 SCH-160 [SA105]</t>
  </si>
  <si>
    <t>WNeck Flange 900-NPS0.75 SCH-40 [SA105]</t>
  </si>
  <si>
    <t>WNeck Flange 900-NPS0.75 SCH-80 [SA105]</t>
  </si>
  <si>
    <t>WNeck Flange 900-NPS0.75 SCH-STD [SA105]</t>
  </si>
  <si>
    <t>WNeck Flange 900-NPS0.75 SCH-XH [SA105]</t>
  </si>
  <si>
    <t>WNeck Flange 900-NPS0.75 SCH-XXH [SA105]</t>
  </si>
  <si>
    <t>WNeck Flange 900-NPS1 SCH-10 [SA105]</t>
  </si>
  <si>
    <t>WNeck Flange 900-NPS1 SCH-160 [SA105]</t>
  </si>
  <si>
    <t>WNeck Flange 900-NPS1 SCH-40 [SA105]</t>
  </si>
  <si>
    <t>WNeck Flange 900-NPS1 SCH-80 [SA105]</t>
  </si>
  <si>
    <t>WNeck Flange 900-NPS1 SCH-STD [SA105]</t>
  </si>
  <si>
    <t>WNeck Flange 900-NPS1 SCH-XH [SA105]</t>
  </si>
  <si>
    <t>WNeck Flange 900-NPS1 SCH-XXH [SA105]</t>
  </si>
  <si>
    <t>WNeck Flange 900-NPS1.25 SCH-10 [SA105]</t>
  </si>
  <si>
    <t>WNeck Flange 900-NPS1.25 SCH-160 [SA105]</t>
  </si>
  <si>
    <t>WNeck Flange 900-NPS1.25 SCH-40 [SA105]</t>
  </si>
  <si>
    <t>WNeck Flange 900-NPS1.25 SCH-80 [SA105]</t>
  </si>
  <si>
    <t>WNeck Flange 900-NPS1.25 SCH-STD [SA105]</t>
  </si>
  <si>
    <t>WNeck Flange 900-NPS1.25 SCH-XH [SA105]</t>
  </si>
  <si>
    <t>WNeck Flange 900-NPS1.25 SCH-XXH [SA105]</t>
  </si>
  <si>
    <t>WNeck Flange 900-NPS1.5 SCH-10 [SA105]</t>
  </si>
  <si>
    <t>WNeck Flange 900-NPS1.5 SCH-160 [SA105]</t>
  </si>
  <si>
    <t>WNeck Flange 900-NPS1.5 SCH-40 [SA105]</t>
  </si>
  <si>
    <t>WNeck Flange 900-NPS1.5 SCH-80 [SA105]</t>
  </si>
  <si>
    <t>WNeck Flange 900-NPS1.5 SCH-STD [SA105]</t>
  </si>
  <si>
    <t>WNeck Flange 900-NPS1.5 SCH-XH [SA105]</t>
  </si>
  <si>
    <t>WNeck Flange 900-NPS1.5 SCH-XXH [SA105]</t>
  </si>
  <si>
    <t>WNeck Flange 900-NPS2 SCH-10 [SA105]</t>
  </si>
  <si>
    <t>WNeck Flange 900-NPS2 SCH-160 [SA105]</t>
  </si>
  <si>
    <t>WNeck Flange 900-NPS2 SCH-40 [SA105]</t>
  </si>
  <si>
    <t>WNeck Flange 900-NPS2 SCH-80 [SA105]</t>
  </si>
  <si>
    <t>WNeck Flange 900-NPS2 SCH-STD [SA105]</t>
  </si>
  <si>
    <t>WNeck Flange 900-NPS2 SCH-XH [SA105]</t>
  </si>
  <si>
    <t>WNeck Flange 900-NPS2 SCH-XXH [SA105]</t>
  </si>
  <si>
    <t>WNeck Flange 900-NPS2.5 SCH-10 [SA105]</t>
  </si>
  <si>
    <t>WNeck Flange 900-NPS2.5 SCH-160 [SA105]</t>
  </si>
  <si>
    <t>WNeck Flange 900-NPS2.5 SCH-40 [SA105]</t>
  </si>
  <si>
    <t>WNeck Flange 900-NPS2.5 SCH-80 [SA105]</t>
  </si>
  <si>
    <t>WNeck Flange 900-NPS2.5 SCH-STD [SA105]</t>
  </si>
  <si>
    <t>WNeck Flange 900-NPS2.5 SCH-XH [SA105]</t>
  </si>
  <si>
    <t>WNeck Flange 900-NPS2.5 SCH-XXH [SA105]</t>
  </si>
  <si>
    <t>WNeck Flange 900-NPS3 SCH-10 [SA105]</t>
  </si>
  <si>
    <t>WNeck Flange 900-NPS3 SCH-160 [SA105]</t>
  </si>
  <si>
    <t>WNeck Flange 900-NPS3 SCH-40 [SA105]</t>
  </si>
  <si>
    <t>WNeck Flange 900-NPS3 SCH-80 [SA105]</t>
  </si>
  <si>
    <t>WNeck Flange 900-NPS3 SCH-STD [SA105]</t>
  </si>
  <si>
    <t>WNeck Flange 900-NPS3 SCH-XH [SA105]</t>
  </si>
  <si>
    <t>WNeck Flange 900-NPS3 SCH-XXH [SA105]</t>
  </si>
  <si>
    <t>WNeck Flange 900-NPS4 SCH-10 [SA105]</t>
  </si>
  <si>
    <t>WNeck Flange 900-NPS4 SCH-120 [SA105]</t>
  </si>
  <si>
    <t>WNeck Flange 900-NPS4 SCH-160 [SA105]</t>
  </si>
  <si>
    <t>WNeck Flange 900-NPS4 SCH-40 [SA105]</t>
  </si>
  <si>
    <t>WNeck Flange 900-NPS4 SCH-80 [SA105]</t>
  </si>
  <si>
    <t>WNeck Flange 900-NPS4 SCH-STD [SA105]</t>
  </si>
  <si>
    <t>WNeck Flange 900-NPS4 SCH-XH [SA105]</t>
  </si>
  <si>
    <t>WNeck Flange 900-NPS4 SCH-XXH [SA105]</t>
  </si>
  <si>
    <t>WNeck Flange 900-NPS5 SCH-10 [SA105]</t>
  </si>
  <si>
    <t>WNeck Flange 900-NPS5 SCH-120 [SA105]</t>
  </si>
  <si>
    <t>WNeck Flange 900-NPS5 SCH-160 [SA105]</t>
  </si>
  <si>
    <t>WNeck Flange 900-NPS5 SCH-40 [SA105]</t>
  </si>
  <si>
    <t>WNeck Flange 900-NPS5 SCH-80 [SA105]</t>
  </si>
  <si>
    <t>WNeck Flange 900-NPS5 SCH-STD [SA105]</t>
  </si>
  <si>
    <t>WNeck Flange 900-NPS5 SCH-XH [SA105]</t>
  </si>
  <si>
    <t>WNeck Flange 900-NPS5 SCH-XXH [SA105]</t>
  </si>
  <si>
    <t>WNeck Flange 900-NPS6 SCH-10 [SA105]</t>
  </si>
  <si>
    <t>WNeck Flange 900-NPS6 SCH-120 [SA105]</t>
  </si>
  <si>
    <t>WNeck Flange 900-NPS6 SCH-160 [SA105]</t>
  </si>
  <si>
    <t>WNeck Flange 900-NPS6 SCH-40 [SA105]</t>
  </si>
  <si>
    <t>WNeck Flange 900-NPS6 SCH-80 [SA105]</t>
  </si>
  <si>
    <t>WNeck Flange 900-NPS6 SCH-STD [SA105]</t>
  </si>
  <si>
    <t>WNeck Flange 900-NPS6 SCH-XH [SA105]</t>
  </si>
  <si>
    <t>WNeck Flange 900-NPS6 SCH-XXH [SA105]</t>
  </si>
  <si>
    <t>WNeck Flange 900-NPS8 SCH-10 [SA105]</t>
  </si>
  <si>
    <t>WNeck Flange 900-NPS8 SCH-100 [SA105]</t>
  </si>
  <si>
    <t>WNeck Flange 900-NPS8 SCH-120 [SA105]</t>
  </si>
  <si>
    <t>WNeck Flange 900-NPS8 SCH-140 [SA105]</t>
  </si>
  <si>
    <t>WNeck Flange 900-NPS8 SCH-160 [SA105]</t>
  </si>
  <si>
    <t>WNeck Flange 900-NPS8 SCH-20 [SA105]</t>
  </si>
  <si>
    <t>WNeck Flange 900-NPS8 SCH-30 [SA105]</t>
  </si>
  <si>
    <t>WNeck Flange 900-NPS8 SCH-40 [SA105]</t>
  </si>
  <si>
    <t>WNeck Flange 900-NPS8 SCH-60 [SA105]</t>
  </si>
  <si>
    <t>WNeck Flange 900-NPS8 SCH-80 [SA105]</t>
  </si>
  <si>
    <t>WNeck Flange 900-NPS8 SCH-STD [SA105]</t>
  </si>
  <si>
    <t>WNeck Flange 900-NPS8 SCH-XH [SA105]</t>
  </si>
  <si>
    <t>WNeck Flange 900-NPS8 SCH-XXH [SA105]</t>
  </si>
  <si>
    <t>WNeck Flange 900-NPS10 SCH-10 [SA105]</t>
  </si>
  <si>
    <t>WNeck Flange 900-NPS10 SCH-100 [SA105]</t>
  </si>
  <si>
    <t>WNeck Flange 900-NPS10 SCH-120 [SA105]</t>
  </si>
  <si>
    <t>WNeck Flange 900-NPS10 SCH-140 [SA105]</t>
  </si>
  <si>
    <t>WNeck Flange 900-NPS10 SCH-160 [SA105]</t>
  </si>
  <si>
    <t>WNeck Flange 900-NPS10 SCH-20 [SA105]</t>
  </si>
  <si>
    <t>WNeck Flange 900-NPS10 SCH-30 [SA105]</t>
  </si>
  <si>
    <t>WNeck Flange 900-NPS10 SCH-40 [SA105]</t>
  </si>
  <si>
    <t>WNeck Flange 900-NPS10 SCH-60 [SA105]</t>
  </si>
  <si>
    <t>WNeck Flange 900-NPS10 SCH-80 [SA105]</t>
  </si>
  <si>
    <t>WNeck Flange 900-NPS10 SCH-STD [SA105]</t>
  </si>
  <si>
    <t>WNeck Flange 900-NPS10 SCH-XH [SA105]</t>
  </si>
  <si>
    <t>WNeck Flange 900-NPS10 SCH-XXH [SA105]</t>
  </si>
  <si>
    <t>WNeck Flange 900-NPS12 SCH-10 [SA105]</t>
  </si>
  <si>
    <t>WNeck Flange 900-NPS12 SCH-100 [SA105]</t>
  </si>
  <si>
    <t>WNeck Flange 900-NPS12 SCH-120 [SA105]</t>
  </si>
  <si>
    <t>WNeck Flange 900-NPS12 SCH-140 [SA105]</t>
  </si>
  <si>
    <t>WNeck Flange 900-NPS12 SCH-160 [SA105]</t>
  </si>
  <si>
    <t>WNeck Flange 900-NPS12 SCH-20 [SA105]</t>
  </si>
  <si>
    <t>WNeck Flange 900-NPS12 SCH-30 [SA105]</t>
  </si>
  <si>
    <t>WNeck Flange 900-NPS12 SCH-40 [SA105]</t>
  </si>
  <si>
    <t>WNeck Flange 900-NPS12 SCH-60 [SA105]</t>
  </si>
  <si>
    <t>WNeck Flange 900-NPS12 SCH-80 [SA105]</t>
  </si>
  <si>
    <t>WNeck Flange 900-NPS12 SCH-STD [SA105]</t>
  </si>
  <si>
    <t>WNeck Flange 900-NPS12 SCH-XH [SA105]</t>
  </si>
  <si>
    <t>WNeck Flange 900-NPS12 SCH-XXH [SA105]</t>
  </si>
  <si>
    <t>WNeck Flange 900-NPS14 SCH-10 [SA105]</t>
  </si>
  <si>
    <t>WNeck Flange 900-NPS14 SCH-100 [SA105]</t>
  </si>
  <si>
    <t>WNeck Flange 900-NPS14 SCH-120 [SA105]</t>
  </si>
  <si>
    <t>WNeck Flange 900-NPS14 SCH-140 [SA105]</t>
  </si>
  <si>
    <t>WNeck Flange 900-NPS14 SCH-160 [SA105]</t>
  </si>
  <si>
    <t>WNeck Flange 900-NPS14 SCH-20 [SA105]</t>
  </si>
  <si>
    <t>WNeck Flange 900-NPS14 SCH-30 [SA105]</t>
  </si>
  <si>
    <t>WNeck Flange 900-NPS14 SCH-40 [SA105]</t>
  </si>
  <si>
    <t>WNeck Flange 900-NPS14 SCH-60 [SA105]</t>
  </si>
  <si>
    <t>WNeck Flange 900-NPS14 SCH-80 [SA105]</t>
  </si>
  <si>
    <t>WNeck Flange 900-NPS14 SCH-STD [SA105]</t>
  </si>
  <si>
    <t>WNeck Flange 900-NPS14 SCH-XH [SA105]</t>
  </si>
  <si>
    <t>WNeck Flange 900-NPS16 SCH-10 [SA105]</t>
  </si>
  <si>
    <t>WNeck Flange 900-NPS16 SCH-100 [SA105]</t>
  </si>
  <si>
    <t>WNeck Flange 900-NPS16 SCH-120 [SA105]</t>
  </si>
  <si>
    <t>WNeck Flange 900-NPS16 SCH-140 [SA105]</t>
  </si>
  <si>
    <t>WNeck Flange 900-NPS16 SCH-160 [SA105]</t>
  </si>
  <si>
    <t>WNeck Flange 900-NPS16 SCH-20 [SA105]</t>
  </si>
  <si>
    <t>WNeck Flange 900-NPS16 SCH-30 [SA105]</t>
  </si>
  <si>
    <t>WNeck Flange 900-NPS16 SCH-40 [SA105]</t>
  </si>
  <si>
    <t>WNeck Flange 900-NPS16 SCH-60 [SA105]</t>
  </si>
  <si>
    <t>WNeck Flange 900-NPS16 SCH-80 [SA105]</t>
  </si>
  <si>
    <t>WNeck Flange 900-NPS16 SCH-STD [SA105]</t>
  </si>
  <si>
    <t>WNeck Flange 900-NPS16 SCH-XH [SA105]</t>
  </si>
  <si>
    <t>WNeck Flange 900-NPS18 SCH-10 [SA105]</t>
  </si>
  <si>
    <t>WNeck Flange 900-NPS18 SCH-100 [SA105]</t>
  </si>
  <si>
    <t>WNeck Flange 900-NPS18 SCH-120 [SA105]</t>
  </si>
  <si>
    <t>WNeck Flange 900-NPS18 SCH-140 [SA105]</t>
  </si>
  <si>
    <t>WNeck Flange 900-NPS18 SCH-160 [SA105]</t>
  </si>
  <si>
    <t>WNeck Flange 900-NPS18 SCH-20 [SA105]</t>
  </si>
  <si>
    <t>WNeck Flange 900-NPS18 SCH-30 [SA105]</t>
  </si>
  <si>
    <t>WNeck Flange 900-NPS18 SCH-40 [SA105]</t>
  </si>
  <si>
    <t>WNeck Flange 900-NPS18 SCH-60 [SA105]</t>
  </si>
  <si>
    <t>WNeck Flange 900-NPS18 SCH-80 [SA105]</t>
  </si>
  <si>
    <t>WNeck Flange 900-NPS18 SCH-STD [SA105]</t>
  </si>
  <si>
    <t>WNeck Flange 900-NPS18 SCH-XH [SA105]</t>
  </si>
  <si>
    <t>WNeck Flange 900-NPS20 SCH-10 [SA105]</t>
  </si>
  <si>
    <t>WNeck Flange 900-NPS20 SCH-100 [SA105]</t>
  </si>
  <si>
    <t>WNeck Flange 900-NPS20 SCH-120 [SA105]</t>
  </si>
  <si>
    <t>WNeck Flange 900-NPS20 SCH-140 [SA105]</t>
  </si>
  <si>
    <t>WNeck Flange 900-NPS20 SCH-160 [SA105]</t>
  </si>
  <si>
    <t>WNeck Flange 900-NPS20 SCH-20 [SA105]</t>
  </si>
  <si>
    <t>WNeck Flange 900-NPS20 SCH-30 [SA105]</t>
  </si>
  <si>
    <t>WNeck Flange 900-NPS20 SCH-40 [SA105]</t>
  </si>
  <si>
    <t>WNeck Flange 900-NPS20 SCH-60 [SA105]</t>
  </si>
  <si>
    <t>WNeck Flange 900-NPS20 SCH-80 [SA105]</t>
  </si>
  <si>
    <t>WNeck Flange 900-NPS20 SCH-STD [SA105]</t>
  </si>
  <si>
    <t>WNeck Flange 900-NPS20 SCH-XH [SA105]</t>
  </si>
  <si>
    <t>WNeck Flange 900-NPS24 SCH-10 [SA105]</t>
  </si>
  <si>
    <t>WNeck Flange 900-NPS24 SCH-100 [SA105]</t>
  </si>
  <si>
    <t>WNeck Flange 900-NPS24 SCH-120 [SA105]</t>
  </si>
  <si>
    <t>WNeck Flange 900-NPS24 SCH-140 [SA105]</t>
  </si>
  <si>
    <t>WNeck Flange 900-NPS24 SCH-160 [SA105]</t>
  </si>
  <si>
    <t>WNeck Flange 900-NPS24 SCH-20 [SA105]</t>
  </si>
  <si>
    <t>WNeck Flange 900-NPS24 SCH-30 [SA105]</t>
  </si>
  <si>
    <t>WNeck Flange 900-NPS24 SCH-40 [SA105]</t>
  </si>
  <si>
    <t>WNeck Flange 900-NPS24 SCH-60 [SA105]</t>
  </si>
  <si>
    <t>WNeck Flange 900-NPS24 SCH-80 [SA105]</t>
  </si>
  <si>
    <t>WNeck Flange 900-NPS24 SCH-STD [SA105]</t>
  </si>
  <si>
    <t>WNeck Flange 900-NPS24 SCH-XH [SA105]</t>
  </si>
  <si>
    <t>WNeck Flange 1500-NPS0.5 SCH-10 [SA105]</t>
  </si>
  <si>
    <t>WNeck Flange 1500-NPS0.5 SCH-160 [SA105]</t>
  </si>
  <si>
    <t>WNeck Flange 1500-NPS0.5 SCH-40 [SA105]</t>
  </si>
  <si>
    <t>WNeck Flange 1500-NPS0.5 SCH-80 [SA105]</t>
  </si>
  <si>
    <t>WNeck Flange 1500-NPS0.5 SCH-STD [SA105]</t>
  </si>
  <si>
    <t>WNeck Flange 1500-NPS0.5 SCH-XH [SA105]</t>
  </si>
  <si>
    <t>WNeck Flange 1500-NPS0.5 SCH-XXH [SA105]</t>
  </si>
  <si>
    <t>WNeck Flange 1500-NPS0.75 SCH-10 [SA105]</t>
  </si>
  <si>
    <t>WNeck Flange 1500-NPS0.75 SCH-160 [SA105]</t>
  </si>
  <si>
    <t>WNeck Flange 1500-NPS0.75 SCH-40 [SA105]</t>
  </si>
  <si>
    <t>WNeck Flange 1500-NPS0.75 SCH-80 [SA105]</t>
  </si>
  <si>
    <t>WNeck Flange 1500-NPS0.75 SCH-STD [SA105]</t>
  </si>
  <si>
    <t>WNeck Flange 1500-NPS0.75 SCH-XH [SA105]</t>
  </si>
  <si>
    <t>WNeck Flange 1500-NPS0.75 SCH-XXH [SA105]</t>
  </si>
  <si>
    <t>WNeck Flange 1500-NPS1 SCH-10 [SA105]</t>
  </si>
  <si>
    <t>WNeck Flange 1500-NPS1 SCH-160 [SA105]</t>
  </si>
  <si>
    <t>WNeck Flange 1500-NPS1 SCH-40 [SA105]</t>
  </si>
  <si>
    <t>WNeck Flange 1500-NPS1 SCH-80 [SA105]</t>
  </si>
  <si>
    <t>WNeck Flange 1500-NPS1 SCH-STD [SA105]</t>
  </si>
  <si>
    <t>WNeck Flange 1500-NPS1 SCH-XH [SA105]</t>
  </si>
  <si>
    <t>WNeck Flange 1500-NPS1 SCH-XXH [SA105]</t>
  </si>
  <si>
    <t>WNeck Flange 1500-NPS1.25 SCH-10 [SA105]</t>
  </si>
  <si>
    <t>WNeck Flange 1500-NPS1.25 SCH-160 [SA105]</t>
  </si>
  <si>
    <t>WNeck Flange 1500-NPS1.25 SCH-40 [SA105]</t>
  </si>
  <si>
    <t>WNeck Flange 1500-NPS1.25 SCH-80 [SA105]</t>
  </si>
  <si>
    <t>WNeck Flange 1500-NPS1.25 SCH-STD [SA105]</t>
  </si>
  <si>
    <t>WNeck Flange 1500-NPS1.25 SCH-XH [SA105]</t>
  </si>
  <si>
    <t>WNeck Flange 1500-NPS1.25 SCH-XXH [SA105]</t>
  </si>
  <si>
    <t>WNeck Flange 1500-NPS1.5 SCH-10 [SA105]</t>
  </si>
  <si>
    <t>WNeck Flange 1500-NPS1.5 SCH-160 [SA105]</t>
  </si>
  <si>
    <t>WNeck Flange 1500-NPS1.5 SCH-40 [SA105]</t>
  </si>
  <si>
    <t>WNeck Flange 1500-NPS1.5 SCH-80 [SA105]</t>
  </si>
  <si>
    <t>WNeck Flange 1500-NPS1.5 SCH-STD [SA105]</t>
  </si>
  <si>
    <t>WNeck Flange 1500-NPS1.5 SCH-XH [SA105]</t>
  </si>
  <si>
    <t>WNeck Flange 1500-NPS1.5 SCH-XXH [SA105]</t>
  </si>
  <si>
    <t>WNeck Flange 1500-NPS2 SCH-10 [SA105]</t>
  </si>
  <si>
    <t>WNeck Flange 1500-NPS2 SCH-160 [SA105]</t>
  </si>
  <si>
    <t>WNeck Flange 1500-NPS2 SCH-40 [SA105]</t>
  </si>
  <si>
    <t>WNeck Flange 1500-NPS2 SCH-80 [SA105]</t>
  </si>
  <si>
    <t>WNeck Flange 1500-NPS2 SCH-STD [SA105]</t>
  </si>
  <si>
    <t>WNeck Flange 1500-NPS2 SCH-XH [SA105]</t>
  </si>
  <si>
    <t>WNeck Flange 1500-NPS2 SCH-XXH [SA105]</t>
  </si>
  <si>
    <t>WNeck Flange 1500-NPS2.5 SCH-10 [SA105]</t>
  </si>
  <si>
    <t>WNeck Flange 1500-NPS2.5 SCH-160 [SA105]</t>
  </si>
  <si>
    <t>WNeck Flange 1500-NPS2.5 SCH-40 [SA105]</t>
  </si>
  <si>
    <t>WNeck Flange 1500-NPS2.5 SCH-80 [SA105]</t>
  </si>
  <si>
    <t>WNeck Flange 1500-NPS2.5 SCH-STD [SA105]</t>
  </si>
  <si>
    <t>WNeck Flange 1500-NPS2.5 SCH-XH [SA105]</t>
  </si>
  <si>
    <t>WNeck Flange 1500-NPS2.5 SCH-XXH [SA105]</t>
  </si>
  <si>
    <t>WNeck Flange 1500-NPS3 SCH-10 [SA105]</t>
  </si>
  <si>
    <t>WNeck Flange 1500-NPS3 SCH-160 [SA105]</t>
  </si>
  <si>
    <t>WNeck Flange 1500-NPS3 SCH-40 [SA105]</t>
  </si>
  <si>
    <t>WNeck Flange 1500-NPS3 SCH-80 [SA105]</t>
  </si>
  <si>
    <t>WNeck Flange 1500-NPS3 SCH-STD [SA105]</t>
  </si>
  <si>
    <t>WNeck Flange 1500-NPS3 SCH-XH [SA105]</t>
  </si>
  <si>
    <t>WNeck Flange 1500-NPS3 SCH-XXH [SA105]</t>
  </si>
  <si>
    <t>WNeck Flange 1500-NPS4 SCH-10 [SA105]</t>
  </si>
  <si>
    <t>WNeck Flange 1500-NPS4 SCH-120 [SA105]</t>
  </si>
  <si>
    <t>WNeck Flange 1500-NPS4 SCH-160 [SA105]</t>
  </si>
  <si>
    <t>WNeck Flange 1500-NPS4 SCH-40 [SA105]</t>
  </si>
  <si>
    <t>WNeck Flange 1500-NPS4 SCH-80 [SA105]</t>
  </si>
  <si>
    <t>WNeck Flange 1500-NPS4 SCH-STD [SA105]</t>
  </si>
  <si>
    <t>WNeck Flange 1500-NPS4 SCH-XH [SA105]</t>
  </si>
  <si>
    <t>WNeck Flange 1500-NPS4 SCH-XXH [SA105]</t>
  </si>
  <si>
    <t>WNeck Flange 1500-NPS5 SCH-10 [SA105]</t>
  </si>
  <si>
    <t>WNeck Flange 1500-NPS5 SCH-120 [SA105]</t>
  </si>
  <si>
    <t>WNeck Flange 1500-NPS5 SCH-160 [SA105]</t>
  </si>
  <si>
    <t>WNeck Flange 1500-NPS5 SCH-40 [SA105]</t>
  </si>
  <si>
    <t>WNeck Flange 1500-NPS5 SCH-80 [SA105]</t>
  </si>
  <si>
    <t>WNeck Flange 1500-NPS5 SCH-STD [SA105]</t>
  </si>
  <si>
    <t>WNeck Flange 1500-NPS5 SCH-XH [SA105]</t>
  </si>
  <si>
    <t>WNeck Flange 1500-NPS5 SCH-XXH [SA105]</t>
  </si>
  <si>
    <t>WNeck Flange 1500-NPS6 SCH-10 [SA105]</t>
  </si>
  <si>
    <t>WNeck Flange 1500-NPS6 SCH-120 [SA105]</t>
  </si>
  <si>
    <t>WNeck Flange 1500-NPS6 SCH-160 [SA105]</t>
  </si>
  <si>
    <t>WNeck Flange 1500-NPS6 SCH-40 [SA105]</t>
  </si>
  <si>
    <t>WNeck Flange 1500-NPS6 SCH-80 [SA105]</t>
  </si>
  <si>
    <t>WNeck Flange 1500-NPS6 SCH-STD [SA105]</t>
  </si>
  <si>
    <t>WNeck Flange 1500-NPS6 SCH-XH [SA105]</t>
  </si>
  <si>
    <t>WNeck Flange 1500-NPS6 SCH-XXH [SA105]</t>
  </si>
  <si>
    <t>WNeck Flange 1500-NPS8 SCH-10 [SA105]</t>
  </si>
  <si>
    <t>WNeck Flange 1500-NPS8 SCH-100 [SA105]</t>
  </si>
  <si>
    <t>WNeck Flange 1500-NPS8 SCH-120 [SA105]</t>
  </si>
  <si>
    <t>WNeck Flange 1500-NPS8 SCH-140 [SA105]</t>
  </si>
  <si>
    <t>WNeck Flange 1500-NPS8 SCH-160 [SA105]</t>
  </si>
  <si>
    <t>WNeck Flange 1500-NPS8 SCH-20 [SA105]</t>
  </si>
  <si>
    <t>WNeck Flange 1500-NPS8 SCH-30 [SA105]</t>
  </si>
  <si>
    <t>WNeck Flange 1500-NPS8 SCH-40 [SA105]</t>
  </si>
  <si>
    <t>WNeck Flange 1500-NPS8 SCH-60 [SA105]</t>
  </si>
  <si>
    <t>WNeck Flange 1500-NPS8 SCH-80 [SA105]</t>
  </si>
  <si>
    <t>WNeck Flange 1500-NPS8 SCH-STD [SA105]</t>
  </si>
  <si>
    <t>WNeck Flange 1500-NPS8 SCH-XH [SA105]</t>
  </si>
  <si>
    <t>WNeck Flange 1500-NPS8 SCH-XXH [SA105]</t>
  </si>
  <si>
    <t>WNeck Flange 1500-NPS10 SCH-10 [SA105]</t>
  </si>
  <si>
    <t>WNeck Flange 1500-NPS10 SCH-100 [SA105]</t>
  </si>
  <si>
    <t>WNeck Flange 1500-NPS10 SCH-120 [SA105]</t>
  </si>
  <si>
    <t>WNeck Flange 1500-NPS10 SCH-140 [SA105]</t>
  </si>
  <si>
    <t>WNeck Flange 1500-NPS10 SCH-160 [SA105]</t>
  </si>
  <si>
    <t>WNeck Flange 1500-NPS10 SCH-20 [SA105]</t>
  </si>
  <si>
    <t>WNeck Flange 1500-NPS10 SCH-30 [SA105]</t>
  </si>
  <si>
    <t>WNeck Flange 1500-NPS10 SCH-40 [SA105]</t>
  </si>
  <si>
    <t>WNeck Flange 1500-NPS10 SCH-60 [SA105]</t>
  </si>
  <si>
    <t>WNeck Flange 1500-NPS10 SCH-80 [SA105]</t>
  </si>
  <si>
    <t>WNeck Flange 1500-NPS10 SCH-STD [SA105]</t>
  </si>
  <si>
    <t>WNeck Flange 1500-NPS10 SCH-XH [SA105]</t>
  </si>
  <si>
    <t>WNeck Flange 1500-NPS10 SCH-XXH [SA105]</t>
  </si>
  <si>
    <t>WNeck Flange 1500-NPS12 SCH-10 [SA105]</t>
  </si>
  <si>
    <t>WNeck Flange 1500-NPS12 SCH-100 [SA105]</t>
  </si>
  <si>
    <t>WNeck Flange 1500-NPS12 SCH-120 [SA105]</t>
  </si>
  <si>
    <t>WNeck Flange 1500-NPS12 SCH-140 [SA105]</t>
  </si>
  <si>
    <t>WNeck Flange 1500-NPS12 SCH-160 [SA105]</t>
  </si>
  <si>
    <t>WNeck Flange 1500-NPS12 SCH-20 [SA105]</t>
  </si>
  <si>
    <t>WNeck Flange 1500-NPS12 SCH-30 [SA105]</t>
  </si>
  <si>
    <t>WNeck Flange 1500-NPS12 SCH-40 [SA105]</t>
  </si>
  <si>
    <t>WNeck Flange 1500-NPS12 SCH-60 [SA105]</t>
  </si>
  <si>
    <t>WNeck Flange 1500-NPS12 SCH-80 [SA105]</t>
  </si>
  <si>
    <t>WNeck Flange 1500-NPS12 SCH-STD [SA105]</t>
  </si>
  <si>
    <t>WNeck Flange 1500-NPS12 SCH-XH [SA105]</t>
  </si>
  <si>
    <t>WNeck Flange 1500-NPS12 SCH-XXH [SA105]</t>
  </si>
  <si>
    <t>WNeck Flange 1500-NPS14 SCH-10 [SA105]</t>
  </si>
  <si>
    <t>WNeck Flange 1500-NPS14 SCH-100 [SA105]</t>
  </si>
  <si>
    <t>WNeck Flange 1500-NPS14 SCH-120 [SA105]</t>
  </si>
  <si>
    <t>WNeck Flange 1500-NPS14 SCH-140 [SA105]</t>
  </si>
  <si>
    <t>WNeck Flange 1500-NPS14 SCH-160 [SA105]</t>
  </si>
  <si>
    <t>WNeck Flange 1500-NPS14 SCH-20 [SA105]</t>
  </si>
  <si>
    <t>WNeck Flange 1500-NPS14 SCH-30 [SA105]</t>
  </si>
  <si>
    <t>WNeck Flange 1500-NPS14 SCH-40 [SA105]</t>
  </si>
  <si>
    <t>WNeck Flange 1500-NPS14 SCH-60 [SA105]</t>
  </si>
  <si>
    <t>WNeck Flange 1500-NPS14 SCH-80 [SA105]</t>
  </si>
  <si>
    <t>WNeck Flange 1500-NPS14 SCH-STD [SA105]</t>
  </si>
  <si>
    <t>WNeck Flange 1500-NPS14 SCH-XH [SA105]</t>
  </si>
  <si>
    <t>WNeck Flange 1500-NPS16 SCH-10 [SA105]</t>
  </si>
  <si>
    <t>WNeck Flange 1500-NPS16 SCH-100 [SA105]</t>
  </si>
  <si>
    <t>WNeck Flange 1500-NPS16 SCH-120 [SA105]</t>
  </si>
  <si>
    <t>WNeck Flange 1500-NPS16 SCH-140 [SA105]</t>
  </si>
  <si>
    <t>WNeck Flange 1500-NPS16 SCH-160 [SA105]</t>
  </si>
  <si>
    <t>WNeck Flange 1500-NPS16 SCH-20 [SA105]</t>
  </si>
  <si>
    <t>WNeck Flange 1500-NPS16 SCH-30 [SA105]</t>
  </si>
  <si>
    <t>WNeck Flange 1500-NPS16 SCH-40 [SA105]</t>
  </si>
  <si>
    <t>WNeck Flange 1500-NPS16 SCH-60 [SA105]</t>
  </si>
  <si>
    <t>WNeck Flange 1500-NPS16 SCH-80 [SA105]</t>
  </si>
  <si>
    <t>WNeck Flange 1500-NPS16 SCH-STD [SA105]</t>
  </si>
  <si>
    <t>WNeck Flange 1500-NPS16 SCH-XH [SA105]</t>
  </si>
  <si>
    <t>WNeck Flange 1500-NPS18 SCH-10 [SA105]</t>
  </si>
  <si>
    <t>WNeck Flange 1500-NPS18 SCH-100 [SA105]</t>
  </si>
  <si>
    <t>WNeck Flange 1500-NPS18 SCH-120 [SA105]</t>
  </si>
  <si>
    <t>WNeck Flange 1500-NPS18 SCH-140 [SA105]</t>
  </si>
  <si>
    <t>WNeck Flange 1500-NPS18 SCH-160 [SA105]</t>
  </si>
  <si>
    <t>WNeck Flange 1500-NPS18 SCH-20 [SA105]</t>
  </si>
  <si>
    <t>WNeck Flange 1500-NPS18 SCH-30 [SA105]</t>
  </si>
  <si>
    <t>WNeck Flange 1500-NPS18 SCH-40 [SA105]</t>
  </si>
  <si>
    <t>WNeck Flange 1500-NPS18 SCH-60 [SA105]</t>
  </si>
  <si>
    <t>WNeck Flange 1500-NPS18 SCH-80 [SA105]</t>
  </si>
  <si>
    <t>WNeck Flange 1500-NPS18 SCH-STD [SA105]</t>
  </si>
  <si>
    <t>WNeck Flange 1500-NPS18 SCH-XH [SA105]</t>
  </si>
  <si>
    <t>WNeck Flange 1500-NPS20 SCH-10 [SA105]</t>
  </si>
  <si>
    <t>WNeck Flange 1500-NPS20 SCH-100 [SA105]</t>
  </si>
  <si>
    <t>WNeck Flange 1500-NPS20 SCH-120 [SA105]</t>
  </si>
  <si>
    <t>WNeck Flange 1500-NPS20 SCH-140 [SA105]</t>
  </si>
  <si>
    <t>WNeck Flange 1500-NPS20 SCH-160 [SA105]</t>
  </si>
  <si>
    <t>WNeck Flange 1500-NPS20 SCH-20 [SA105]</t>
  </si>
  <si>
    <t>WNeck Flange 1500-NPS20 SCH-30 [SA105]</t>
  </si>
  <si>
    <t>WNeck Flange 1500-NPS20 SCH-40 [SA105]</t>
  </si>
  <si>
    <t>WNeck Flange 1500-NPS20 SCH-60 [SA105]</t>
  </si>
  <si>
    <t>WNeck Flange 1500-NPS20 SCH-80 [SA105]</t>
  </si>
  <si>
    <t>WNeck Flange 1500-NPS20 SCH-STD [SA105]</t>
  </si>
  <si>
    <t>WNeck Flange 1500-NPS20 SCH-XH [SA105]</t>
  </si>
  <si>
    <t>WNeck Flange 1500-NPS24 SCH-10 [SA105]</t>
  </si>
  <si>
    <t>WNeck Flange 1500-NPS24 SCH-100 [SA105]</t>
  </si>
  <si>
    <t>WNeck Flange 1500-NPS24 SCH-120 [SA105]</t>
  </si>
  <si>
    <t>WNeck Flange 1500-NPS24 SCH-140 [SA105]</t>
  </si>
  <si>
    <t>WNeck Flange 1500-NPS24 SCH-160 [SA105]</t>
  </si>
  <si>
    <t>WNeck Flange 1500-NPS24 SCH-20 [SA105]</t>
  </si>
  <si>
    <t>WNeck Flange 1500-NPS24 SCH-30 [SA105]</t>
  </si>
  <si>
    <t>WNeck Flange 1500-NPS24 SCH-40 [SA105]</t>
  </si>
  <si>
    <t>WNeck Flange 1500-NPS24 SCH-60 [SA105]</t>
  </si>
  <si>
    <t>WNeck Flange 1500-NPS24 SCH-80 [SA105]</t>
  </si>
  <si>
    <t>WNeck Flange 1500-NPS24 SCH-STD [SA105]</t>
  </si>
  <si>
    <t>WNeck Flange 1500-NPS24 SCH-XH [SA105]</t>
  </si>
  <si>
    <t>WNeck Flange 2500-NPS0.5 SCH-10 [SA105]</t>
  </si>
  <si>
    <t>WNeck Flange 2500-NPS0.5 SCH-160 [SA105]</t>
  </si>
  <si>
    <t>WNeck Flange 2500-NPS0.5 SCH-40 [SA105]</t>
  </si>
  <si>
    <t>WNeck Flange 2500-NPS0.5 SCH-80 [SA105]</t>
  </si>
  <si>
    <t>WNeck Flange 2500-NPS0.5 SCH-STD [SA105]</t>
  </si>
  <si>
    <t>WNeck Flange 2500-NPS0.5 SCH-XH [SA105]</t>
  </si>
  <si>
    <t>WNeck Flange 2500-NPS0.5 SCH-XXH [SA105]</t>
  </si>
  <si>
    <t>WNeck Flange 2500-NPS0.75 SCH-10 [SA105]</t>
  </si>
  <si>
    <t>WNeck Flange 2500-NPS0.75 SCH-160 [SA105]</t>
  </si>
  <si>
    <t>WNeck Flange 2500-NPS0.75 SCH-40 [SA105]</t>
  </si>
  <si>
    <t>WNeck Flange 2500-NPS0.75 SCH-80 [SA105]</t>
  </si>
  <si>
    <t>WNeck Flange 2500-NPS0.75 SCH-STD [SA105]</t>
  </si>
  <si>
    <t>WNeck Flange 2500-NPS0.75 SCH-XH [SA105]</t>
  </si>
  <si>
    <t>WNeck Flange 2500-NPS0.75 SCH-XXH [SA105]</t>
  </si>
  <si>
    <t>WNeck Flange 2500-NPS1 SCH-10 [SA105]</t>
  </si>
  <si>
    <t>WNeck Flange 2500-NPS1 SCH-160 [SA105]</t>
  </si>
  <si>
    <t>WNeck Flange 2500-NPS1 SCH-40 [SA105]</t>
  </si>
  <si>
    <t>WNeck Flange 2500-NPS1 SCH-80 [SA105]</t>
  </si>
  <si>
    <t>WNeck Flange 2500-NPS1 SCH-STD [SA105]</t>
  </si>
  <si>
    <t>WNeck Flange 2500-NPS1 SCH-XH [SA105]</t>
  </si>
  <si>
    <t>WNeck Flange 2500-NPS1 SCH-XXH [SA105]</t>
  </si>
  <si>
    <t>WNeck Flange 2500-NPS1.25 SCH-10 [SA105]</t>
  </si>
  <si>
    <t>WNeck Flange 2500-NPS1.25 SCH-160 [SA105]</t>
  </si>
  <si>
    <t>WNeck Flange 2500-NPS1.25 SCH-40 [SA105]</t>
  </si>
  <si>
    <t>WNeck Flange 2500-NPS1.25 SCH-80 [SA105]</t>
  </si>
  <si>
    <t>WNeck Flange 2500-NPS1.25 SCH-STD [SA105]</t>
  </si>
  <si>
    <t>WNeck Flange 2500-NPS1.25 SCH-XH [SA105]</t>
  </si>
  <si>
    <t>WNeck Flange 2500-NPS1.25 SCH-XXH [SA105]</t>
  </si>
  <si>
    <t>WNeck Flange 2500-NPS1.5 SCH-10 [SA105]</t>
  </si>
  <si>
    <t>WNeck Flange 2500-NPS1.5 SCH-160 [SA105]</t>
  </si>
  <si>
    <t>WNeck Flange 2500-NPS1.5 SCH-40 [SA105]</t>
  </si>
  <si>
    <t>WNeck Flange 2500-NPS1.5 SCH-80 [SA105]</t>
  </si>
  <si>
    <t>WNeck Flange 2500-NPS1.5 SCH-STD [SA105]</t>
  </si>
  <si>
    <t>WNeck Flange 2500-NPS1.5 SCH-XH [SA105]</t>
  </si>
  <si>
    <t>WNeck Flange 2500-NPS1.5 SCH-XXH [SA105]</t>
  </si>
  <si>
    <t>WNeck Flange 2500-NPS2 SCH-10 [SA105]</t>
  </si>
  <si>
    <t>WNeck Flange 2500-NPS2 SCH-160 [SA105]</t>
  </si>
  <si>
    <t>WNeck Flange 2500-NPS2 SCH-40 [SA105]</t>
  </si>
  <si>
    <t>WNeck Flange 2500-NPS2 SCH-80 [SA105]</t>
  </si>
  <si>
    <t>WNeck Flange 2500-NPS2 SCH-STD [SA105]</t>
  </si>
  <si>
    <t>WNeck Flange 2500-NPS2 SCH-XH [SA105]</t>
  </si>
  <si>
    <t>WNeck Flange 2500-NPS2 SCH-XXH [SA105]</t>
  </si>
  <si>
    <t>WNeck Flange 2500-NPS2.5 SCH-10 [SA105]</t>
  </si>
  <si>
    <t>WNeck Flange 2500-NPS2.5 SCH-160 [SA105]</t>
  </si>
  <si>
    <t>WNeck Flange 2500-NPS2.5 SCH-40 [SA105]</t>
  </si>
  <si>
    <t>WNeck Flange 2500-NPS2.5 SCH-80 [SA105]</t>
  </si>
  <si>
    <t>WNeck Flange 2500-NPS2.5 SCH-STD [SA105]</t>
  </si>
  <si>
    <t>WNeck Flange 2500-NPS2.5 SCH-XH [SA105]</t>
  </si>
  <si>
    <t>WNeck Flange 2500-NPS2.5 SCH-XXH [SA105]</t>
  </si>
  <si>
    <t>WNeck Flange 2500-NPS3 SCH-10 [SA105]</t>
  </si>
  <si>
    <t>WNeck Flange 2500-NPS3 SCH-160 [SA105]</t>
  </si>
  <si>
    <t>WNeck Flange 2500-NPS3 SCH-40 [SA105]</t>
  </si>
  <si>
    <t>WNeck Flange 2500-NPS3 SCH-80 [SA105]</t>
  </si>
  <si>
    <t>WNeck Flange 2500-NPS3 SCH-STD [SA105]</t>
  </si>
  <si>
    <t>WNeck Flange 2500-NPS3 SCH-XH [SA105]</t>
  </si>
  <si>
    <t>WNeck Flange 2500-NPS3 SCH-XXH [SA105]</t>
  </si>
  <si>
    <t>WNeck Flange 2500-NPS4 SCH-10 [SA105]</t>
  </si>
  <si>
    <t>WNeck Flange 2500-NPS4 SCH-120 [SA105]</t>
  </si>
  <si>
    <t>WNeck Flange 2500-NPS4 SCH-160 [SA105]</t>
  </si>
  <si>
    <t>WNeck Flange 2500-NPS4 SCH-40 [SA105]</t>
  </si>
  <si>
    <t>WNeck Flange 2500-NPS4 SCH-80 [SA105]</t>
  </si>
  <si>
    <t>WNeck Flange 2500-NPS4 SCH-STD [SA105]</t>
  </si>
  <si>
    <t>WNeck Flange 2500-NPS4 SCH-XH [SA105]</t>
  </si>
  <si>
    <t>WNeck Flange 2500-NPS4 SCH-XXH [SA105]</t>
  </si>
  <si>
    <t>WNeck Flange 2500-NPS5 SCH-10 [SA105]</t>
  </si>
  <si>
    <t>WNeck Flange 2500-NPS5 SCH-120 [SA105]</t>
  </si>
  <si>
    <t>WNeck Flange 2500-NPS5 SCH-160 [SA105]</t>
  </si>
  <si>
    <t>WNeck Flange 2500-NPS5 SCH-40 [SA105]</t>
  </si>
  <si>
    <t>WNeck Flange 2500-NPS5 SCH-80 [SA105]</t>
  </si>
  <si>
    <t>WNeck Flange 2500-NPS5 SCH-STD [SA105]</t>
  </si>
  <si>
    <t>WNeck Flange 2500-NPS5 SCH-XH [SA105]</t>
  </si>
  <si>
    <t>WNeck Flange 2500-NPS5 SCH-XXH [SA105]</t>
  </si>
  <si>
    <t>WNeck Flange 2500-NPS6 SCH-10 [SA105]</t>
  </si>
  <si>
    <t>WNeck Flange 2500-NPS6 SCH-120 [SA105]</t>
  </si>
  <si>
    <t>WNeck Flange 2500-NPS6 SCH-160 [SA105]</t>
  </si>
  <si>
    <t>WNeck Flange 2500-NPS6 SCH-40 [SA105]</t>
  </si>
  <si>
    <t>WNeck Flange 2500-NPS6 SCH-80 [SA105]</t>
  </si>
  <si>
    <t>WNeck Flange 2500-NPS6 SCH-STD [SA105]</t>
  </si>
  <si>
    <t>WNeck Flange 2500-NPS6 SCH-XH [SA105]</t>
  </si>
  <si>
    <t>WNeck Flange 2500-NPS6 SCH-XXH [SA105]</t>
  </si>
  <si>
    <t>WNeck Flange 2500-NPS8 SCH-10 [SA105]</t>
  </si>
  <si>
    <t>WNeck Flange 2500-NPS8 SCH-100 [SA105]</t>
  </si>
  <si>
    <t>WNeck Flange 2500-NPS8 SCH-120 [SA105]</t>
  </si>
  <si>
    <t>WNeck Flange 2500-NPS8 SCH-140 [SA105]</t>
  </si>
  <si>
    <t>WNeck Flange 2500-NPS8 SCH-160 [SA105]</t>
  </si>
  <si>
    <t>WNeck Flange 2500-NPS8 SCH-20 [SA105]</t>
  </si>
  <si>
    <t>WNeck Flange 2500-NPS8 SCH-30 [SA105]</t>
  </si>
  <si>
    <t>WNeck Flange 2500-NPS8 SCH-40 [SA105]</t>
  </si>
  <si>
    <t>WNeck Flange 2500-NPS8 SCH-60 [SA105]</t>
  </si>
  <si>
    <t>WNeck Flange 2500-NPS8 SCH-80 [SA105]</t>
  </si>
  <si>
    <t>WNeck Flange 2500-NPS8 SCH-STD [SA105]</t>
  </si>
  <si>
    <t>WNeck Flange 2500-NPS8 SCH-XH [SA105]</t>
  </si>
  <si>
    <t>WNeck Flange 2500-NPS8 SCH-XXH [SA105]</t>
  </si>
  <si>
    <t>WNeck Flange 2500-NPS10 SCH-10 [SA105]</t>
  </si>
  <si>
    <t>WNeck Flange 2500-NPS10 SCH-100 [SA105]</t>
  </si>
  <si>
    <t>WNeck Flange 2500-NPS10 SCH-120 [SA105]</t>
  </si>
  <si>
    <t>WNeck Flange 2500-NPS10 SCH-140 [SA105]</t>
  </si>
  <si>
    <t>WNeck Flange 2500-NPS10 SCH-160 [SA105]</t>
  </si>
  <si>
    <t>WNeck Flange 2500-NPS10 SCH-20 [SA105]</t>
  </si>
  <si>
    <t>WNeck Flange 2500-NPS10 SCH-30 [SA105]</t>
  </si>
  <si>
    <t>WNeck Flange 2500-NPS10 SCH-40 [SA105]</t>
  </si>
  <si>
    <t>WNeck Flange 2500-NPS10 SCH-60 [SA105]</t>
  </si>
  <si>
    <t>WNeck Flange 2500-NPS10 SCH-80 [SA105]</t>
  </si>
  <si>
    <t>WNeck Flange 2500-NPS10 SCH-STD [SA105]</t>
  </si>
  <si>
    <t>WNeck Flange 2500-NPS10 SCH-XH [SA105]</t>
  </si>
  <si>
    <t>WNeck Flange 2500-NPS10 SCH-XXH [SA105]</t>
  </si>
  <si>
    <t>WNeck Flange 2500-NPS12 SCH-10 [SA105]</t>
  </si>
  <si>
    <t>WNeck Flange 2500-NPS12 SCH-100 [SA105]</t>
  </si>
  <si>
    <t>WNeck Flange 2500-NPS12 SCH-120 [SA105]</t>
  </si>
  <si>
    <t>WNeck Flange 2500-NPS12 SCH-140 [SA105]</t>
  </si>
  <si>
    <t>WNeck Flange 2500-NPS12 SCH-160 [SA105]</t>
  </si>
  <si>
    <t>WNeck Flange 2500-NPS12 SCH-20 [SA105]</t>
  </si>
  <si>
    <t>WNeck Flange 2500-NPS12 SCH-30 [SA105]</t>
  </si>
  <si>
    <t>WNeck Flange 2500-NPS12 SCH-40 [SA105]</t>
  </si>
  <si>
    <t>WNeck Flange 2500-NPS12 SCH-60 [SA105]</t>
  </si>
  <si>
    <t>WNeck Flange 2500-NPS12 SCH-80 [SA105]</t>
  </si>
  <si>
    <t>WNeck Flange 2500-NPS12 SCH-STD [SA105]</t>
  </si>
  <si>
    <t>WNeck Flange 2500-NPS12 SCH-XH [SA105]</t>
  </si>
  <si>
    <t>WNeck Flange 2500-NPS12 SCH-XXH [SA105]</t>
  </si>
  <si>
    <t>Duplex Stainless Steel [SA182 F51 S31803]</t>
  </si>
  <si>
    <t>WNeck Flange 150-NPS0.5 SCH-10 [SA182 F51 S31803]</t>
  </si>
  <si>
    <t>WNeck Flange 150-NPS0.5 SCH-160 [SA182 F51 S31803]</t>
  </si>
  <si>
    <t>WNeck Flange 150-NPS0.5 SCH-40 [SA182 F51 S31803]</t>
  </si>
  <si>
    <t>WNeck Flange 150-NPS0.5 SCH-80 [SA182 F51 S31803]</t>
  </si>
  <si>
    <t>WNeck Flange 150-NPS0.5 SCH-STD [SA182 F51 S31803]</t>
  </si>
  <si>
    <t>WNeck Flange 150-NPS0.5 SCH-XH [SA182 F51 S31803]</t>
  </si>
  <si>
    <t>WNeck Flange 150-NPS0.5 SCH-XXH [SA182 F51 S31803]</t>
  </si>
  <si>
    <t>WNeck Flange 150-NPS0.75 SCH-10 [SA182 F51 S31803]</t>
  </si>
  <si>
    <t>WNeck Flange 150-NPS0.75 SCH-160 [SA182 F51 S31803]</t>
  </si>
  <si>
    <t>WNeck Flange 150-NPS0.75 SCH-40 [SA182 F51 S31803]</t>
  </si>
  <si>
    <t>WNeck Flange 150-NPS0.75 SCH-80 [SA182 F51 S31803]</t>
  </si>
  <si>
    <t>WNeck Flange 150-NPS0.75 SCH-STD [SA182 F51 S31803]</t>
  </si>
  <si>
    <t>WNeck Flange 150-NPS0.75 SCH-XH [SA182 F51 S31803]</t>
  </si>
  <si>
    <t>WNeck Flange 150-NPS0.75 SCH-XXH [SA182 F51 S31803]</t>
  </si>
  <si>
    <t>WNeck Flange 150-NPS1 SCH-10 [SA182 F51 S31803]</t>
  </si>
  <si>
    <t>WNeck Flange 150-NPS1 SCH-160 [SA182 F51 S31803]</t>
  </si>
  <si>
    <t>WNeck Flange 150-NPS1 SCH-40 [SA182 F51 S31803]</t>
  </si>
  <si>
    <t>WNeck Flange 150-NPS1 SCH-80 [SA182 F51 S31803]</t>
  </si>
  <si>
    <t>WNeck Flange 150-NPS1 SCH-STD [SA182 F51 S31803]</t>
  </si>
  <si>
    <t>WNeck Flange 150-NPS1 SCH-XH [SA182 F51 S31803]</t>
  </si>
  <si>
    <t>WNeck Flange 150-NPS1 SCH-XXH [SA182 F51 S31803]</t>
  </si>
  <si>
    <t>WNeck Flange 150-NPS1.25 SCH-10 [SA182 F51 S31803]</t>
  </si>
  <si>
    <t>WNeck Flange 150-NPS1.25 SCH-160 [SA182 F51 S31803]</t>
  </si>
  <si>
    <t>WNeck Flange 150-NPS1.25 SCH-40 [SA182 F51 S31803]</t>
  </si>
  <si>
    <t>WNeck Flange 150-NPS1.25 SCH-80 [SA182 F51 S31803]</t>
  </si>
  <si>
    <t>WNeck Flange 150-NPS1.25 SCH-STD [SA182 F51 S31803]</t>
  </si>
  <si>
    <t>WNeck Flange 150-NPS1.25 SCH-XH [SA182 F51 S31803]</t>
  </si>
  <si>
    <t>WNeck Flange 150-NPS1.25 SCH-XXH [SA182 F51 S31803]</t>
  </si>
  <si>
    <t>WNeck Flange 150-NPS1.5 SCH-10 [SA182 F51 S31803]</t>
  </si>
  <si>
    <t>WNeck Flange 150-NPS1.5 SCH-160 [SA182 F51 S31803]</t>
  </si>
  <si>
    <t>WNeck Flange 150-NPS1.5 SCH-40 [SA182 F51 S31803]</t>
  </si>
  <si>
    <t>WNeck Flange 150-NPS1.5 SCH-80 [SA182 F51 S31803]</t>
  </si>
  <si>
    <t>WNeck Flange 150-NPS1.5 SCH-STD [SA182 F51 S31803]</t>
  </si>
  <si>
    <t>WNeck Flange 150-NPS1.5 SCH-XH [SA182 F51 S31803]</t>
  </si>
  <si>
    <t>WNeck Flange 150-NPS1.5 SCH-XXH [SA182 F51 S31803]</t>
  </si>
  <si>
    <t>WNeck Flange 150-NPS2 SCH-10 [SA182 F51 S31803]</t>
  </si>
  <si>
    <t>WNeck Flange 150-NPS2 SCH-160 [SA182 F51 S31803]</t>
  </si>
  <si>
    <t>WNeck Flange 150-NPS2 SCH-40 [SA182 F51 S31803]</t>
  </si>
  <si>
    <t>WNeck Flange 150-NPS2 SCH-80 [SA182 F51 S31803]</t>
  </si>
  <si>
    <t>WNeck Flange 150-NPS2 SCH-STD [SA182 F51 S31803]</t>
  </si>
  <si>
    <t>WNeck Flange 150-NPS2 SCH-XH [SA182 F51 S31803]</t>
  </si>
  <si>
    <t>WNeck Flange 150-NPS2 SCH-XXH [SA182 F51 S31803]</t>
  </si>
  <si>
    <t>WNeck Flange 150-NPS2.5 SCH-10 [SA182 F51 S31803]</t>
  </si>
  <si>
    <t>WNeck Flange 150-NPS2.5 SCH-160 [SA182 F51 S31803]</t>
  </si>
  <si>
    <t>WNeck Flange 150-NPS2.5 SCH-40 [SA182 F51 S31803]</t>
  </si>
  <si>
    <t>WNeck Flange 150-NPS2.5 SCH-80 [SA182 F51 S31803]</t>
  </si>
  <si>
    <t>WNeck Flange 150-NPS2.5 SCH-STD [SA182 F51 S31803]</t>
  </si>
  <si>
    <t>WNeck Flange 150-NPS2.5 SCH-XH [SA182 F51 S31803]</t>
  </si>
  <si>
    <t>WNeck Flange 150-NPS2.5 SCH-XXH [SA182 F51 S31803]</t>
  </si>
  <si>
    <t>WNeck Flange 150-NPS3 SCH-10 [SA182 F51 S31803]</t>
  </si>
  <si>
    <t>WNeck Flange 150-NPS3 SCH-160 [SA182 F51 S31803]</t>
  </si>
  <si>
    <t>WNeck Flange 150-NPS3 SCH-40 [SA182 F51 S31803]</t>
  </si>
  <si>
    <t>WNeck Flange 150-NPS3 SCH-80 [SA182 F51 S31803]</t>
  </si>
  <si>
    <t>WNeck Flange 150-NPS3 SCH-STD [SA182 F51 S31803]</t>
  </si>
  <si>
    <t>WNeck Flange 150-NPS3 SCH-XH [SA182 F51 S31803]</t>
  </si>
  <si>
    <t>WNeck Flange 150-NPS3 SCH-XXH [SA182 F51 S31803]</t>
  </si>
  <si>
    <t>WNeck Flange 150-NPS3.5 SCH-10 [SA182 F51 S31803]</t>
  </si>
  <si>
    <t>WNeck Flange 150-NPS3.5 SCH-40 [SA182 F51 S31803]</t>
  </si>
  <si>
    <t>WNeck Flange 150-NPS3.5 SCH-80 [SA182 F51 S31803]</t>
  </si>
  <si>
    <t>WNeck Flange 150-NPS3.5 SCH-STD [SA182 F51 S31803]</t>
  </si>
  <si>
    <t>WNeck Flange 150-NPS3.5 SCH-XH [SA182 F51 S31803]</t>
  </si>
  <si>
    <t>WNeck Flange 150-NPS3.5 SCH-XXH [SA182 F51 S31803]</t>
  </si>
  <si>
    <t>WNeck Flange 150-NPS4 SCH-10 [SA182 F51 S31803]</t>
  </si>
  <si>
    <t>WNeck Flange 150-NPS4 SCH-120 [SA182 F51 S31803]</t>
  </si>
  <si>
    <t>WNeck Flange 150-NPS4 SCH-160 [SA182 F51 S31803]</t>
  </si>
  <si>
    <t>WNeck Flange 150-NPS4 SCH-40 [SA182 F51 S31803]</t>
  </si>
  <si>
    <t>WNeck Flange 150-NPS4 SCH-80 [SA182 F51 S31803]</t>
  </si>
  <si>
    <t>WNeck Flange 150-NPS4 SCH-STD [SA182 F51 S31803]</t>
  </si>
  <si>
    <t>WNeck Flange 150-NPS4 SCH-XH [SA182 F51 S31803]</t>
  </si>
  <si>
    <t>WNeck Flange 150-NPS4 SCH-XXH [SA182 F51 S31803]</t>
  </si>
  <si>
    <t>WNeck Flange 150-NPS5 SCH-10 [SA182 F51 S31803]</t>
  </si>
  <si>
    <t>WNeck Flange 150-NPS5 SCH-120 [SA182 F51 S31803]</t>
  </si>
  <si>
    <t>WNeck Flange 150-NPS5 SCH-160 [SA182 F51 S31803]</t>
  </si>
  <si>
    <t>WNeck Flange 150-NPS5 SCH-40 [SA182 F51 S31803]</t>
  </si>
  <si>
    <t>WNeck Flange 150-NPS5 SCH-80 [SA182 F51 S31803]</t>
  </si>
  <si>
    <t>WNeck Flange 150-NPS5 SCH-STD [SA182 F51 S31803]</t>
  </si>
  <si>
    <t>WNeck Flange 150-NPS5 SCH-XH [SA182 F51 S31803]</t>
  </si>
  <si>
    <t>WNeck Flange 150-NPS5 SCH-XXH [SA182 F51 S31803]</t>
  </si>
  <si>
    <t>WNeck Flange 150-NPS6 SCH-10 [SA182 F51 S31803]</t>
  </si>
  <si>
    <t>WNeck Flange 150-NPS6 SCH-120 [SA182 F51 S31803]</t>
  </si>
  <si>
    <t>WNeck Flange 150-NPS6 SCH-160 [SA182 F51 S31803]</t>
  </si>
  <si>
    <t>WNeck Flange 150-NPS6 SCH-40 [SA182 F51 S31803]</t>
  </si>
  <si>
    <t>WNeck Flange 150-NPS6 SCH-80 [SA182 F51 S31803]</t>
  </si>
  <si>
    <t>WNeck Flange 150-NPS6 SCH-STD [SA182 F51 S31803]</t>
  </si>
  <si>
    <t>WNeck Flange 150-NPS6 SCH-XH [SA182 F51 S31803]</t>
  </si>
  <si>
    <t>WNeck Flange 150-NPS6 SCH-XXH [SA182 F51 S31803]</t>
  </si>
  <si>
    <t>WNeck Flange 150-NPS8 SCH-10 [SA182 F51 S31803]</t>
  </si>
  <si>
    <t>WNeck Flange 150-NPS8 SCH-100 [SA182 F51 S31803]</t>
  </si>
  <si>
    <t>WNeck Flange 150-NPS8 SCH-120 [SA182 F51 S31803]</t>
  </si>
  <si>
    <t>WNeck Flange 150-NPS8 SCH-140 [SA182 F51 S31803]</t>
  </si>
  <si>
    <t>WNeck Flange 150-NPS8 SCH-160 [SA182 F51 S31803]</t>
  </si>
  <si>
    <t>WNeck Flange 150-NPS8 SCH-20 [SA182 F51 S31803]</t>
  </si>
  <si>
    <t>WNeck Flange 150-NPS8 SCH-30 [SA182 F51 S31803]</t>
  </si>
  <si>
    <t>WNeck Flange 150-NPS8 SCH-40 [SA182 F51 S31803]</t>
  </si>
  <si>
    <t>WNeck Flange 150-NPS8 SCH-60 [SA182 F51 S31803]</t>
  </si>
  <si>
    <t>WNeck Flange 150-NPS8 SCH-80 [SA182 F51 S31803]</t>
  </si>
  <si>
    <t>WNeck Flange 150-NPS8 SCH-STD [SA182 F51 S31803]</t>
  </si>
  <si>
    <t>WNeck Flange 150-NPS8 SCH-XH [SA182 F51 S31803]</t>
  </si>
  <si>
    <t>WNeck Flange 150-NPS8 SCH-XXH [SA182 F51 S31803]</t>
  </si>
  <si>
    <t>WNeck Flange 150-NPS10 SCH-10 [SA182 F51 S31803]</t>
  </si>
  <si>
    <t>WNeck Flange 150-NPS10 SCH-100 [SA182 F51 S31803]</t>
  </si>
  <si>
    <t>WNeck Flange 150-NPS10 SCH-120 [SA182 F51 S31803]</t>
  </si>
  <si>
    <t>WNeck Flange 150-NPS10 SCH-140 [SA182 F51 S31803]</t>
  </si>
  <si>
    <t>WNeck Flange 150-NPS10 SCH-160 [SA182 F51 S31803]</t>
  </si>
  <si>
    <t>WNeck Flange 150-NPS10 SCH-20 [SA182 F51 S31803]</t>
  </si>
  <si>
    <t>WNeck Flange 150-NPS10 SCH-30 [SA182 F51 S31803]</t>
  </si>
  <si>
    <t>WNeck Flange 150-NPS10 SCH-40 [SA182 F51 S31803]</t>
  </si>
  <si>
    <t>WNeck Flange 150-NPS10 SCH-60 [SA182 F51 S31803]</t>
  </si>
  <si>
    <t>WNeck Flange 150-NPS10 SCH-80 [SA182 F51 S31803]</t>
  </si>
  <si>
    <t>WNeck Flange 150-NPS10 SCH-STD [SA182 F51 S31803]</t>
  </si>
  <si>
    <t>WNeck Flange 150-NPS10 SCH-XH [SA182 F51 S31803]</t>
  </si>
  <si>
    <t>WNeck Flange 150-NPS10 SCH-XXH [SA182 F51 S31803]</t>
  </si>
  <si>
    <t>WNeck Flange 150-NPS12 SCH-10 [SA182 F51 S31803]</t>
  </si>
  <si>
    <t>WNeck Flange 150-NPS12 SCH-100 [SA182 F51 S31803]</t>
  </si>
  <si>
    <t>WNeck Flange 150-NPS12 SCH-120 [SA182 F51 S31803]</t>
  </si>
  <si>
    <t>WNeck Flange 150-NPS12 SCH-140 [SA182 F51 S31803]</t>
  </si>
  <si>
    <t>WNeck Flange 150-NPS12 SCH-160 [SA182 F51 S31803]</t>
  </si>
  <si>
    <t>WNeck Flange 150-NPS12 SCH-20 [SA182 F51 S31803]</t>
  </si>
  <si>
    <t>WNeck Flange 150-NPS12 SCH-30 [SA182 F51 S31803]</t>
  </si>
  <si>
    <t>WNeck Flange 150-NPS12 SCH-40 [SA182 F51 S31803]</t>
  </si>
  <si>
    <t>WNeck Flange 150-NPS12 SCH-60 [SA182 F51 S31803]</t>
  </si>
  <si>
    <t>WNeck Flange 150-NPS12 SCH-80 [SA182 F51 S31803]</t>
  </si>
  <si>
    <t>WNeck Flange 150-NPS12 SCH-STD [SA182 F51 S31803]</t>
  </si>
  <si>
    <t>WNeck Flange 150-NPS12 SCH-XH [SA182 F51 S31803]</t>
  </si>
  <si>
    <t>WNeck Flange 150-NPS12 SCH-XXH [SA182 F51 S31803]</t>
  </si>
  <si>
    <t>WNeck Flange 150-NPS14 SCH-10 [SA182 F51 S31803]</t>
  </si>
  <si>
    <t>WNeck Flange 150-NPS14 SCH-100 [SA182 F51 S31803]</t>
  </si>
  <si>
    <t>WNeck Flange 150-NPS14 SCH-120 [SA182 F51 S31803]</t>
  </si>
  <si>
    <t>WNeck Flange 150-NPS14 SCH-140 [SA182 F51 S31803]</t>
  </si>
  <si>
    <t>WNeck Flange 150-NPS14 SCH-160 [SA182 F51 S31803]</t>
  </si>
  <si>
    <t>WNeck Flange 150-NPS14 SCH-20 [SA182 F51 S31803]</t>
  </si>
  <si>
    <t>WNeck Flange 150-NPS14 SCH-30 [SA182 F51 S31803]</t>
  </si>
  <si>
    <t>WNeck Flange 150-NPS14 SCH-40 [SA182 F51 S31803]</t>
  </si>
  <si>
    <t>WNeck Flange 150-NPS14 SCH-60 [SA182 F51 S31803]</t>
  </si>
  <si>
    <t>WNeck Flange 150-NPS14 SCH-80 [SA182 F51 S31803]</t>
  </si>
  <si>
    <t>WNeck Flange 150-NPS14 SCH-STD [SA182 F51 S31803]</t>
  </si>
  <si>
    <t>WNeck Flange 150-NPS14 SCH-XH [SA182 F51 S31803]</t>
  </si>
  <si>
    <t>WNeck Flange 150-NPS16 SCH-10 [SA182 F51 S31803]</t>
  </si>
  <si>
    <t>WNeck Flange 150-NPS16 SCH-100 [SA182 F51 S31803]</t>
  </si>
  <si>
    <t>WNeck Flange 150-NPS16 SCH-120 [SA182 F51 S31803]</t>
  </si>
  <si>
    <t>WNeck Flange 150-NPS16 SCH-140 [SA182 F51 S31803]</t>
  </si>
  <si>
    <t>WNeck Flange 150-NPS16 SCH-160 [SA182 F51 S31803]</t>
  </si>
  <si>
    <t>WNeck Flange 150-NPS16 SCH-20 [SA182 F51 S31803]</t>
  </si>
  <si>
    <t>WNeck Flange 150-NPS16 SCH-30 [SA182 F51 S31803]</t>
  </si>
  <si>
    <t>WNeck Flange 150-NPS16 SCH-40 [SA182 F51 S31803]</t>
  </si>
  <si>
    <t>WNeck Flange 150-NPS16 SCH-60 [SA182 F51 S31803]</t>
  </si>
  <si>
    <t>WNeck Flange 150-NPS16 SCH-80 [SA182 F51 S31803]</t>
  </si>
  <si>
    <t>WNeck Flange 150-NPS16 SCH-STD [SA182 F51 S31803]</t>
  </si>
  <si>
    <t>WNeck Flange 150-NPS16 SCH-XH [SA182 F51 S31803]</t>
  </si>
  <si>
    <t>WNeck Flange 150-NPS18 SCH-10 [SA182 F51 S31803]</t>
  </si>
  <si>
    <t>WNeck Flange 150-NPS18 SCH-100 [SA182 F51 S31803]</t>
  </si>
  <si>
    <t>WNeck Flange 150-NPS18 SCH-120 [SA182 F51 S31803]</t>
  </si>
  <si>
    <t>WNeck Flange 150-NPS18 SCH-140 [SA182 F51 S31803]</t>
  </si>
  <si>
    <t>WNeck Flange 150-NPS18 SCH-160 [SA182 F51 S31803]</t>
  </si>
  <si>
    <t>WNeck Flange 150-NPS18 SCH-20 [SA182 F51 S31803]</t>
  </si>
  <si>
    <t>WNeck Flange 150-NPS18 SCH-30 [SA182 F51 S31803]</t>
  </si>
  <si>
    <t>WNeck Flange 150-NPS18 SCH-40 [SA182 F51 S31803]</t>
  </si>
  <si>
    <t>WNeck Flange 150-NPS18 SCH-60 [SA182 F51 S31803]</t>
  </si>
  <si>
    <t>WNeck Flange 150-NPS18 SCH-80 [SA182 F51 S31803]</t>
  </si>
  <si>
    <t>WNeck Flange 150-NPS18 SCH-STD [SA182 F51 S31803]</t>
  </si>
  <si>
    <t>WNeck Flange 150-NPS18 SCH-XH [SA182 F51 S31803]</t>
  </si>
  <si>
    <t>WNeck Flange 150-NPS20 SCH-10 [SA182 F51 S31803]</t>
  </si>
  <si>
    <t>WNeck Flange 150-NPS20 SCH-100 [SA182 F51 S31803]</t>
  </si>
  <si>
    <t>WNeck Flange 150-NPS20 SCH-120 [SA182 F51 S31803]</t>
  </si>
  <si>
    <t>WNeck Flange 150-NPS20 SCH-140 [SA182 F51 S31803]</t>
  </si>
  <si>
    <t>WNeck Flange 150-NPS20 SCH-160 [SA182 F51 S31803]</t>
  </si>
  <si>
    <t>WNeck Flange 150-NPS20 SCH-20 [SA182 F51 S31803]</t>
  </si>
  <si>
    <t>WNeck Flange 150-NPS20 SCH-30 [SA182 F51 S31803]</t>
  </si>
  <si>
    <t>WNeck Flange 150-NPS20 SCH-40 [SA182 F51 S31803]</t>
  </si>
  <si>
    <t>WNeck Flange 150-NPS20 SCH-60 [SA182 F51 S31803]</t>
  </si>
  <si>
    <t>WNeck Flange 150-NPS20 SCH-80 [SA182 F51 S31803]</t>
  </si>
  <si>
    <t>WNeck Flange 150-NPS20 SCH-STD [SA182 F51 S31803]</t>
  </si>
  <si>
    <t>WNeck Flange 150-NPS20 SCH-XH [SA182 F51 S31803]</t>
  </si>
  <si>
    <t>WNeck Flange 150-NPS24 SCH-10 [SA182 F51 S31803]</t>
  </si>
  <si>
    <t>WNeck Flange 150-NPS24 SCH-100 [SA182 F51 S31803]</t>
  </si>
  <si>
    <t>WNeck Flange 150-NPS24 SCH-120 [SA182 F51 S31803]</t>
  </si>
  <si>
    <t>WNeck Flange 150-NPS24 SCH-140 [SA182 F51 S31803]</t>
  </si>
  <si>
    <t>WNeck Flange 150-NPS24 SCH-160 [SA182 F51 S31803]</t>
  </si>
  <si>
    <t>WNeck Flange 150-NPS24 SCH-20 [SA182 F51 S31803]</t>
  </si>
  <si>
    <t>WNeck Flange 150-NPS24 SCH-30 [SA182 F51 S31803]</t>
  </si>
  <si>
    <t>WNeck Flange 150-NPS24 SCH-40 [SA182 F51 S31803]</t>
  </si>
  <si>
    <t>WNeck Flange 150-NPS24 SCH-60 [SA182 F51 S31803]</t>
  </si>
  <si>
    <t>WNeck Flange 150-NPS24 SCH-80 [SA182 F51 S31803]</t>
  </si>
  <si>
    <t>WNeck Flange 150-NPS24 SCH-STD [SA182 F51 S31803]</t>
  </si>
  <si>
    <t>WNeck Flange 150-NPS24 SCH-XH [SA182 F51 S31803]</t>
  </si>
  <si>
    <t>WNeck Flange 300-NPS0.5 SCH-10 [SA182 F51 S31803]</t>
  </si>
  <si>
    <t>WNeck Flange 300-NPS0.5 SCH-160 [SA182 F51 S31803]</t>
  </si>
  <si>
    <t>WNeck Flange 300-NPS0.5 SCH-40 [SA182 F51 S31803]</t>
  </si>
  <si>
    <t>WNeck Flange 300-NPS0.5 SCH-80 [SA182 F51 S31803]</t>
  </si>
  <si>
    <t>WNeck Flange 300-NPS0.5 SCH-STD [SA182 F51 S31803]</t>
  </si>
  <si>
    <t>WNeck Flange 300-NPS0.5 SCH-XH [SA182 F51 S31803]</t>
  </si>
  <si>
    <t>WNeck Flange 300-NPS0.5 SCH-XXH [SA182 F51 S31803]</t>
  </si>
  <si>
    <t>WNeck Flange 300-NPS0.75 SCH-10 [SA182 F51 S31803]</t>
  </si>
  <si>
    <t>WNeck Flange 300-NPS0.75 SCH-160 [SA182 F51 S31803]</t>
  </si>
  <si>
    <t>WNeck Flange 300-NPS0.75 SCH-40 [SA182 F51 S31803]</t>
  </si>
  <si>
    <t>WNeck Flange 300-NPS0.75 SCH-80 [SA182 F51 S31803]</t>
  </si>
  <si>
    <t>WNeck Flange 300-NPS0.75 SCH-STD [SA182 F51 S31803]</t>
  </si>
  <si>
    <t>WNeck Flange 300-NPS0.75 SCH-XH [SA182 F51 S31803]</t>
  </si>
  <si>
    <t>WNeck Flange 300-NPS0.75 SCH-XXH [SA182 F51 S31803]</t>
  </si>
  <si>
    <t>WNeck Flange 300-NPS1 SCH-10 [SA182 F51 S31803]</t>
  </si>
  <si>
    <t>WNeck Flange 300-NPS1 SCH-160 [SA182 F51 S31803]</t>
  </si>
  <si>
    <t>WNeck Flange 300-NPS1 SCH-40 [SA182 F51 S31803]</t>
  </si>
  <si>
    <t>WNeck Flange 300-NPS1 SCH-80 [SA182 F51 S31803]</t>
  </si>
  <si>
    <t>WNeck Flange 300-NPS1 SCH-STD [SA182 F51 S31803]</t>
  </si>
  <si>
    <t>WNeck Flange 300-NPS1 SCH-XH [SA182 F51 S31803]</t>
  </si>
  <si>
    <t>WNeck Flange 300-NPS1 SCH-XXH [SA182 F51 S31803]</t>
  </si>
  <si>
    <t>WNeck Flange 300-NPS1.25 SCH-10 [SA182 F51 S31803]</t>
  </si>
  <si>
    <t>WNeck Flange 300-NPS1.25 SCH-160 [SA182 F51 S31803]</t>
  </si>
  <si>
    <t>WNeck Flange 300-NPS1.25 SCH-40 [SA182 F51 S31803]</t>
  </si>
  <si>
    <t>WNeck Flange 300-NPS1.25 SCH-80 [SA182 F51 S31803]</t>
  </si>
  <si>
    <t>WNeck Flange 300-NPS1.25 SCH-STD [SA182 F51 S31803]</t>
  </si>
  <si>
    <t>WNeck Flange 300-NPS1.25 SCH-XH [SA182 F51 S31803]</t>
  </si>
  <si>
    <t>WNeck Flange 300-NPS1.25 SCH-XXH [SA182 F51 S31803]</t>
  </si>
  <si>
    <t>WNeck Flange 300-NPS1.5 SCH-10 [SA182 F51 S31803]</t>
  </si>
  <si>
    <t>WNeck Flange 300-NPS1.5 SCH-160 [SA182 F51 S31803]</t>
  </si>
  <si>
    <t>WNeck Flange 300-NPS1.5 SCH-40 [SA182 F51 S31803]</t>
  </si>
  <si>
    <t>WNeck Flange 300-NPS1.5 SCH-80 [SA182 F51 S31803]</t>
  </si>
  <si>
    <t>WNeck Flange 300-NPS1.5 SCH-STD [SA182 F51 S31803]</t>
  </si>
  <si>
    <t>WNeck Flange 300-NPS1.5 SCH-XH [SA182 F51 S31803]</t>
  </si>
  <si>
    <t>WNeck Flange 300-NPS1.5 SCH-XXH [SA182 F51 S31803]</t>
  </si>
  <si>
    <t>WNeck Flange 300-NPS2 SCH-10 [SA182 F51 S31803]</t>
  </si>
  <si>
    <t>WNeck Flange 300-NPS2 SCH-160 [SA182 F51 S31803]</t>
  </si>
  <si>
    <t>WNeck Flange 300-NPS2 SCH-40 [SA182 F51 S31803]</t>
  </si>
  <si>
    <t>WNeck Flange 300-NPS2 SCH-80 [SA182 F51 S31803]</t>
  </si>
  <si>
    <t>WNeck Flange 300-NPS2 SCH-STD [SA182 F51 S31803]</t>
  </si>
  <si>
    <t>WNeck Flange 300-NPS2 SCH-XH [SA182 F51 S31803]</t>
  </si>
  <si>
    <t>WNeck Flange 300-NPS2 SCH-XXH [SA182 F51 S31803]</t>
  </si>
  <si>
    <t>WNeck Flange 300-NPS2.5 SCH-10 [SA182 F51 S31803]</t>
  </si>
  <si>
    <t>WNeck Flange 300-NPS2.5 SCH-160 [SA182 F51 S31803]</t>
  </si>
  <si>
    <t>WNeck Flange 300-NPS2.5 SCH-40 [SA182 F51 S31803]</t>
  </si>
  <si>
    <t>WNeck Flange 300-NPS2.5 SCH-80 [SA182 F51 S31803]</t>
  </si>
  <si>
    <t>WNeck Flange 300-NPS2.5 SCH-STD [SA182 F51 S31803]</t>
  </si>
  <si>
    <t>WNeck Flange 300-NPS2.5 SCH-XH [SA182 F51 S31803]</t>
  </si>
  <si>
    <t>WNeck Flange 300-NPS2.5 SCH-XXH [SA182 F51 S31803]</t>
  </si>
  <si>
    <t>WNeck Flange 300-NPS3 SCH-10 [SA182 F51 S31803]</t>
  </si>
  <si>
    <t>WNeck Flange 300-NPS3 SCH-160 [SA182 F51 S31803]</t>
  </si>
  <si>
    <t>WNeck Flange 300-NPS3 SCH-40 [SA182 F51 S31803]</t>
  </si>
  <si>
    <t>WNeck Flange 300-NPS3 SCH-80 [SA182 F51 S31803]</t>
  </si>
  <si>
    <t>WNeck Flange 300-NPS3 SCH-STD [SA182 F51 S31803]</t>
  </si>
  <si>
    <t>WNeck Flange 300-NPS3 SCH-XH [SA182 F51 S31803]</t>
  </si>
  <si>
    <t>WNeck Flange 300-NPS3 SCH-XXH [SA182 F51 S31803]</t>
  </si>
  <si>
    <t>WNeck Flange 300-NPS3.5 SCH-10 [SA182 F51 S31803]</t>
  </si>
  <si>
    <t>WNeck Flange 300-NPS3.5 SCH-40 [SA182 F51 S31803]</t>
  </si>
  <si>
    <t>WNeck Flange 300-NPS3.5 SCH-80 [SA182 F51 S31803]</t>
  </si>
  <si>
    <t>WNeck Flange 300-NPS3.5 SCH-STD [SA182 F51 S31803]</t>
  </si>
  <si>
    <t>WNeck Flange 300-NPS3.5 SCH-XH [SA182 F51 S31803]</t>
  </si>
  <si>
    <t>WNeck Flange 300-NPS3.5 SCH-XXH [SA182 F51 S31803]</t>
  </si>
  <si>
    <t>WNeck Flange 300-NPS4 SCH-10 [SA182 F51 S31803]</t>
  </si>
  <si>
    <t>WNeck Flange 300-NPS4 SCH-120 [SA182 F51 S31803]</t>
  </si>
  <si>
    <t>WNeck Flange 300-NPS4 SCH-160 [SA182 F51 S31803]</t>
  </si>
  <si>
    <t>WNeck Flange 300-NPS4 SCH-40 [SA182 F51 S31803]</t>
  </si>
  <si>
    <t>WNeck Flange 300-NPS4 SCH-80 [SA182 F51 S31803]</t>
  </si>
  <si>
    <t>WNeck Flange 300-NPS4 SCH-STD [SA182 F51 S31803]</t>
  </si>
  <si>
    <t>WNeck Flange 300-NPS4 SCH-XH [SA182 F51 S31803]</t>
  </si>
  <si>
    <t>WNeck Flange 300-NPS4 SCH-XXH [SA182 F51 S31803]</t>
  </si>
  <si>
    <t>WNeck Flange 300-NPS5 SCH-10 [SA182 F51 S31803]</t>
  </si>
  <si>
    <t>WNeck Flange 300-NPS5 SCH-120 [SA182 F51 S31803]</t>
  </si>
  <si>
    <t>WNeck Flange 300-NPS5 SCH-160 [SA182 F51 S31803]</t>
  </si>
  <si>
    <t>WNeck Flange 300-NPS5 SCH-40 [SA182 F51 S31803]</t>
  </si>
  <si>
    <t>WNeck Flange 300-NPS5 SCH-80 [SA182 F51 S31803]</t>
  </si>
  <si>
    <t>WNeck Flange 300-NPS5 SCH-STD [SA182 F51 S31803]</t>
  </si>
  <si>
    <t>WNeck Flange 300-NPS5 SCH-XH [SA182 F51 S31803]</t>
  </si>
  <si>
    <t>WNeck Flange 300-NPS5 SCH-XXH [SA182 F51 S31803]</t>
  </si>
  <si>
    <t>WNeck Flange 300-NPS6 SCH-10 [SA182 F51 S31803]</t>
  </si>
  <si>
    <t>WNeck Flange 300-NPS6 SCH-120 [SA182 F51 S31803]</t>
  </si>
  <si>
    <t>WNeck Flange 300-NPS6 SCH-160 [SA182 F51 S31803]</t>
  </si>
  <si>
    <t>WNeck Flange 300-NPS6 SCH-40 [SA182 F51 S31803]</t>
  </si>
  <si>
    <t>WNeck Flange 300-NPS6 SCH-80 [SA182 F51 S31803]</t>
  </si>
  <si>
    <t>WNeck Flange 300-NPS6 SCH-STD [SA182 F51 S31803]</t>
  </si>
  <si>
    <t>WNeck Flange 300-NPS6 SCH-XH [SA182 F51 S31803]</t>
  </si>
  <si>
    <t>WNeck Flange 300-NPS6 SCH-XXH [SA182 F51 S31803]</t>
  </si>
  <si>
    <t>WNeck Flange 300-NPS8 SCH-10 [SA182 F51 S31803]</t>
  </si>
  <si>
    <t>WNeck Flange 300-NPS8 SCH-100 [SA182 F51 S31803]</t>
  </si>
  <si>
    <t>WNeck Flange 300-NPS8 SCH-120 [SA182 F51 S31803]</t>
  </si>
  <si>
    <t>WNeck Flange 300-NPS8 SCH-140 [SA182 F51 S31803]</t>
  </si>
  <si>
    <t>WNeck Flange 300-NPS8 SCH-160 [SA182 F51 S31803]</t>
  </si>
  <si>
    <t>WNeck Flange 300-NPS8 SCH-20 [SA182 F51 S31803]</t>
  </si>
  <si>
    <t>WNeck Flange 300-NPS8 SCH-30 [SA182 F51 S31803]</t>
  </si>
  <si>
    <t>WNeck Flange 300-NPS8 SCH-40 [SA182 F51 S31803]</t>
  </si>
  <si>
    <t>WNeck Flange 300-NPS8 SCH-60 [SA182 F51 S31803]</t>
  </si>
  <si>
    <t>WNeck Flange 300-NPS8 SCH-80 [SA182 F51 S31803]</t>
  </si>
  <si>
    <t>WNeck Flange 300-NPS8 SCH-STD [SA182 F51 S31803]</t>
  </si>
  <si>
    <t>WNeck Flange 300-NPS8 SCH-XH [SA182 F51 S31803]</t>
  </si>
  <si>
    <t>WNeck Flange 300-NPS8 SCH-XXH [SA182 F51 S31803]</t>
  </si>
  <si>
    <t>WNeck Flange 300-NPS10 SCH-10 [SA182 F51 S31803]</t>
  </si>
  <si>
    <t>WNeck Flange 300-NPS10 SCH-100 [SA182 F51 S31803]</t>
  </si>
  <si>
    <t>WNeck Flange 300-NPS10 SCH-120 [SA182 F51 S31803]</t>
  </si>
  <si>
    <t>WNeck Flange 300-NPS10 SCH-140 [SA182 F51 S31803]</t>
  </si>
  <si>
    <t>WNeck Flange 300-NPS10 SCH-160 [SA182 F51 S31803]</t>
  </si>
  <si>
    <t>WNeck Flange 300-NPS10 SCH-20 [SA182 F51 S31803]</t>
  </si>
  <si>
    <t>WNeck Flange 300-NPS10 SCH-30 [SA182 F51 S31803]</t>
  </si>
  <si>
    <t>WNeck Flange 300-NPS10 SCH-40 [SA182 F51 S31803]</t>
  </si>
  <si>
    <t>WNeck Flange 300-NPS10 SCH-60 [SA182 F51 S31803]</t>
  </si>
  <si>
    <t>WNeck Flange 300-NPS10 SCH-80 [SA182 F51 S31803]</t>
  </si>
  <si>
    <t>WNeck Flange 300-NPS10 SCH-STD [SA182 F51 S31803]</t>
  </si>
  <si>
    <t>WNeck Flange 300-NPS10 SCH-XH [SA182 F51 S31803]</t>
  </si>
  <si>
    <t>WNeck Flange 300-NPS10 SCH-XXH [SA182 F51 S31803]</t>
  </si>
  <si>
    <t>WNeck Flange 300-NPS12 SCH-10 [SA182 F51 S31803]</t>
  </si>
  <si>
    <t>WNeck Flange 300-NPS12 SCH-100 [SA182 F51 S31803]</t>
  </si>
  <si>
    <t>WNeck Flange 300-NPS12 SCH-120 [SA182 F51 S31803]</t>
  </si>
  <si>
    <t>WNeck Flange 300-NPS12 SCH-140 [SA182 F51 S31803]</t>
  </si>
  <si>
    <t>WNeck Flange 300-NPS12 SCH-160 [SA182 F51 S31803]</t>
  </si>
  <si>
    <t>WNeck Flange 300-NPS12 SCH-20 [SA182 F51 S31803]</t>
  </si>
  <si>
    <t>WNeck Flange 300-NPS12 SCH-30 [SA182 F51 S31803]</t>
  </si>
  <si>
    <t>WNeck Flange 300-NPS12 SCH-40 [SA182 F51 S31803]</t>
  </si>
  <si>
    <t>WNeck Flange 300-NPS12 SCH-60 [SA182 F51 S31803]</t>
  </si>
  <si>
    <t>WNeck Flange 300-NPS12 SCH-80 [SA182 F51 S31803]</t>
  </si>
  <si>
    <t>WNeck Flange 300-NPS12 SCH-STD [SA182 F51 S31803]</t>
  </si>
  <si>
    <t>WNeck Flange 300-NPS12 SCH-XH [SA182 F51 S31803]</t>
  </si>
  <si>
    <t>WNeck Flange 300-NPS12 SCH-XXH [SA182 F51 S31803]</t>
  </si>
  <si>
    <t>WNeck Flange 300-NPS14 SCH-10 [SA182 F51 S31803]</t>
  </si>
  <si>
    <t>WNeck Flange 300-NPS14 SCH-100 [SA182 F51 S31803]</t>
  </si>
  <si>
    <t>WNeck Flange 300-NPS14 SCH-120 [SA182 F51 S31803]</t>
  </si>
  <si>
    <t>WNeck Flange 300-NPS14 SCH-140 [SA182 F51 S31803]</t>
  </si>
  <si>
    <t>WNeck Flange 300-NPS14 SCH-160 [SA182 F51 S31803]</t>
  </si>
  <si>
    <t>WNeck Flange 300-NPS14 SCH-20 [SA182 F51 S31803]</t>
  </si>
  <si>
    <t>WNeck Flange 300-NPS14 SCH-30 [SA182 F51 S31803]</t>
  </si>
  <si>
    <t>WNeck Flange 300-NPS14 SCH-40 [SA182 F51 S31803]</t>
  </si>
  <si>
    <t>WNeck Flange 300-NPS14 SCH-60 [SA182 F51 S31803]</t>
  </si>
  <si>
    <t>WNeck Flange 300-NPS14 SCH-80 [SA182 F51 S31803]</t>
  </si>
  <si>
    <t>WNeck Flange 300-NPS14 SCH-STD [SA182 F51 S31803]</t>
  </si>
  <si>
    <t>WNeck Flange 300-NPS14 SCH-XH [SA182 F51 S31803]</t>
  </si>
  <si>
    <t>WNeck Flange 300-NPS16 SCH-10 [SA182 F51 S31803]</t>
  </si>
  <si>
    <t>WNeck Flange 300-NPS16 SCH-100 [SA182 F51 S31803]</t>
  </si>
  <si>
    <t>WNeck Flange 300-NPS16 SCH-120 [SA182 F51 S31803]</t>
  </si>
  <si>
    <t>WNeck Flange 300-NPS16 SCH-140 [SA182 F51 S31803]</t>
  </si>
  <si>
    <t>WNeck Flange 300-NPS16 SCH-160 [SA182 F51 S31803]</t>
  </si>
  <si>
    <t>WNeck Flange 300-NPS16 SCH-20 [SA182 F51 S31803]</t>
  </si>
  <si>
    <t>WNeck Flange 300-NPS16 SCH-30 [SA182 F51 S31803]</t>
  </si>
  <si>
    <t>WNeck Flange 300-NPS16 SCH-40 [SA182 F51 S31803]</t>
  </si>
  <si>
    <t>WNeck Flange 300-NPS16 SCH-60 [SA182 F51 S31803]</t>
  </si>
  <si>
    <t>WNeck Flange 300-NPS16 SCH-80 [SA182 F51 S31803]</t>
  </si>
  <si>
    <t>WNeck Flange 300-NPS16 SCH-STD [SA182 F51 S31803]</t>
  </si>
  <si>
    <t>WNeck Flange 300-NPS16 SCH-XH [SA182 F51 S31803]</t>
  </si>
  <si>
    <t>WNeck Flange 300-NPS18 SCH-10 [SA182 F51 S31803]</t>
  </si>
  <si>
    <t>WNeck Flange 300-NPS18 SCH-100 [SA182 F51 S31803]</t>
  </si>
  <si>
    <t>WNeck Flange 300-NPS18 SCH-120 [SA182 F51 S31803]</t>
  </si>
  <si>
    <t>WNeck Flange 300-NPS18 SCH-140 [SA182 F51 S31803]</t>
  </si>
  <si>
    <t>WNeck Flange 300-NPS18 SCH-160 [SA182 F51 S31803]</t>
  </si>
  <si>
    <t>WNeck Flange 300-NPS18 SCH-20 [SA182 F51 S31803]</t>
  </si>
  <si>
    <t>WNeck Flange 300-NPS18 SCH-30 [SA182 F51 S31803]</t>
  </si>
  <si>
    <t>WNeck Flange 300-NPS18 SCH-40 [SA182 F51 S31803]</t>
  </si>
  <si>
    <t>WNeck Flange 300-NPS18 SCH-60 [SA182 F51 S31803]</t>
  </si>
  <si>
    <t>WNeck Flange 300-NPS18 SCH-80 [SA182 F51 S31803]</t>
  </si>
  <si>
    <t>WNeck Flange 300-NPS18 SCH-STD [SA182 F51 S31803]</t>
  </si>
  <si>
    <t>WNeck Flange 300-NPS18 SCH-XH [SA182 F51 S31803]</t>
  </si>
  <si>
    <t>WNeck Flange 300-NPS20 SCH-10 [SA182 F51 S31803]</t>
  </si>
  <si>
    <t>WNeck Flange 300-NPS20 SCH-100 [SA182 F51 S31803]</t>
  </si>
  <si>
    <t>WNeck Flange 300-NPS20 SCH-120 [SA182 F51 S31803]</t>
  </si>
  <si>
    <t>WNeck Flange 300-NPS20 SCH-140 [SA182 F51 S31803]</t>
  </si>
  <si>
    <t>WNeck Flange 300-NPS20 SCH-160 [SA182 F51 S31803]</t>
  </si>
  <si>
    <t>WNeck Flange 300-NPS20 SCH-20 [SA182 F51 S31803]</t>
  </si>
  <si>
    <t>WNeck Flange 300-NPS20 SCH-30 [SA182 F51 S31803]</t>
  </si>
  <si>
    <t>WNeck Flange 300-NPS20 SCH-40 [SA182 F51 S31803]</t>
  </si>
  <si>
    <t>WNeck Flange 300-NPS20 SCH-60 [SA182 F51 S31803]</t>
  </si>
  <si>
    <t>WNeck Flange 300-NPS20 SCH-80 [SA182 F51 S31803]</t>
  </si>
  <si>
    <t>WNeck Flange 300-NPS20 SCH-STD [SA182 F51 S31803]</t>
  </si>
  <si>
    <t>WNeck Flange 300-NPS20 SCH-XH [SA182 F51 S31803]</t>
  </si>
  <si>
    <t>WNeck Flange 300-NPS24 SCH-10 [SA182 F51 S31803]</t>
  </si>
  <si>
    <t>WNeck Flange 300-NPS24 SCH-100 [SA182 F51 S31803]</t>
  </si>
  <si>
    <t>WNeck Flange 300-NPS24 SCH-120 [SA182 F51 S31803]</t>
  </si>
  <si>
    <t>WNeck Flange 300-NPS24 SCH-140 [SA182 F51 S31803]</t>
  </si>
  <si>
    <t>WNeck Flange 300-NPS24 SCH-160 [SA182 F51 S31803]</t>
  </si>
  <si>
    <t>WNeck Flange 300-NPS24 SCH-20 [SA182 F51 S31803]</t>
  </si>
  <si>
    <t>WNeck Flange 300-NPS24 SCH-30 [SA182 F51 S31803]</t>
  </si>
  <si>
    <t>WNeck Flange 300-NPS24 SCH-40 [SA182 F51 S31803]</t>
  </si>
  <si>
    <t>WNeck Flange 300-NPS24 SCH-60 [SA182 F51 S31803]</t>
  </si>
  <si>
    <t>WNeck Flange 300-NPS24 SCH-80 [SA182 F51 S31803]</t>
  </si>
  <si>
    <t>WNeck Flange 300-NPS24 SCH-STD [SA182 F51 S31803]</t>
  </si>
  <si>
    <t>WNeck Flange 300-NPS24 SCH-XH [SA182 F51 S31803]</t>
  </si>
  <si>
    <t>WNeck Flange 400-NPS0.5 SCH-10 [SA182 F51 S31803]</t>
  </si>
  <si>
    <t>WNeck Flange 400-NPS0.5 SCH-160 [SA182 F51 S31803]</t>
  </si>
  <si>
    <t>WNeck Flange 400-NPS0.5 SCH-40 [SA182 F51 S31803]</t>
  </si>
  <si>
    <t>WNeck Flange 400-NPS0.5 SCH-80 [SA182 F51 S31803]</t>
  </si>
  <si>
    <t>WNeck Flange 400-NPS0.5 SCH-STD [SA182 F51 S31803]</t>
  </si>
  <si>
    <t>WNeck Flange 400-NPS0.5 SCH-XH [SA182 F51 S31803]</t>
  </si>
  <si>
    <t>WNeck Flange 400-NPS0.5 SCH-XXH [SA182 F51 S31803]</t>
  </si>
  <si>
    <t>WNeck Flange 400-NPS0.75 SCH-10 [SA182 F51 S31803]</t>
  </si>
  <si>
    <t>WNeck Flange 400-NPS0.75 SCH-160 [SA182 F51 S31803]</t>
  </si>
  <si>
    <t>WNeck Flange 400-NPS0.75 SCH-40 [SA182 F51 S31803]</t>
  </si>
  <si>
    <t>WNeck Flange 400-NPS0.75 SCH-80 [SA182 F51 S31803]</t>
  </si>
  <si>
    <t>WNeck Flange 400-NPS0.75 SCH-STD [SA182 F51 S31803]</t>
  </si>
  <si>
    <t>WNeck Flange 400-NPS0.75 SCH-XH [SA182 F51 S31803]</t>
  </si>
  <si>
    <t>WNeck Flange 400-NPS0.75 SCH-XXH [SA182 F51 S31803]</t>
  </si>
  <si>
    <t>WNeck Flange 400-NPS1 SCH-10 [SA182 F51 S31803]</t>
  </si>
  <si>
    <t>WNeck Flange 400-NPS1 SCH-160 [SA182 F51 S31803]</t>
  </si>
  <si>
    <t>WNeck Flange 400-NPS1 SCH-40 [SA182 F51 S31803]</t>
  </si>
  <si>
    <t>WNeck Flange 400-NPS1 SCH-80 [SA182 F51 S31803]</t>
  </si>
  <si>
    <t>WNeck Flange 400-NPS1 SCH-STD [SA182 F51 S31803]</t>
  </si>
  <si>
    <t>WNeck Flange 400-NPS1 SCH-XH [SA182 F51 S31803]</t>
  </si>
  <si>
    <t>WNeck Flange 400-NPS1 SCH-XXH [SA182 F51 S31803]</t>
  </si>
  <si>
    <t>WNeck Flange 400-NPS1.25 SCH-10 [SA182 F51 S31803]</t>
  </si>
  <si>
    <t>WNeck Flange 400-NPS1.25 SCH-160 [SA182 F51 S31803]</t>
  </si>
  <si>
    <t>WNeck Flange 400-NPS1.25 SCH-40 [SA182 F51 S31803]</t>
  </si>
  <si>
    <t>WNeck Flange 400-NPS1.25 SCH-80 [SA182 F51 S31803]</t>
  </si>
  <si>
    <t>WNeck Flange 400-NPS1.25 SCH-STD [SA182 F51 S31803]</t>
  </si>
  <si>
    <t>WNeck Flange 400-NPS1.25 SCH-XH [SA182 F51 S31803]</t>
  </si>
  <si>
    <t>WNeck Flange 400-NPS1.25 SCH-XXH [SA182 F51 S31803]</t>
  </si>
  <si>
    <t>WNeck Flange 400-NPS1.5 SCH-10 [SA182 F51 S31803]</t>
  </si>
  <si>
    <t>WNeck Flange 400-NPS1.5 SCH-160 [SA182 F51 S31803]</t>
  </si>
  <si>
    <t>WNeck Flange 400-NPS1.5 SCH-40 [SA182 F51 S31803]</t>
  </si>
  <si>
    <t>WNeck Flange 400-NPS1.5 SCH-80 [SA182 F51 S31803]</t>
  </si>
  <si>
    <t>WNeck Flange 400-NPS1.5 SCH-STD [SA182 F51 S31803]</t>
  </si>
  <si>
    <t>WNeck Flange 400-NPS1.5 SCH-XH [SA182 F51 S31803]</t>
  </si>
  <si>
    <t>WNeck Flange 400-NPS1.5 SCH-XXH [SA182 F51 S31803]</t>
  </si>
  <si>
    <t>WNeck Flange 400-NPS2 SCH-10 [SA182 F51 S31803]</t>
  </si>
  <si>
    <t>WNeck Flange 400-NPS2 SCH-160 [SA182 F51 S31803]</t>
  </si>
  <si>
    <t>WNeck Flange 400-NPS2 SCH-40 [SA182 F51 S31803]</t>
  </si>
  <si>
    <t>WNeck Flange 400-NPS2 SCH-80 [SA182 F51 S31803]</t>
  </si>
  <si>
    <t>WNeck Flange 400-NPS2 SCH-STD [SA182 F51 S31803]</t>
  </si>
  <si>
    <t>WNeck Flange 400-NPS2 SCH-XH [SA182 F51 S31803]</t>
  </si>
  <si>
    <t>WNeck Flange 400-NPS2 SCH-XXH [SA182 F51 S31803]</t>
  </si>
  <si>
    <t>WNeck Flange 400-NPS2.5 SCH-10 [SA182 F51 S31803]</t>
  </si>
  <si>
    <t>WNeck Flange 400-NPS2.5 SCH-160 [SA182 F51 S31803]</t>
  </si>
  <si>
    <t>WNeck Flange 400-NPS2.5 SCH-40 [SA182 F51 S31803]</t>
  </si>
  <si>
    <t>WNeck Flange 400-NPS2.5 SCH-80 [SA182 F51 S31803]</t>
  </si>
  <si>
    <t>WNeck Flange 400-NPS2.5 SCH-STD [SA182 F51 S31803]</t>
  </si>
  <si>
    <t>WNeck Flange 400-NPS2.5 SCH-XH [SA182 F51 S31803]</t>
  </si>
  <si>
    <t>WNeck Flange 400-NPS2.5 SCH-XXH [SA182 F51 S31803]</t>
  </si>
  <si>
    <t>WNeck Flange 400-NPS3 SCH-10 [SA182 F51 S31803]</t>
  </si>
  <si>
    <t>WNeck Flange 400-NPS3 SCH-160 [SA182 F51 S31803]</t>
  </si>
  <si>
    <t>WNeck Flange 400-NPS3 SCH-40 [SA182 F51 S31803]</t>
  </si>
  <si>
    <t>WNeck Flange 400-NPS3 SCH-80 [SA182 F51 S31803]</t>
  </si>
  <si>
    <t>WNeck Flange 400-NPS3 SCH-STD [SA182 F51 S31803]</t>
  </si>
  <si>
    <t>WNeck Flange 400-NPS3 SCH-XH [SA182 F51 S31803]</t>
  </si>
  <si>
    <t>WNeck Flange 400-NPS3 SCH-XXH [SA182 F51 S31803]</t>
  </si>
  <si>
    <t>WNeck Flange 400-NPS3.5 SCH-10 [SA182 F51 S31803]</t>
  </si>
  <si>
    <t>WNeck Flange 400-NPS3.5 SCH-40 [SA182 F51 S31803]</t>
  </si>
  <si>
    <t>WNeck Flange 400-NPS3.5 SCH-80 [SA182 F51 S31803]</t>
  </si>
  <si>
    <t>WNeck Flange 400-NPS3.5 SCH-STD [SA182 F51 S31803]</t>
  </si>
  <si>
    <t>WNeck Flange 400-NPS3.5 SCH-XH [SA182 F51 S31803]</t>
  </si>
  <si>
    <t>WNeck Flange 400-NPS3.5 SCH-XXH [SA182 F51 S31803]</t>
  </si>
  <si>
    <t>WNeck Flange 400-NPS4 SCH-10 [SA182 F51 S31803]</t>
  </si>
  <si>
    <t>WNeck Flange 400-NPS4 SCH-120 [SA182 F51 S31803]</t>
  </si>
  <si>
    <t>WNeck Flange 400-NPS4 SCH-160 [SA182 F51 S31803]</t>
  </si>
  <si>
    <t>WNeck Flange 400-NPS4 SCH-40 [SA182 F51 S31803]</t>
  </si>
  <si>
    <t>WNeck Flange 400-NPS4 SCH-80 [SA182 F51 S31803]</t>
  </si>
  <si>
    <t>WNeck Flange 400-NPS4 SCH-STD [SA182 F51 S31803]</t>
  </si>
  <si>
    <t>WNeck Flange 400-NPS4 SCH-XH [SA182 F51 S31803]</t>
  </si>
  <si>
    <t>WNeck Flange 400-NPS4 SCH-XXH [SA182 F51 S31803]</t>
  </si>
  <si>
    <t>WNeck Flange 400-NPS5 SCH-10 [SA182 F51 S31803]</t>
  </si>
  <si>
    <t>WNeck Flange 400-NPS5 SCH-120 [SA182 F51 S31803]</t>
  </si>
  <si>
    <t>WNeck Flange 400-NPS5 SCH-160 [SA182 F51 S31803]</t>
  </si>
  <si>
    <t>WNeck Flange 400-NPS5 SCH-40 [SA182 F51 S31803]</t>
  </si>
  <si>
    <t>WNeck Flange 400-NPS5 SCH-80 [SA182 F51 S31803]</t>
  </si>
  <si>
    <t>WNeck Flange 400-NPS5 SCH-STD [SA182 F51 S31803]</t>
  </si>
  <si>
    <t>WNeck Flange 400-NPS5 SCH-XH [SA182 F51 S31803]</t>
  </si>
  <si>
    <t>WNeck Flange 400-NPS5 SCH-XXH [SA182 F51 S31803]</t>
  </si>
  <si>
    <t>WNeck Flange 400-NPS6 SCH-10 [SA182 F51 S31803]</t>
  </si>
  <si>
    <t>WNeck Flange 400-NPS6 SCH-120 [SA182 F51 S31803]</t>
  </si>
  <si>
    <t>WNeck Flange 400-NPS6 SCH-160 [SA182 F51 S31803]</t>
  </si>
  <si>
    <t>WNeck Flange 400-NPS6 SCH-40 [SA182 F51 S31803]</t>
  </si>
  <si>
    <t>WNeck Flange 400-NPS6 SCH-80 [SA182 F51 S31803]</t>
  </si>
  <si>
    <t>WNeck Flange 400-NPS6 SCH-STD [SA182 F51 S31803]</t>
  </si>
  <si>
    <t>WNeck Flange 400-NPS6 SCH-XH [SA182 F51 S31803]</t>
  </si>
  <si>
    <t>WNeck Flange 400-NPS6 SCH-XXH [SA182 F51 S31803]</t>
  </si>
  <si>
    <t>WNeck Flange 400-NPS8 SCH-10 [SA182 F51 S31803]</t>
  </si>
  <si>
    <t>WNeck Flange 400-NPS8 SCH-100 [SA182 F51 S31803]</t>
  </si>
  <si>
    <t>WNeck Flange 400-NPS8 SCH-120 [SA182 F51 S31803]</t>
  </si>
  <si>
    <t>WNeck Flange 400-NPS8 SCH-140 [SA182 F51 S31803]</t>
  </si>
  <si>
    <t>WNeck Flange 400-NPS8 SCH-160 [SA182 F51 S31803]</t>
  </si>
  <si>
    <t>WNeck Flange 400-NPS8 SCH-20 [SA182 F51 S31803]</t>
  </si>
  <si>
    <t>WNeck Flange 400-NPS8 SCH-30 [SA182 F51 S31803]</t>
  </si>
  <si>
    <t>WNeck Flange 400-NPS8 SCH-40 [SA182 F51 S31803]</t>
  </si>
  <si>
    <t>WNeck Flange 400-NPS8 SCH-60 [SA182 F51 S31803]</t>
  </si>
  <si>
    <t>WNeck Flange 400-NPS8 SCH-80 [SA182 F51 S31803]</t>
  </si>
  <si>
    <t>WNeck Flange 400-NPS8 SCH-STD [SA182 F51 S31803]</t>
  </si>
  <si>
    <t>WNeck Flange 400-NPS8 SCH-XH [SA182 F51 S31803]</t>
  </si>
  <si>
    <t>WNeck Flange 400-NPS8 SCH-XXH [SA182 F51 S31803]</t>
  </si>
  <si>
    <t>WNeck Flange 400-NPS10 SCH-10 [SA182 F51 S31803]</t>
  </si>
  <si>
    <t>WNeck Flange 400-NPS10 SCH-100 [SA182 F51 S31803]</t>
  </si>
  <si>
    <t>WNeck Flange 400-NPS10 SCH-120 [SA182 F51 S31803]</t>
  </si>
  <si>
    <t>WNeck Flange 400-NPS10 SCH-140 [SA182 F51 S31803]</t>
  </si>
  <si>
    <t>WNeck Flange 400-NPS10 SCH-160 [SA182 F51 S31803]</t>
  </si>
  <si>
    <t>WNeck Flange 400-NPS10 SCH-20 [SA182 F51 S31803]</t>
  </si>
  <si>
    <t>WNeck Flange 400-NPS10 SCH-30 [SA182 F51 S31803]</t>
  </si>
  <si>
    <t>WNeck Flange 400-NPS10 SCH-40 [SA182 F51 S31803]</t>
  </si>
  <si>
    <t>WNeck Flange 400-NPS10 SCH-60 [SA182 F51 S31803]</t>
  </si>
  <si>
    <t>WNeck Flange 400-NPS10 SCH-80 [SA182 F51 S31803]</t>
  </si>
  <si>
    <t>WNeck Flange 400-NPS10 SCH-STD [SA182 F51 S31803]</t>
  </si>
  <si>
    <t>WNeck Flange 400-NPS10 SCH-XH [SA182 F51 S31803]</t>
  </si>
  <si>
    <t>WNeck Flange 400-NPS10 SCH-XXH [SA182 F51 S31803]</t>
  </si>
  <si>
    <t>WNeck Flange 400-NPS12 SCH-10 [SA182 F51 S31803]</t>
  </si>
  <si>
    <t>WNeck Flange 400-NPS12 SCH-100 [SA182 F51 S31803]</t>
  </si>
  <si>
    <t>WNeck Flange 400-NPS12 SCH-120 [SA182 F51 S31803]</t>
  </si>
  <si>
    <t>WNeck Flange 400-NPS12 SCH-140 [SA182 F51 S31803]</t>
  </si>
  <si>
    <t>WNeck Flange 400-NPS12 SCH-160 [SA182 F51 S31803]</t>
  </si>
  <si>
    <t>WNeck Flange 400-NPS12 SCH-20 [SA182 F51 S31803]</t>
  </si>
  <si>
    <t>WNeck Flange 400-NPS12 SCH-30 [SA182 F51 S31803]</t>
  </si>
  <si>
    <t>WNeck Flange 400-NPS12 SCH-40 [SA182 F51 S31803]</t>
  </si>
  <si>
    <t>WNeck Flange 400-NPS12 SCH-60 [SA182 F51 S31803]</t>
  </si>
  <si>
    <t>WNeck Flange 400-NPS12 SCH-80 [SA182 F51 S31803]</t>
  </si>
  <si>
    <t>WNeck Flange 400-NPS12 SCH-STD [SA182 F51 S31803]</t>
  </si>
  <si>
    <t>WNeck Flange 400-NPS12 SCH-XH [SA182 F51 S31803]</t>
  </si>
  <si>
    <t>WNeck Flange 400-NPS12 SCH-XXH [SA182 F51 S31803]</t>
  </si>
  <si>
    <t>WNeck Flange 400-NPS14 SCH-10 [SA182 F51 S31803]</t>
  </si>
  <si>
    <t>WNeck Flange 400-NPS14 SCH-100 [SA182 F51 S31803]</t>
  </si>
  <si>
    <t>WNeck Flange 400-NPS14 SCH-120 [SA182 F51 S31803]</t>
  </si>
  <si>
    <t>WNeck Flange 400-NPS14 SCH-140 [SA182 F51 S31803]</t>
  </si>
  <si>
    <t>WNeck Flange 400-NPS14 SCH-160 [SA182 F51 S31803]</t>
  </si>
  <si>
    <t>WNeck Flange 400-NPS14 SCH-20 [SA182 F51 S31803]</t>
  </si>
  <si>
    <t>WNeck Flange 400-NPS14 SCH-30 [SA182 F51 S31803]</t>
  </si>
  <si>
    <t>WNeck Flange 400-NPS14 SCH-40 [SA182 F51 S31803]</t>
  </si>
  <si>
    <t>WNeck Flange 400-NPS14 SCH-60 [SA182 F51 S31803]</t>
  </si>
  <si>
    <t>WNeck Flange 400-NPS14 SCH-80 [SA182 F51 S31803]</t>
  </si>
  <si>
    <t>WNeck Flange 400-NPS14 SCH-STD [SA182 F51 S31803]</t>
  </si>
  <si>
    <t>WNeck Flange 400-NPS14 SCH-XH [SA182 F51 S31803]</t>
  </si>
  <si>
    <t>WNeck Flange 400-NPS16 SCH-10 [SA182 F51 S31803]</t>
  </si>
  <si>
    <t>WNeck Flange 400-NPS16 SCH-100 [SA182 F51 S31803]</t>
  </si>
  <si>
    <t>WNeck Flange 400-NPS16 SCH-120 [SA182 F51 S31803]</t>
  </si>
  <si>
    <t>WNeck Flange 400-NPS16 SCH-140 [SA182 F51 S31803]</t>
  </si>
  <si>
    <t>WNeck Flange 400-NPS16 SCH-160 [SA182 F51 S31803]</t>
  </si>
  <si>
    <t>WNeck Flange 400-NPS16 SCH-20 [SA182 F51 S31803]</t>
  </si>
  <si>
    <t>WNeck Flange 400-NPS16 SCH-30 [SA182 F51 S31803]</t>
  </si>
  <si>
    <t>WNeck Flange 400-NPS16 SCH-40 [SA182 F51 S31803]</t>
  </si>
  <si>
    <t>WNeck Flange 400-NPS16 SCH-60 [SA182 F51 S31803]</t>
  </si>
  <si>
    <t>WNeck Flange 400-NPS16 SCH-80 [SA182 F51 S31803]</t>
  </si>
  <si>
    <t>WNeck Flange 400-NPS16 SCH-STD [SA182 F51 S31803]</t>
  </si>
  <si>
    <t>WNeck Flange 400-NPS16 SCH-XH [SA182 F51 S31803]</t>
  </si>
  <si>
    <t>WNeck Flange 400-NPS18 SCH-10 [SA182 F51 S31803]</t>
  </si>
  <si>
    <t>WNeck Flange 400-NPS18 SCH-100 [SA182 F51 S31803]</t>
  </si>
  <si>
    <t>WNeck Flange 400-NPS18 SCH-120 [SA182 F51 S31803]</t>
  </si>
  <si>
    <t>WNeck Flange 400-NPS18 SCH-140 [SA182 F51 S31803]</t>
  </si>
  <si>
    <t>WNeck Flange 400-NPS18 SCH-160 [SA182 F51 S31803]</t>
  </si>
  <si>
    <t>WNeck Flange 400-NPS18 SCH-20 [SA182 F51 S31803]</t>
  </si>
  <si>
    <t>WNeck Flange 400-NPS18 SCH-30 [SA182 F51 S31803]</t>
  </si>
  <si>
    <t>WNeck Flange 400-NPS18 SCH-40 [SA182 F51 S31803]</t>
  </si>
  <si>
    <t>WNeck Flange 400-NPS18 SCH-60 [SA182 F51 S31803]</t>
  </si>
  <si>
    <t>WNeck Flange 400-NPS18 SCH-80 [SA182 F51 S31803]</t>
  </si>
  <si>
    <t>WNeck Flange 400-NPS18 SCH-STD [SA182 F51 S31803]</t>
  </si>
  <si>
    <t>WNeck Flange 400-NPS18 SCH-XH [SA182 F51 S31803]</t>
  </si>
  <si>
    <t>WNeck Flange 400-NPS20 SCH-10 [SA182 F51 S31803]</t>
  </si>
  <si>
    <t>WNeck Flange 400-NPS20 SCH-100 [SA182 F51 S31803]</t>
  </si>
  <si>
    <t>WNeck Flange 400-NPS20 SCH-120 [SA182 F51 S31803]</t>
  </si>
  <si>
    <t>WNeck Flange 400-NPS20 SCH-140 [SA182 F51 S31803]</t>
  </si>
  <si>
    <t>WNeck Flange 400-NPS20 SCH-160 [SA182 F51 S31803]</t>
  </si>
  <si>
    <t>WNeck Flange 400-NPS20 SCH-20 [SA182 F51 S31803]</t>
  </si>
  <si>
    <t>WNeck Flange 400-NPS20 SCH-30 [SA182 F51 S31803]</t>
  </si>
  <si>
    <t>WNeck Flange 400-NPS20 SCH-40 [SA182 F51 S31803]</t>
  </si>
  <si>
    <t>WNeck Flange 400-NPS20 SCH-60 [SA182 F51 S31803]</t>
  </si>
  <si>
    <t>WNeck Flange 400-NPS20 SCH-80 [SA182 F51 S31803]</t>
  </si>
  <si>
    <t>WNeck Flange 400-NPS20 SCH-STD [SA182 F51 S31803]</t>
  </si>
  <si>
    <t>WNeck Flange 400-NPS20 SCH-XH [SA182 F51 S31803]</t>
  </si>
  <si>
    <t>WNeck Flange 400-NPS24 SCH-10 [SA182 F51 S31803]</t>
  </si>
  <si>
    <t>WNeck Flange 400-NPS24 SCH-100 [SA182 F51 S31803]</t>
  </si>
  <si>
    <t>WNeck Flange 400-NPS24 SCH-120 [SA182 F51 S31803]</t>
  </si>
  <si>
    <t>WNeck Flange 400-NPS24 SCH-140 [SA182 F51 S31803]</t>
  </si>
  <si>
    <t>WNeck Flange 400-NPS24 SCH-160 [SA182 F51 S31803]</t>
  </si>
  <si>
    <t>WNeck Flange 400-NPS24 SCH-20 [SA182 F51 S31803]</t>
  </si>
  <si>
    <t>WNeck Flange 400-NPS24 SCH-30 [SA182 F51 S31803]</t>
  </si>
  <si>
    <t>WNeck Flange 400-NPS24 SCH-40 [SA182 F51 S31803]</t>
  </si>
  <si>
    <t>WNeck Flange 400-NPS24 SCH-60 [SA182 F51 S31803]</t>
  </si>
  <si>
    <t>WNeck Flange 400-NPS24 SCH-80 [SA182 F51 S31803]</t>
  </si>
  <si>
    <t>WNeck Flange 400-NPS24 SCH-STD [SA182 F51 S31803]</t>
  </si>
  <si>
    <t>WNeck Flange 400-NPS24 SCH-XH [SA182 F51 S31803]</t>
  </si>
  <si>
    <t>WNeck Flange 600-NPS0.5 SCH-10 [SA182 F51 S31803]</t>
  </si>
  <si>
    <t>WNeck Flange 600-NPS0.5 SCH-160 [SA182 F51 S31803]</t>
  </si>
  <si>
    <t>WNeck Flange 600-NPS0.5 SCH-40 [SA182 F51 S31803]</t>
  </si>
  <si>
    <t>WNeck Flange 600-NPS0.5 SCH-80 [SA182 F51 S31803]</t>
  </si>
  <si>
    <t>WNeck Flange 600-NPS0.5 SCH-STD [SA182 F51 S31803]</t>
  </si>
  <si>
    <t>WNeck Flange 600-NPS0.5 SCH-XH [SA182 F51 S31803]</t>
  </si>
  <si>
    <t>WNeck Flange 600-NPS0.5 SCH-XXH [SA182 F51 S31803]</t>
  </si>
  <si>
    <t>WNeck Flange 600-NPS0.75 SCH-10 [SA182 F51 S31803]</t>
  </si>
  <si>
    <t>WNeck Flange 600-NPS0.75 SCH-160 [SA182 F51 S31803]</t>
  </si>
  <si>
    <t>WNeck Flange 600-NPS0.75 SCH-40 [SA182 F51 S31803]</t>
  </si>
  <si>
    <t>WNeck Flange 600-NPS0.75 SCH-80 [SA182 F51 S31803]</t>
  </si>
  <si>
    <t>WNeck Flange 600-NPS0.75 SCH-STD [SA182 F51 S31803]</t>
  </si>
  <si>
    <t>WNeck Flange 600-NPS0.75 SCH-XH [SA182 F51 S31803]</t>
  </si>
  <si>
    <t>WNeck Flange 600-NPS0.75 SCH-XXH [SA182 F51 S31803]</t>
  </si>
  <si>
    <t>WNeck Flange 600-NPS1 SCH-10 [SA182 F51 S31803]</t>
  </si>
  <si>
    <t>WNeck Flange 600-NPS1 SCH-160 [SA182 F51 S31803]</t>
  </si>
  <si>
    <t>WNeck Flange 600-NPS1 SCH-40 [SA182 F51 S31803]</t>
  </si>
  <si>
    <t>WNeck Flange 600-NPS1 SCH-80 [SA182 F51 S31803]</t>
  </si>
  <si>
    <t>WNeck Flange 600-NPS1 SCH-STD [SA182 F51 S31803]</t>
  </si>
  <si>
    <t>WNeck Flange 600-NPS1 SCH-XH [SA182 F51 S31803]</t>
  </si>
  <si>
    <t>WNeck Flange 600-NPS1 SCH-XXH [SA182 F51 S31803]</t>
  </si>
  <si>
    <t>WNeck Flange 600-NPS1.25 SCH-10 [SA182 F51 S31803]</t>
  </si>
  <si>
    <t>WNeck Flange 600-NPS1.25 SCH-160 [SA182 F51 S31803]</t>
  </si>
  <si>
    <t>WNeck Flange 600-NPS1.25 SCH-40 [SA182 F51 S31803]</t>
  </si>
  <si>
    <t>WNeck Flange 600-NPS1.25 SCH-80 [SA182 F51 S31803]</t>
  </si>
  <si>
    <t>WNeck Flange 600-NPS1.25 SCH-STD [SA182 F51 S31803]</t>
  </si>
  <si>
    <t>WNeck Flange 600-NPS1.25 SCH-XH [SA182 F51 S31803]</t>
  </si>
  <si>
    <t>WNeck Flange 600-NPS1.25 SCH-XXH [SA182 F51 S31803]</t>
  </si>
  <si>
    <t>WNeck Flange 600-NPS1.5 SCH-10 [SA182 F51 S31803]</t>
  </si>
  <si>
    <t>WNeck Flange 600-NPS1.5 SCH-160 [SA182 F51 S31803]</t>
  </si>
  <si>
    <t>WNeck Flange 600-NPS1.5 SCH-40 [SA182 F51 S31803]</t>
  </si>
  <si>
    <t>WNeck Flange 600-NPS1.5 SCH-80 [SA182 F51 S31803]</t>
  </si>
  <si>
    <t>WNeck Flange 600-NPS1.5 SCH-STD [SA182 F51 S31803]</t>
  </si>
  <si>
    <t>WNeck Flange 600-NPS1.5 SCH-XH [SA182 F51 S31803]</t>
  </si>
  <si>
    <t>WNeck Flange 600-NPS1.5 SCH-XXH [SA182 F51 S31803]</t>
  </si>
  <si>
    <t>WNeck Flange 600-NPS2 SCH-10 [SA182 F51 S31803]</t>
  </si>
  <si>
    <t>WNeck Flange 600-NPS2 SCH-160 [SA182 F51 S31803]</t>
  </si>
  <si>
    <t>WNeck Flange 600-NPS2 SCH-40 [SA182 F51 S31803]</t>
  </si>
  <si>
    <t>WNeck Flange 600-NPS2 SCH-80 [SA182 F51 S31803]</t>
  </si>
  <si>
    <t>WNeck Flange 600-NPS2 SCH-STD [SA182 F51 S31803]</t>
  </si>
  <si>
    <t>WNeck Flange 600-NPS2 SCH-XH [SA182 F51 S31803]</t>
  </si>
  <si>
    <t>WNeck Flange 600-NPS2 SCH-XXH [SA182 F51 S31803]</t>
  </si>
  <si>
    <t>WNeck Flange 600-NPS2.5 SCH-10 [SA182 F51 S31803]</t>
  </si>
  <si>
    <t>WNeck Flange 600-NPS2.5 SCH-160 [SA182 F51 S31803]</t>
  </si>
  <si>
    <t>WNeck Flange 600-NPS2.5 SCH-40 [SA182 F51 S31803]</t>
  </si>
  <si>
    <t>WNeck Flange 600-NPS2.5 SCH-80 [SA182 F51 S31803]</t>
  </si>
  <si>
    <t>WNeck Flange 600-NPS2.5 SCH-STD [SA182 F51 S31803]</t>
  </si>
  <si>
    <t>WNeck Flange 600-NPS2.5 SCH-XH [SA182 F51 S31803]</t>
  </si>
  <si>
    <t>WNeck Flange 600-NPS2.5 SCH-XXH [SA182 F51 S31803]</t>
  </si>
  <si>
    <t>WNeck Flange 600-NPS3 SCH-10 [SA182 F51 S31803]</t>
  </si>
  <si>
    <t>WNeck Flange 600-NPS3 SCH-160 [SA182 F51 S31803]</t>
  </si>
  <si>
    <t>WNeck Flange 600-NPS3 SCH-40 [SA182 F51 S31803]</t>
  </si>
  <si>
    <t>WNeck Flange 600-NPS3 SCH-80 [SA182 F51 S31803]</t>
  </si>
  <si>
    <t>WNeck Flange 600-NPS3 SCH-STD [SA182 F51 S31803]</t>
  </si>
  <si>
    <t>WNeck Flange 600-NPS3 SCH-XH [SA182 F51 S31803]</t>
  </si>
  <si>
    <t>WNeck Flange 600-NPS3 SCH-XXH [SA182 F51 S31803]</t>
  </si>
  <si>
    <t>WNeck Flange 600-NPS3.5 SCH-10 [SA182 F51 S31803]</t>
  </si>
  <si>
    <t>WNeck Flange 600-NPS3.5 SCH-40 [SA182 F51 S31803]</t>
  </si>
  <si>
    <t>WNeck Flange 600-NPS3.5 SCH-80 [SA182 F51 S31803]</t>
  </si>
  <si>
    <t>WNeck Flange 600-NPS3.5 SCH-STD [SA182 F51 S31803]</t>
  </si>
  <si>
    <t>WNeck Flange 600-NPS3.5 SCH-XH [SA182 F51 S31803]</t>
  </si>
  <si>
    <t>WNeck Flange 600-NPS3.5 SCH-XXH [SA182 F51 S31803]</t>
  </si>
  <si>
    <t>WNeck Flange 600-NPS4 SCH-10 [SA182 F51 S31803]</t>
  </si>
  <si>
    <t>WNeck Flange 600-NPS4 SCH-120 [SA182 F51 S31803]</t>
  </si>
  <si>
    <t>WNeck Flange 600-NPS4 SCH-160 [SA182 F51 S31803]</t>
  </si>
  <si>
    <t>WNeck Flange 600-NPS4 SCH-40 [SA182 F51 S31803]</t>
  </si>
  <si>
    <t>WNeck Flange 600-NPS4 SCH-80 [SA182 F51 S31803]</t>
  </si>
  <si>
    <t>WNeck Flange 600-NPS4 SCH-STD [SA182 F51 S31803]</t>
  </si>
  <si>
    <t>WNeck Flange 600-NPS4 SCH-XH [SA182 F51 S31803]</t>
  </si>
  <si>
    <t>WNeck Flange 600-NPS4 SCH-XXH [SA182 F51 S31803]</t>
  </si>
  <si>
    <t>WNeck Flange 600-NPS5 SCH-10 [SA182 F51 S31803]</t>
  </si>
  <si>
    <t>WNeck Flange 600-NPS5 SCH-120 [SA182 F51 S31803]</t>
  </si>
  <si>
    <t>WNeck Flange 600-NPS5 SCH-160 [SA182 F51 S31803]</t>
  </si>
  <si>
    <t>WNeck Flange 600-NPS5 SCH-40 [SA182 F51 S31803]</t>
  </si>
  <si>
    <t>WNeck Flange 600-NPS5 SCH-80 [SA182 F51 S31803]</t>
  </si>
  <si>
    <t>WNeck Flange 600-NPS5 SCH-STD [SA182 F51 S31803]</t>
  </si>
  <si>
    <t>WNeck Flange 600-NPS5 SCH-XH [SA182 F51 S31803]</t>
  </si>
  <si>
    <t>WNeck Flange 600-NPS5 SCH-XXH [SA182 F51 S31803]</t>
  </si>
  <si>
    <t>WNeck Flange 600-NPS6 SCH-10 [SA182 F51 S31803]</t>
  </si>
  <si>
    <t>WNeck Flange 600-NPS6 SCH-120 [SA182 F51 S31803]</t>
  </si>
  <si>
    <t>WNeck Flange 600-NPS6 SCH-160 [SA182 F51 S31803]</t>
  </si>
  <si>
    <t>WNeck Flange 600-NPS6 SCH-40 [SA182 F51 S31803]</t>
  </si>
  <si>
    <t>WNeck Flange 600-NPS6 SCH-80 [SA182 F51 S31803]</t>
  </si>
  <si>
    <t>WNeck Flange 600-NPS6 SCH-STD [SA182 F51 S31803]</t>
  </si>
  <si>
    <t>WNeck Flange 600-NPS6 SCH-XH [SA182 F51 S31803]</t>
  </si>
  <si>
    <t>WNeck Flange 600-NPS6 SCH-XXH [SA182 F51 S31803]</t>
  </si>
  <si>
    <t>WNeck Flange 600-NPS8 SCH-10 [SA182 F51 S31803]</t>
  </si>
  <si>
    <t>WNeck Flange 600-NPS8 SCH-100 [SA182 F51 S31803]</t>
  </si>
  <si>
    <t>WNeck Flange 600-NPS8 SCH-120 [SA182 F51 S31803]</t>
  </si>
  <si>
    <t>WNeck Flange 600-NPS8 SCH-140 [SA182 F51 S31803]</t>
  </si>
  <si>
    <t>WNeck Flange 600-NPS8 SCH-160 [SA182 F51 S31803]</t>
  </si>
  <si>
    <t>WNeck Flange 600-NPS8 SCH-20 [SA182 F51 S31803]</t>
  </si>
  <si>
    <t>WNeck Flange 600-NPS8 SCH-30 [SA182 F51 S31803]</t>
  </si>
  <si>
    <t>WNeck Flange 600-NPS8 SCH-40 [SA182 F51 S31803]</t>
  </si>
  <si>
    <t>WNeck Flange 600-NPS8 SCH-60 [SA182 F51 S31803]</t>
  </si>
  <si>
    <t>WNeck Flange 600-NPS8 SCH-80 [SA182 F51 S31803]</t>
  </si>
  <si>
    <t>WNeck Flange 600-NPS8 SCH-STD [SA182 F51 S31803]</t>
  </si>
  <si>
    <t>WNeck Flange 600-NPS8 SCH-XH [SA182 F51 S31803]</t>
  </si>
  <si>
    <t>WNeck Flange 600-NPS8 SCH-XXH [SA182 F51 S31803]</t>
  </si>
  <si>
    <t>WNeck Flange 600-NPS10 SCH-10 [SA182 F51 S31803]</t>
  </si>
  <si>
    <t>WNeck Flange 600-NPS10 SCH-100 [SA182 F51 S31803]</t>
  </si>
  <si>
    <t>WNeck Flange 600-NPS10 SCH-120 [SA182 F51 S31803]</t>
  </si>
  <si>
    <t>WNeck Flange 600-NPS10 SCH-140 [SA182 F51 S31803]</t>
  </si>
  <si>
    <t>WNeck Flange 600-NPS10 SCH-160 [SA182 F51 S31803]</t>
  </si>
  <si>
    <t>WNeck Flange 600-NPS10 SCH-20 [SA182 F51 S31803]</t>
  </si>
  <si>
    <t>WNeck Flange 600-NPS10 SCH-30 [SA182 F51 S31803]</t>
  </si>
  <si>
    <t>WNeck Flange 600-NPS10 SCH-40 [SA182 F51 S31803]</t>
  </si>
  <si>
    <t>WNeck Flange 600-NPS10 SCH-60 [SA182 F51 S31803]</t>
  </si>
  <si>
    <t>WNeck Flange 600-NPS10 SCH-80 [SA182 F51 S31803]</t>
  </si>
  <si>
    <t>WNeck Flange 600-NPS10 SCH-STD [SA182 F51 S31803]</t>
  </si>
  <si>
    <t>WNeck Flange 600-NPS10 SCH-XH [SA182 F51 S31803]</t>
  </si>
  <si>
    <t>WNeck Flange 600-NPS10 SCH-XXH [SA182 F51 S31803]</t>
  </si>
  <si>
    <t>WNeck Flange 600-NPS12 SCH-10 [SA182 F51 S31803]</t>
  </si>
  <si>
    <t>WNeck Flange 600-NPS12 SCH-100 [SA182 F51 S31803]</t>
  </si>
  <si>
    <t>WNeck Flange 600-NPS12 SCH-120 [SA182 F51 S31803]</t>
  </si>
  <si>
    <t>WNeck Flange 600-NPS12 SCH-140 [SA182 F51 S31803]</t>
  </si>
  <si>
    <t>WNeck Flange 600-NPS12 SCH-160 [SA182 F51 S31803]</t>
  </si>
  <si>
    <t>WNeck Flange 600-NPS12 SCH-20 [SA182 F51 S31803]</t>
  </si>
  <si>
    <t>WNeck Flange 600-NPS12 SCH-30 [SA182 F51 S31803]</t>
  </si>
  <si>
    <t>WNeck Flange 600-NPS12 SCH-40 [SA182 F51 S31803]</t>
  </si>
  <si>
    <t>WNeck Flange 600-NPS12 SCH-60 [SA182 F51 S31803]</t>
  </si>
  <si>
    <t>WNeck Flange 600-NPS12 SCH-80 [SA182 F51 S31803]</t>
  </si>
  <si>
    <t>WNeck Flange 600-NPS12 SCH-STD [SA182 F51 S31803]</t>
  </si>
  <si>
    <t>WNeck Flange 600-NPS12 SCH-XH [SA182 F51 S31803]</t>
  </si>
  <si>
    <t>WNeck Flange 600-NPS12 SCH-XXH [SA182 F51 S31803]</t>
  </si>
  <si>
    <t>WNeck Flange 600-NPS14 SCH-10 [SA182 F51 S31803]</t>
  </si>
  <si>
    <t>WNeck Flange 600-NPS14 SCH-100 [SA182 F51 S31803]</t>
  </si>
  <si>
    <t>WNeck Flange 600-NPS14 SCH-120 [SA182 F51 S31803]</t>
  </si>
  <si>
    <t>WNeck Flange 600-NPS14 SCH-140 [SA182 F51 S31803]</t>
  </si>
  <si>
    <t>WNeck Flange 600-NPS14 SCH-160 [SA182 F51 S31803]</t>
  </si>
  <si>
    <t>WNeck Flange 600-NPS14 SCH-20 [SA182 F51 S31803]</t>
  </si>
  <si>
    <t>WNeck Flange 600-NPS14 SCH-30 [SA182 F51 S31803]</t>
  </si>
  <si>
    <t>WNeck Flange 600-NPS14 SCH-40 [SA182 F51 S31803]</t>
  </si>
  <si>
    <t>WNeck Flange 600-NPS14 SCH-60 [SA182 F51 S31803]</t>
  </si>
  <si>
    <t>WNeck Flange 600-NPS14 SCH-80 [SA182 F51 S31803]</t>
  </si>
  <si>
    <t>WNeck Flange 600-NPS14 SCH-STD [SA182 F51 S31803]</t>
  </si>
  <si>
    <t>WNeck Flange 600-NPS14 SCH-XH [SA182 F51 S31803]</t>
  </si>
  <si>
    <t>WNeck Flange 600-NPS16 SCH-10 [SA182 F51 S31803]</t>
  </si>
  <si>
    <t>WNeck Flange 600-NPS16 SCH-100 [SA182 F51 S31803]</t>
  </si>
  <si>
    <t>WNeck Flange 600-NPS16 SCH-120 [SA182 F51 S31803]</t>
  </si>
  <si>
    <t>WNeck Flange 600-NPS16 SCH-140 [SA182 F51 S31803]</t>
  </si>
  <si>
    <t>WNeck Flange 600-NPS16 SCH-160 [SA182 F51 S31803]</t>
  </si>
  <si>
    <t>WNeck Flange 600-NPS16 SCH-20 [SA182 F51 S31803]</t>
  </si>
  <si>
    <t>WNeck Flange 600-NPS16 SCH-30 [SA182 F51 S31803]</t>
  </si>
  <si>
    <t>WNeck Flange 600-NPS16 SCH-40 [SA182 F51 S31803]</t>
  </si>
  <si>
    <t>WNeck Flange 600-NPS16 SCH-60 [SA182 F51 S31803]</t>
  </si>
  <si>
    <t>WNeck Flange 600-NPS16 SCH-80 [SA182 F51 S31803]</t>
  </si>
  <si>
    <t>WNeck Flange 600-NPS16 SCH-STD [SA182 F51 S31803]</t>
  </si>
  <si>
    <t>WNeck Flange 600-NPS16 SCH-XH [SA182 F51 S31803]</t>
  </si>
  <si>
    <t>WNeck Flange 600-NPS18 SCH-10 [SA182 F51 S31803]</t>
  </si>
  <si>
    <t>WNeck Flange 600-NPS18 SCH-100 [SA182 F51 S31803]</t>
  </si>
  <si>
    <t>WNeck Flange 600-NPS18 SCH-120 [SA182 F51 S31803]</t>
  </si>
  <si>
    <t>WNeck Flange 600-NPS18 SCH-140 [SA182 F51 S31803]</t>
  </si>
  <si>
    <t>WNeck Flange 600-NPS18 SCH-160 [SA182 F51 S31803]</t>
  </si>
  <si>
    <t>WNeck Flange 600-NPS18 SCH-20 [SA182 F51 S31803]</t>
  </si>
  <si>
    <t>WNeck Flange 600-NPS18 SCH-30 [SA182 F51 S31803]</t>
  </si>
  <si>
    <t>WNeck Flange 600-NPS18 SCH-40 [SA182 F51 S31803]</t>
  </si>
  <si>
    <t>WNeck Flange 600-NPS18 SCH-60 [SA182 F51 S31803]</t>
  </si>
  <si>
    <t>WNeck Flange 600-NPS18 SCH-80 [SA182 F51 S31803]</t>
  </si>
  <si>
    <t>WNeck Flange 600-NPS18 SCH-STD [SA182 F51 S31803]</t>
  </si>
  <si>
    <t>WNeck Flange 600-NPS18 SCH-XH [SA182 F51 S31803]</t>
  </si>
  <si>
    <t>WNeck Flange 600-NPS20 SCH-10 [SA182 F51 S31803]</t>
  </si>
  <si>
    <t>WNeck Flange 600-NPS20 SCH-100 [SA182 F51 S31803]</t>
  </si>
  <si>
    <t>WNeck Flange 600-NPS20 SCH-120 [SA182 F51 S31803]</t>
  </si>
  <si>
    <t>WNeck Flange 600-NPS20 SCH-140 [SA182 F51 S31803]</t>
  </si>
  <si>
    <t>WNeck Flange 600-NPS20 SCH-160 [SA182 F51 S31803]</t>
  </si>
  <si>
    <t>WNeck Flange 600-NPS20 SCH-20 [SA182 F51 S31803]</t>
  </si>
  <si>
    <t>WNeck Flange 600-NPS20 SCH-30 [SA182 F51 S31803]</t>
  </si>
  <si>
    <t>WNeck Flange 600-NPS20 SCH-40 [SA182 F51 S31803]</t>
  </si>
  <si>
    <t>WNeck Flange 600-NPS20 SCH-60 [SA182 F51 S31803]</t>
  </si>
  <si>
    <t>WNeck Flange 600-NPS20 SCH-80 [SA182 F51 S31803]</t>
  </si>
  <si>
    <t>WNeck Flange 600-NPS20 SCH-STD [SA182 F51 S31803]</t>
  </si>
  <si>
    <t>WNeck Flange 600-NPS20 SCH-XH [SA182 F51 S31803]</t>
  </si>
  <si>
    <t>WNeck Flange 600-NPS24 SCH-10 [SA182 F51 S31803]</t>
  </si>
  <si>
    <t>WNeck Flange 600-NPS24 SCH-100 [SA182 F51 S31803]</t>
  </si>
  <si>
    <t>WNeck Flange 600-NPS24 SCH-120 [SA182 F51 S31803]</t>
  </si>
  <si>
    <t>WNeck Flange 600-NPS24 SCH-140 [SA182 F51 S31803]</t>
  </si>
  <si>
    <t>WNeck Flange 600-NPS24 SCH-160 [SA182 F51 S31803]</t>
  </si>
  <si>
    <t>WNeck Flange 600-NPS24 SCH-20 [SA182 F51 S31803]</t>
  </si>
  <si>
    <t>WNeck Flange 600-NPS24 SCH-30 [SA182 F51 S31803]</t>
  </si>
  <si>
    <t>WNeck Flange 600-NPS24 SCH-40 [SA182 F51 S31803]</t>
  </si>
  <si>
    <t>WNeck Flange 600-NPS24 SCH-60 [SA182 F51 S31803]</t>
  </si>
  <si>
    <t>WNeck Flange 600-NPS24 SCH-80 [SA182 F51 S31803]</t>
  </si>
  <si>
    <t>WNeck Flange 600-NPS24 SCH-STD [SA182 F51 S31803]</t>
  </si>
  <si>
    <t>WNeck Flange 600-NPS24 SCH-XH [SA182 F51 S31803]</t>
  </si>
  <si>
    <t>WNeck Flange 900-NPS0.5 SCH-10 [SA182 F51 S31803]</t>
  </si>
  <si>
    <t>WNeck Flange 900-NPS0.5 SCH-160 [SA182 F51 S31803]</t>
  </si>
  <si>
    <t>WNeck Flange 900-NPS0.5 SCH-40 [SA182 F51 S31803]</t>
  </si>
  <si>
    <t>WNeck Flange 900-NPS0.5 SCH-80 [SA182 F51 S31803]</t>
  </si>
  <si>
    <t>WNeck Flange 900-NPS0.5 SCH-STD [SA182 F51 S31803]</t>
  </si>
  <si>
    <t>WNeck Flange 900-NPS0.5 SCH-XH [SA182 F51 S31803]</t>
  </si>
  <si>
    <t>WNeck Flange 900-NPS0.5 SCH-XXH [SA182 F51 S31803]</t>
  </si>
  <si>
    <t>WNeck Flange 900-NPS0.75 SCH-10 [SA182 F51 S31803]</t>
  </si>
  <si>
    <t>WNeck Flange 900-NPS0.75 SCH-160 [SA182 F51 S31803]</t>
  </si>
  <si>
    <t>WNeck Flange 900-NPS0.75 SCH-40 [SA182 F51 S31803]</t>
  </si>
  <si>
    <t>WNeck Flange 900-NPS0.75 SCH-80 [SA182 F51 S31803]</t>
  </si>
  <si>
    <t>WNeck Flange 900-NPS0.75 SCH-STD [SA182 F51 S31803]</t>
  </si>
  <si>
    <t>WNeck Flange 900-NPS0.75 SCH-XH [SA182 F51 S31803]</t>
  </si>
  <si>
    <t>WNeck Flange 900-NPS0.75 SCH-XXH [SA182 F51 S31803]</t>
  </si>
  <si>
    <t>WNeck Flange 900-NPS1 SCH-10 [SA182 F51 S31803]</t>
  </si>
  <si>
    <t>WNeck Flange 900-NPS1 SCH-160 [SA182 F51 S31803]</t>
  </si>
  <si>
    <t>WNeck Flange 900-NPS1 SCH-40 [SA182 F51 S31803]</t>
  </si>
  <si>
    <t>WNeck Flange 900-NPS1 SCH-80 [SA182 F51 S31803]</t>
  </si>
  <si>
    <t>WNeck Flange 900-NPS1 SCH-STD [SA182 F51 S31803]</t>
  </si>
  <si>
    <t>WNeck Flange 900-NPS1 SCH-XH [SA182 F51 S31803]</t>
  </si>
  <si>
    <t>WNeck Flange 900-NPS1 SCH-XXH [SA182 F51 S31803]</t>
  </si>
  <si>
    <t>WNeck Flange 900-NPS1.25 SCH-10 [SA182 F51 S31803]</t>
  </si>
  <si>
    <t>WNeck Flange 900-NPS1.25 SCH-160 [SA182 F51 S31803]</t>
  </si>
  <si>
    <t>WNeck Flange 900-NPS1.25 SCH-40 [SA182 F51 S31803]</t>
  </si>
  <si>
    <t>WNeck Flange 900-NPS1.25 SCH-80 [SA182 F51 S31803]</t>
  </si>
  <si>
    <t>WNeck Flange 900-NPS1.25 SCH-STD [SA182 F51 S31803]</t>
  </si>
  <si>
    <t>WNeck Flange 900-NPS1.25 SCH-XH [SA182 F51 S31803]</t>
  </si>
  <si>
    <t>WNeck Flange 900-NPS1.25 SCH-XXH [SA182 F51 S31803]</t>
  </si>
  <si>
    <t>WNeck Flange 900-NPS1.5 SCH-10 [SA182 F51 S31803]</t>
  </si>
  <si>
    <t>WNeck Flange 900-NPS1.5 SCH-160 [SA182 F51 S31803]</t>
  </si>
  <si>
    <t>WNeck Flange 900-NPS1.5 SCH-40 [SA182 F51 S31803]</t>
  </si>
  <si>
    <t>WNeck Flange 900-NPS1.5 SCH-80 [SA182 F51 S31803]</t>
  </si>
  <si>
    <t>WNeck Flange 900-NPS1.5 SCH-STD [SA182 F51 S31803]</t>
  </si>
  <si>
    <t>WNeck Flange 900-NPS1.5 SCH-XH [SA182 F51 S31803]</t>
  </si>
  <si>
    <t>WNeck Flange 900-NPS1.5 SCH-XXH [SA182 F51 S31803]</t>
  </si>
  <si>
    <t>WNeck Flange 900-NPS2 SCH-10 [SA182 F51 S31803]</t>
  </si>
  <si>
    <t>WNeck Flange 900-NPS2 SCH-160 [SA182 F51 S31803]</t>
  </si>
  <si>
    <t>WNeck Flange 900-NPS2 SCH-40 [SA182 F51 S31803]</t>
  </si>
  <si>
    <t>WNeck Flange 900-NPS2 SCH-80 [SA182 F51 S31803]</t>
  </si>
  <si>
    <t>WNeck Flange 900-NPS2 SCH-STD [SA182 F51 S31803]</t>
  </si>
  <si>
    <t>WNeck Flange 900-NPS2 SCH-XH [SA182 F51 S31803]</t>
  </si>
  <si>
    <t>WNeck Flange 900-NPS2 SCH-XXH [SA182 F51 S31803]</t>
  </si>
  <si>
    <t>WNeck Flange 900-NPS2.5 SCH-10 [SA182 F51 S31803]</t>
  </si>
  <si>
    <t>WNeck Flange 900-NPS2.5 SCH-160 [SA182 F51 S31803]</t>
  </si>
  <si>
    <t>WNeck Flange 900-NPS2.5 SCH-40 [SA182 F51 S31803]</t>
  </si>
  <si>
    <t>WNeck Flange 900-NPS2.5 SCH-80 [SA182 F51 S31803]</t>
  </si>
  <si>
    <t>WNeck Flange 900-NPS2.5 SCH-STD [SA182 F51 S31803]</t>
  </si>
  <si>
    <t>WNeck Flange 900-NPS2.5 SCH-XH [SA182 F51 S31803]</t>
  </si>
  <si>
    <t>WNeck Flange 900-NPS2.5 SCH-XXH [SA182 F51 S31803]</t>
  </si>
  <si>
    <t>WNeck Flange 900-NPS3 SCH-10 [SA182 F51 S31803]</t>
  </si>
  <si>
    <t>WNeck Flange 900-NPS3 SCH-160 [SA182 F51 S31803]</t>
  </si>
  <si>
    <t>WNeck Flange 900-NPS3 SCH-40 [SA182 F51 S31803]</t>
  </si>
  <si>
    <t>WNeck Flange 900-NPS3 SCH-80 [SA182 F51 S31803]</t>
  </si>
  <si>
    <t>WNeck Flange 900-NPS3 SCH-STD [SA182 F51 S31803]</t>
  </si>
  <si>
    <t>WNeck Flange 900-NPS3 SCH-XH [SA182 F51 S31803]</t>
  </si>
  <si>
    <t>WNeck Flange 900-NPS3 SCH-XXH [SA182 F51 S31803]</t>
  </si>
  <si>
    <t>WNeck Flange 900-NPS4 SCH-10 [SA182 F51 S31803]</t>
  </si>
  <si>
    <t>WNeck Flange 900-NPS4 SCH-120 [SA182 F51 S31803]</t>
  </si>
  <si>
    <t>WNeck Flange 900-NPS4 SCH-160 [SA182 F51 S31803]</t>
  </si>
  <si>
    <t>WNeck Flange 900-NPS4 SCH-40 [SA182 F51 S31803]</t>
  </si>
  <si>
    <t>WNeck Flange 900-NPS4 SCH-80 [SA182 F51 S31803]</t>
  </si>
  <si>
    <t>WNeck Flange 900-NPS4 SCH-STD [SA182 F51 S31803]</t>
  </si>
  <si>
    <t>WNeck Flange 900-NPS4 SCH-XH [SA182 F51 S31803]</t>
  </si>
  <si>
    <t>WNeck Flange 900-NPS4 SCH-XXH [SA182 F51 S31803]</t>
  </si>
  <si>
    <t>WNeck Flange 900-NPS5 SCH-10 [SA182 F51 S31803]</t>
  </si>
  <si>
    <t>WNeck Flange 900-NPS5 SCH-120 [SA182 F51 S31803]</t>
  </si>
  <si>
    <t>WNeck Flange 900-NPS5 SCH-160 [SA182 F51 S31803]</t>
  </si>
  <si>
    <t>WNeck Flange 900-NPS5 SCH-40 [SA182 F51 S31803]</t>
  </si>
  <si>
    <t>WNeck Flange 900-NPS5 SCH-80 [SA182 F51 S31803]</t>
  </si>
  <si>
    <t>WNeck Flange 900-NPS5 SCH-STD [SA182 F51 S31803]</t>
  </si>
  <si>
    <t>WNeck Flange 900-NPS5 SCH-XH [SA182 F51 S31803]</t>
  </si>
  <si>
    <t>WNeck Flange 900-NPS5 SCH-XXH [SA182 F51 S31803]</t>
  </si>
  <si>
    <t>WNeck Flange 900-NPS6 SCH-10 [SA182 F51 S31803]</t>
  </si>
  <si>
    <t>WNeck Flange 900-NPS6 SCH-120 [SA182 F51 S31803]</t>
  </si>
  <si>
    <t>WNeck Flange 900-NPS6 SCH-160 [SA182 F51 S31803]</t>
  </si>
  <si>
    <t>WNeck Flange 900-NPS6 SCH-40 [SA182 F51 S31803]</t>
  </si>
  <si>
    <t>WNeck Flange 900-NPS6 SCH-80 [SA182 F51 S31803]</t>
  </si>
  <si>
    <t>WNeck Flange 900-NPS6 SCH-STD [SA182 F51 S31803]</t>
  </si>
  <si>
    <t>WNeck Flange 900-NPS6 SCH-XH [SA182 F51 S31803]</t>
  </si>
  <si>
    <t>WNeck Flange 900-NPS6 SCH-XXH [SA182 F51 S31803]</t>
  </si>
  <si>
    <t>WNeck Flange 900-NPS8 SCH-10 [SA182 F51 S31803]</t>
  </si>
  <si>
    <t>WNeck Flange 900-NPS8 SCH-100 [SA182 F51 S31803]</t>
  </si>
  <si>
    <t>WNeck Flange 900-NPS8 SCH-120 [SA182 F51 S31803]</t>
  </si>
  <si>
    <t>WNeck Flange 900-NPS8 SCH-140 [SA182 F51 S31803]</t>
  </si>
  <si>
    <t>WNeck Flange 900-NPS8 SCH-160 [SA182 F51 S31803]</t>
  </si>
  <si>
    <t>WNeck Flange 900-NPS8 SCH-20 [SA182 F51 S31803]</t>
  </si>
  <si>
    <t>WNeck Flange 900-NPS8 SCH-30 [SA182 F51 S31803]</t>
  </si>
  <si>
    <t>WNeck Flange 900-NPS8 SCH-40 [SA182 F51 S31803]</t>
  </si>
  <si>
    <t>WNeck Flange 900-NPS8 SCH-60 [SA182 F51 S31803]</t>
  </si>
  <si>
    <t>WNeck Flange 900-NPS8 SCH-80 [SA182 F51 S31803]</t>
  </si>
  <si>
    <t>WNeck Flange 900-NPS8 SCH-STD [SA182 F51 S31803]</t>
  </si>
  <si>
    <t>WNeck Flange 900-NPS8 SCH-XH [SA182 F51 S31803]</t>
  </si>
  <si>
    <t>WNeck Flange 900-NPS8 SCH-XXH [SA182 F51 S31803]</t>
  </si>
  <si>
    <t>WNeck Flange 900-NPS10 SCH-10 [SA182 F51 S31803]</t>
  </si>
  <si>
    <t>WNeck Flange 900-NPS10 SCH-100 [SA182 F51 S31803]</t>
  </si>
  <si>
    <t>WNeck Flange 900-NPS10 SCH-120 [SA182 F51 S31803]</t>
  </si>
  <si>
    <t>WNeck Flange 900-NPS10 SCH-140 [SA182 F51 S31803]</t>
  </si>
  <si>
    <t>WNeck Flange 900-NPS10 SCH-160 [SA182 F51 S31803]</t>
  </si>
  <si>
    <t>WNeck Flange 900-NPS10 SCH-20 [SA182 F51 S31803]</t>
  </si>
  <si>
    <t>WNeck Flange 900-NPS10 SCH-30 [SA182 F51 S31803]</t>
  </si>
  <si>
    <t>WNeck Flange 900-NPS10 SCH-40 [SA182 F51 S31803]</t>
  </si>
  <si>
    <t>WNeck Flange 900-NPS10 SCH-60 [SA182 F51 S31803]</t>
  </si>
  <si>
    <t>WNeck Flange 900-NPS10 SCH-80 [SA182 F51 S31803]</t>
  </si>
  <si>
    <t>WNeck Flange 900-NPS10 SCH-STD [SA182 F51 S31803]</t>
  </si>
  <si>
    <t>WNeck Flange 900-NPS10 SCH-XH [SA182 F51 S31803]</t>
  </si>
  <si>
    <t>WNeck Flange 900-NPS10 SCH-XXH [SA182 F51 S31803]</t>
  </si>
  <si>
    <t>WNeck Flange 900-NPS12 SCH-10 [SA182 F51 S31803]</t>
  </si>
  <si>
    <t>WNeck Flange 900-NPS12 SCH-100 [SA182 F51 S31803]</t>
  </si>
  <si>
    <t>WNeck Flange 900-NPS12 SCH-120 [SA182 F51 S31803]</t>
  </si>
  <si>
    <t>WNeck Flange 900-NPS12 SCH-140 [SA182 F51 S31803]</t>
  </si>
  <si>
    <t>WNeck Flange 900-NPS12 SCH-160 [SA182 F51 S31803]</t>
  </si>
  <si>
    <t>WNeck Flange 900-NPS12 SCH-20 [SA182 F51 S31803]</t>
  </si>
  <si>
    <t>WNeck Flange 900-NPS12 SCH-30 [SA182 F51 S31803]</t>
  </si>
  <si>
    <t>WNeck Flange 900-NPS12 SCH-40 [SA182 F51 S31803]</t>
  </si>
  <si>
    <t>WNeck Flange 900-NPS12 SCH-60 [SA182 F51 S31803]</t>
  </si>
  <si>
    <t>WNeck Flange 900-NPS12 SCH-80 [SA182 F51 S31803]</t>
  </si>
  <si>
    <t>WNeck Flange 900-NPS12 SCH-STD [SA182 F51 S31803]</t>
  </si>
  <si>
    <t>WNeck Flange 900-NPS12 SCH-XH [SA182 F51 S31803]</t>
  </si>
  <si>
    <t>WNeck Flange 900-NPS12 SCH-XXH [SA182 F51 S31803]</t>
  </si>
  <si>
    <t>WNeck Flange 900-NPS14 SCH-10 [SA182 F51 S31803]</t>
  </si>
  <si>
    <t>WNeck Flange 900-NPS14 SCH-100 [SA182 F51 S31803]</t>
  </si>
  <si>
    <t>WNeck Flange 900-NPS14 SCH-120 [SA182 F51 S31803]</t>
  </si>
  <si>
    <t>WNeck Flange 900-NPS14 SCH-140 [SA182 F51 S31803]</t>
  </si>
  <si>
    <t>WNeck Flange 900-NPS14 SCH-160 [SA182 F51 S31803]</t>
  </si>
  <si>
    <t>WNeck Flange 900-NPS14 SCH-20 [SA182 F51 S31803]</t>
  </si>
  <si>
    <t>WNeck Flange 900-NPS14 SCH-30 [SA182 F51 S31803]</t>
  </si>
  <si>
    <t>WNeck Flange 900-NPS14 SCH-40 [SA182 F51 S31803]</t>
  </si>
  <si>
    <t>WNeck Flange 900-NPS14 SCH-60 [SA182 F51 S31803]</t>
  </si>
  <si>
    <t>WNeck Flange 900-NPS14 SCH-80 [SA182 F51 S31803]</t>
  </si>
  <si>
    <t>WNeck Flange 900-NPS14 SCH-STD [SA182 F51 S31803]</t>
  </si>
  <si>
    <t>WNeck Flange 900-NPS14 SCH-XH [SA182 F51 S31803]</t>
  </si>
  <si>
    <t>WNeck Flange 900-NPS16 SCH-10 [SA182 F51 S31803]</t>
  </si>
  <si>
    <t>WNeck Flange 900-NPS16 SCH-100 [SA182 F51 S31803]</t>
  </si>
  <si>
    <t>WNeck Flange 900-NPS16 SCH-120 [SA182 F51 S31803]</t>
  </si>
  <si>
    <t>WNeck Flange 900-NPS16 SCH-140 [SA182 F51 S31803]</t>
  </si>
  <si>
    <t>WNeck Flange 900-NPS16 SCH-160 [SA182 F51 S31803]</t>
  </si>
  <si>
    <t>WNeck Flange 900-NPS16 SCH-20 [SA182 F51 S31803]</t>
  </si>
  <si>
    <t>WNeck Flange 900-NPS16 SCH-30 [SA182 F51 S31803]</t>
  </si>
  <si>
    <t>WNeck Flange 900-NPS16 SCH-40 [SA182 F51 S31803]</t>
  </si>
  <si>
    <t>WNeck Flange 900-NPS16 SCH-60 [SA182 F51 S31803]</t>
  </si>
  <si>
    <t>WNeck Flange 900-NPS16 SCH-80 [SA182 F51 S31803]</t>
  </si>
  <si>
    <t>WNeck Flange 900-NPS16 SCH-STD [SA182 F51 S31803]</t>
  </si>
  <si>
    <t>WNeck Flange 900-NPS16 SCH-XH [SA182 F51 S31803]</t>
  </si>
  <si>
    <t>WNeck Flange 900-NPS18 SCH-10 [SA182 F51 S31803]</t>
  </si>
  <si>
    <t>WNeck Flange 900-NPS18 SCH-100 [SA182 F51 S31803]</t>
  </si>
  <si>
    <t>WNeck Flange 900-NPS18 SCH-120 [SA182 F51 S31803]</t>
  </si>
  <si>
    <t>WNeck Flange 900-NPS18 SCH-140 [SA182 F51 S31803]</t>
  </si>
  <si>
    <t>WNeck Flange 900-NPS18 SCH-160 [SA182 F51 S31803]</t>
  </si>
  <si>
    <t>WNeck Flange 900-NPS18 SCH-20 [SA182 F51 S31803]</t>
  </si>
  <si>
    <t>WNeck Flange 900-NPS18 SCH-30 [SA182 F51 S31803]</t>
  </si>
  <si>
    <t>WNeck Flange 900-NPS18 SCH-40 [SA182 F51 S31803]</t>
  </si>
  <si>
    <t>WNeck Flange 900-NPS18 SCH-60 [SA182 F51 S31803]</t>
  </si>
  <si>
    <t>WNeck Flange 900-NPS18 SCH-80 [SA182 F51 S31803]</t>
  </si>
  <si>
    <t>WNeck Flange 900-NPS18 SCH-STD [SA182 F51 S31803]</t>
  </si>
  <si>
    <t>WNeck Flange 900-NPS18 SCH-XH [SA182 F51 S31803]</t>
  </si>
  <si>
    <t>WNeck Flange 900-NPS20 SCH-10 [SA182 F51 S31803]</t>
  </si>
  <si>
    <t>WNeck Flange 900-NPS20 SCH-100 [SA182 F51 S31803]</t>
  </si>
  <si>
    <t>WNeck Flange 900-NPS20 SCH-120 [SA182 F51 S31803]</t>
  </si>
  <si>
    <t>WNeck Flange 900-NPS20 SCH-140 [SA182 F51 S31803]</t>
  </si>
  <si>
    <t>WNeck Flange 900-NPS20 SCH-160 [SA182 F51 S31803]</t>
  </si>
  <si>
    <t>WNeck Flange 900-NPS20 SCH-20 [SA182 F51 S31803]</t>
  </si>
  <si>
    <t>WNeck Flange 900-NPS20 SCH-30 [SA182 F51 S31803]</t>
  </si>
  <si>
    <t>WNeck Flange 900-NPS20 SCH-40 [SA182 F51 S31803]</t>
  </si>
  <si>
    <t>WNeck Flange 900-NPS20 SCH-60 [SA182 F51 S31803]</t>
  </si>
  <si>
    <t>WNeck Flange 900-NPS20 SCH-80 [SA182 F51 S31803]</t>
  </si>
  <si>
    <t>WNeck Flange 900-NPS20 SCH-STD [SA182 F51 S31803]</t>
  </si>
  <si>
    <t>WNeck Flange 900-NPS20 SCH-XH [SA182 F51 S31803]</t>
  </si>
  <si>
    <t>WNeck Flange 900-NPS24 SCH-10 [SA182 F51 S31803]</t>
  </si>
  <si>
    <t>WNeck Flange 900-NPS24 SCH-100 [SA182 F51 S31803]</t>
  </si>
  <si>
    <t>WNeck Flange 900-NPS24 SCH-120 [SA182 F51 S31803]</t>
  </si>
  <si>
    <t>WNeck Flange 900-NPS24 SCH-140 [SA182 F51 S31803]</t>
  </si>
  <si>
    <t>WNeck Flange 900-NPS24 SCH-160 [SA182 F51 S31803]</t>
  </si>
  <si>
    <t>WNeck Flange 900-NPS24 SCH-20 [SA182 F51 S31803]</t>
  </si>
  <si>
    <t>WNeck Flange 900-NPS24 SCH-30 [SA182 F51 S31803]</t>
  </si>
  <si>
    <t>WNeck Flange 900-NPS24 SCH-40 [SA182 F51 S31803]</t>
  </si>
  <si>
    <t>WNeck Flange 900-NPS24 SCH-60 [SA182 F51 S31803]</t>
  </si>
  <si>
    <t>WNeck Flange 900-NPS24 SCH-80 [SA182 F51 S31803]</t>
  </si>
  <si>
    <t>WNeck Flange 900-NPS24 SCH-STD [SA182 F51 S31803]</t>
  </si>
  <si>
    <t>WNeck Flange 900-NPS24 SCH-XH [SA182 F51 S31803]</t>
  </si>
  <si>
    <t>WNeck Flange 1500-NPS0.5 SCH-10 [SA182 F51 S31803]</t>
  </si>
  <si>
    <t>WNeck Flange 1500-NPS0.5 SCH-160 [SA182 F51 S31803]</t>
  </si>
  <si>
    <t>WNeck Flange 1500-NPS0.5 SCH-40 [SA182 F51 S31803]</t>
  </si>
  <si>
    <t>WNeck Flange 1500-NPS0.5 SCH-80 [SA182 F51 S31803]</t>
  </si>
  <si>
    <t>WNeck Flange 1500-NPS0.5 SCH-STD [SA182 F51 S31803]</t>
  </si>
  <si>
    <t>WNeck Flange 1500-NPS0.5 SCH-XH [SA182 F51 S31803]</t>
  </si>
  <si>
    <t>WNeck Flange 1500-NPS0.5 SCH-XXH [SA182 F51 S31803]</t>
  </si>
  <si>
    <t>WNeck Flange 1500-NPS0.75 SCH-10 [SA182 F51 S31803]</t>
  </si>
  <si>
    <t>WNeck Flange 1500-NPS0.75 SCH-160 [SA182 F51 S31803]</t>
  </si>
  <si>
    <t>WNeck Flange 1500-NPS0.75 SCH-40 [SA182 F51 S31803]</t>
  </si>
  <si>
    <t>WNeck Flange 1500-NPS0.75 SCH-80 [SA182 F51 S31803]</t>
  </si>
  <si>
    <t>WNeck Flange 1500-NPS0.75 SCH-STD [SA182 F51 S31803]</t>
  </si>
  <si>
    <t>WNeck Flange 1500-NPS0.75 SCH-XH [SA182 F51 S31803]</t>
  </si>
  <si>
    <t>WNeck Flange 1500-NPS0.75 SCH-XXH [SA182 F51 S31803]</t>
  </si>
  <si>
    <t>WNeck Flange 1500-NPS1 SCH-10 [SA182 F51 S31803]</t>
  </si>
  <si>
    <t>WNeck Flange 1500-NPS1 SCH-160 [SA182 F51 S31803]</t>
  </si>
  <si>
    <t>WNeck Flange 1500-NPS1 SCH-40 [SA182 F51 S31803]</t>
  </si>
  <si>
    <t>WNeck Flange 1500-NPS1 SCH-80 [SA182 F51 S31803]</t>
  </si>
  <si>
    <t>WNeck Flange 1500-NPS1 SCH-STD [SA182 F51 S31803]</t>
  </si>
  <si>
    <t>WNeck Flange 1500-NPS1 SCH-XH [SA182 F51 S31803]</t>
  </si>
  <si>
    <t>WNeck Flange 1500-NPS1 SCH-XXH [SA182 F51 S31803]</t>
  </si>
  <si>
    <t>WNeck Flange 1500-NPS1.25 SCH-10 [SA182 F51 S31803]</t>
  </si>
  <si>
    <t>WNeck Flange 1500-NPS1.25 SCH-160 [SA182 F51 S31803]</t>
  </si>
  <si>
    <t>WNeck Flange 1500-NPS1.25 SCH-40 [SA182 F51 S31803]</t>
  </si>
  <si>
    <t>WNeck Flange 1500-NPS1.25 SCH-80 [SA182 F51 S31803]</t>
  </si>
  <si>
    <t>WNeck Flange 1500-NPS1.25 SCH-STD [SA182 F51 S31803]</t>
  </si>
  <si>
    <t>WNeck Flange 1500-NPS1.25 SCH-XH [SA182 F51 S31803]</t>
  </si>
  <si>
    <t>WNeck Flange 1500-NPS1.25 SCH-XXH [SA182 F51 S31803]</t>
  </si>
  <si>
    <t>WNeck Flange 1500-NPS1.5 SCH-10 [SA182 F51 S31803]</t>
  </si>
  <si>
    <t>WNeck Flange 1500-NPS1.5 SCH-160 [SA182 F51 S31803]</t>
  </si>
  <si>
    <t>WNeck Flange 1500-NPS1.5 SCH-40 [SA182 F51 S31803]</t>
  </si>
  <si>
    <t>WNeck Flange 1500-NPS1.5 SCH-80 [SA182 F51 S31803]</t>
  </si>
  <si>
    <t>WNeck Flange 1500-NPS1.5 SCH-STD [SA182 F51 S31803]</t>
  </si>
  <si>
    <t>WNeck Flange 1500-NPS1.5 SCH-XH [SA182 F51 S31803]</t>
  </si>
  <si>
    <t>WNeck Flange 1500-NPS1.5 SCH-XXH [SA182 F51 S31803]</t>
  </si>
  <si>
    <t>WNeck Flange 1500-NPS2 SCH-10 [SA182 F51 S31803]</t>
  </si>
  <si>
    <t>WNeck Flange 1500-NPS2 SCH-160 [SA182 F51 S31803]</t>
  </si>
  <si>
    <t>WNeck Flange 1500-NPS2 SCH-40 [SA182 F51 S31803]</t>
  </si>
  <si>
    <t>WNeck Flange 1500-NPS2 SCH-80 [SA182 F51 S31803]</t>
  </si>
  <si>
    <t>WNeck Flange 1500-NPS2 SCH-STD [SA182 F51 S31803]</t>
  </si>
  <si>
    <t>WNeck Flange 1500-NPS2 SCH-XH [SA182 F51 S31803]</t>
  </si>
  <si>
    <t>WNeck Flange 1500-NPS2 SCH-XXH [SA182 F51 S31803]</t>
  </si>
  <si>
    <t>WNeck Flange 1500-NPS2.5 SCH-10 [SA182 F51 S31803]</t>
  </si>
  <si>
    <t>WNeck Flange 1500-NPS2.5 SCH-160 [SA182 F51 S31803]</t>
  </si>
  <si>
    <t>WNeck Flange 1500-NPS2.5 SCH-40 [SA182 F51 S31803]</t>
  </si>
  <si>
    <t>WNeck Flange 1500-NPS2.5 SCH-80 [SA182 F51 S31803]</t>
  </si>
  <si>
    <t>WNeck Flange 1500-NPS2.5 SCH-STD [SA182 F51 S31803]</t>
  </si>
  <si>
    <t>WNeck Flange 1500-NPS2.5 SCH-XH [SA182 F51 S31803]</t>
  </si>
  <si>
    <t>WNeck Flange 1500-NPS2.5 SCH-XXH [SA182 F51 S31803]</t>
  </si>
  <si>
    <t>WNeck Flange 1500-NPS3 SCH-10 [SA182 F51 S31803]</t>
  </si>
  <si>
    <t>WNeck Flange 1500-NPS3 SCH-160 [SA182 F51 S31803]</t>
  </si>
  <si>
    <t>WNeck Flange 1500-NPS3 SCH-40 [SA182 F51 S31803]</t>
  </si>
  <si>
    <t>WNeck Flange 1500-NPS3 SCH-80 [SA182 F51 S31803]</t>
  </si>
  <si>
    <t>WNeck Flange 1500-NPS3 SCH-STD [SA182 F51 S31803]</t>
  </si>
  <si>
    <t>WNeck Flange 1500-NPS3 SCH-XH [SA182 F51 S31803]</t>
  </si>
  <si>
    <t>WNeck Flange 1500-NPS3 SCH-XXH [SA182 F51 S31803]</t>
  </si>
  <si>
    <t>WNeck Flange 1500-NPS4 SCH-10 [SA182 F51 S31803]</t>
  </si>
  <si>
    <t>WNeck Flange 1500-NPS4 SCH-120 [SA182 F51 S31803]</t>
  </si>
  <si>
    <t>WNeck Flange 1500-NPS4 SCH-160 [SA182 F51 S31803]</t>
  </si>
  <si>
    <t>WNeck Flange 1500-NPS4 SCH-40 [SA182 F51 S31803]</t>
  </si>
  <si>
    <t>WNeck Flange 1500-NPS4 SCH-80 [SA182 F51 S31803]</t>
  </si>
  <si>
    <t>WNeck Flange 1500-NPS4 SCH-STD [SA182 F51 S31803]</t>
  </si>
  <si>
    <t>WNeck Flange 1500-NPS4 SCH-XH [SA182 F51 S31803]</t>
  </si>
  <si>
    <t>WNeck Flange 1500-NPS4 SCH-XXH [SA182 F51 S31803]</t>
  </si>
  <si>
    <t>WNeck Flange 1500-NPS5 SCH-10 [SA182 F51 S31803]</t>
  </si>
  <si>
    <t>WNeck Flange 1500-NPS5 SCH-120 [SA182 F51 S31803]</t>
  </si>
  <si>
    <t>WNeck Flange 1500-NPS5 SCH-160 [SA182 F51 S31803]</t>
  </si>
  <si>
    <t>WNeck Flange 1500-NPS5 SCH-40 [SA182 F51 S31803]</t>
  </si>
  <si>
    <t>WNeck Flange 1500-NPS5 SCH-80 [SA182 F51 S31803]</t>
  </si>
  <si>
    <t>WNeck Flange 1500-NPS5 SCH-STD [SA182 F51 S31803]</t>
  </si>
  <si>
    <t>WNeck Flange 1500-NPS5 SCH-XH [SA182 F51 S31803]</t>
  </si>
  <si>
    <t>WNeck Flange 1500-NPS5 SCH-XXH [SA182 F51 S31803]</t>
  </si>
  <si>
    <t>WNeck Flange 1500-NPS6 SCH-10 [SA182 F51 S31803]</t>
  </si>
  <si>
    <t>WNeck Flange 1500-NPS6 SCH-120 [SA182 F51 S31803]</t>
  </si>
  <si>
    <t>WNeck Flange 1500-NPS6 SCH-160 [SA182 F51 S31803]</t>
  </si>
  <si>
    <t>WNeck Flange 1500-NPS6 SCH-40 [SA182 F51 S31803]</t>
  </si>
  <si>
    <t>WNeck Flange 1500-NPS6 SCH-80 [SA182 F51 S31803]</t>
  </si>
  <si>
    <t>WNeck Flange 1500-NPS6 SCH-STD [SA182 F51 S31803]</t>
  </si>
  <si>
    <t>WNeck Flange 1500-NPS6 SCH-XH [SA182 F51 S31803]</t>
  </si>
  <si>
    <t>WNeck Flange 1500-NPS6 SCH-XXH [SA182 F51 S31803]</t>
  </si>
  <si>
    <t>WNeck Flange 1500-NPS8 SCH-10 [SA182 F51 S31803]</t>
  </si>
  <si>
    <t>WNeck Flange 1500-NPS8 SCH-100 [SA182 F51 S31803]</t>
  </si>
  <si>
    <t>WNeck Flange 1500-NPS8 SCH-120 [SA182 F51 S31803]</t>
  </si>
  <si>
    <t>WNeck Flange 1500-NPS8 SCH-140 [SA182 F51 S31803]</t>
  </si>
  <si>
    <t>WNeck Flange 1500-NPS8 SCH-160 [SA182 F51 S31803]</t>
  </si>
  <si>
    <t>WNeck Flange 1500-NPS8 SCH-20 [SA182 F51 S31803]</t>
  </si>
  <si>
    <t>WNeck Flange 1500-NPS8 SCH-30 [SA182 F51 S31803]</t>
  </si>
  <si>
    <t>WNeck Flange 1500-NPS8 SCH-40 [SA182 F51 S31803]</t>
  </si>
  <si>
    <t>WNeck Flange 1500-NPS8 SCH-60 [SA182 F51 S31803]</t>
  </si>
  <si>
    <t>WNeck Flange 1500-NPS8 SCH-80 [SA182 F51 S31803]</t>
  </si>
  <si>
    <t>WNeck Flange 1500-NPS8 SCH-STD [SA182 F51 S31803]</t>
  </si>
  <si>
    <t>WNeck Flange 1500-NPS8 SCH-XH [SA182 F51 S31803]</t>
  </si>
  <si>
    <t>WNeck Flange 1500-NPS8 SCH-XXH [SA182 F51 S31803]</t>
  </si>
  <si>
    <t>WNeck Flange 1500-NPS10 SCH-10 [SA182 F51 S31803]</t>
  </si>
  <si>
    <t>WNeck Flange 1500-NPS10 SCH-100 [SA182 F51 S31803]</t>
  </si>
  <si>
    <t>WNeck Flange 1500-NPS10 SCH-120 [SA182 F51 S31803]</t>
  </si>
  <si>
    <t>WNeck Flange 1500-NPS10 SCH-140 [SA182 F51 S31803]</t>
  </si>
  <si>
    <t>WNeck Flange 1500-NPS10 SCH-160 [SA182 F51 S31803]</t>
  </si>
  <si>
    <t>WNeck Flange 1500-NPS10 SCH-20 [SA182 F51 S31803]</t>
  </si>
  <si>
    <t>WNeck Flange 1500-NPS10 SCH-30 [SA182 F51 S31803]</t>
  </si>
  <si>
    <t>WNeck Flange 1500-NPS10 SCH-40 [SA182 F51 S31803]</t>
  </si>
  <si>
    <t>WNeck Flange 1500-NPS10 SCH-60 [SA182 F51 S31803]</t>
  </si>
  <si>
    <t>WNeck Flange 1500-NPS10 SCH-80 [SA182 F51 S31803]</t>
  </si>
  <si>
    <t>WNeck Flange 1500-NPS10 SCH-STD [SA182 F51 S31803]</t>
  </si>
  <si>
    <t>WNeck Flange 1500-NPS10 SCH-XH [SA182 F51 S31803]</t>
  </si>
  <si>
    <t>WNeck Flange 1500-NPS10 SCH-XXH [SA182 F51 S31803]</t>
  </si>
  <si>
    <t>WNeck Flange 1500-NPS12 SCH-10 [SA182 F51 S31803]</t>
  </si>
  <si>
    <t>WNeck Flange 1500-NPS12 SCH-100 [SA182 F51 S31803]</t>
  </si>
  <si>
    <t>WNeck Flange 1500-NPS12 SCH-120 [SA182 F51 S31803]</t>
  </si>
  <si>
    <t>WNeck Flange 1500-NPS12 SCH-140 [SA182 F51 S31803]</t>
  </si>
  <si>
    <t>WNeck Flange 1500-NPS12 SCH-160 [SA182 F51 S31803]</t>
  </si>
  <si>
    <t>WNeck Flange 1500-NPS12 SCH-20 [SA182 F51 S31803]</t>
  </si>
  <si>
    <t>WNeck Flange 1500-NPS12 SCH-30 [SA182 F51 S31803]</t>
  </si>
  <si>
    <t>WNeck Flange 1500-NPS12 SCH-40 [SA182 F51 S31803]</t>
  </si>
  <si>
    <t>WNeck Flange 1500-NPS12 SCH-60 [SA182 F51 S31803]</t>
  </si>
  <si>
    <t>WNeck Flange 1500-NPS12 SCH-80 [SA182 F51 S31803]</t>
  </si>
  <si>
    <t>WNeck Flange 1500-NPS12 SCH-STD [SA182 F51 S31803]</t>
  </si>
  <si>
    <t>WNeck Flange 1500-NPS12 SCH-XH [SA182 F51 S31803]</t>
  </si>
  <si>
    <t>WNeck Flange 1500-NPS12 SCH-XXH [SA182 F51 S31803]</t>
  </si>
  <si>
    <t>WNeck Flange 1500-NPS14 SCH-10 [SA182 F51 S31803]</t>
  </si>
  <si>
    <t>WNeck Flange 1500-NPS14 SCH-100 [SA182 F51 S31803]</t>
  </si>
  <si>
    <t>WNeck Flange 1500-NPS14 SCH-120 [SA182 F51 S31803]</t>
  </si>
  <si>
    <t>WNeck Flange 1500-NPS14 SCH-140 [SA182 F51 S31803]</t>
  </si>
  <si>
    <t>WNeck Flange 1500-NPS14 SCH-160 [SA182 F51 S31803]</t>
  </si>
  <si>
    <t>WNeck Flange 1500-NPS14 SCH-20 [SA182 F51 S31803]</t>
  </si>
  <si>
    <t>WNeck Flange 1500-NPS14 SCH-30 [SA182 F51 S31803]</t>
  </si>
  <si>
    <t>WNeck Flange 1500-NPS14 SCH-40 [SA182 F51 S31803]</t>
  </si>
  <si>
    <t>WNeck Flange 1500-NPS14 SCH-60 [SA182 F51 S31803]</t>
  </si>
  <si>
    <t>WNeck Flange 1500-NPS14 SCH-80 [SA182 F51 S31803]</t>
  </si>
  <si>
    <t>WNeck Flange 1500-NPS14 SCH-STD [SA182 F51 S31803]</t>
  </si>
  <si>
    <t>WNeck Flange 1500-NPS14 SCH-XH [SA182 F51 S31803]</t>
  </si>
  <si>
    <t>WNeck Flange 1500-NPS16 SCH-10 [SA182 F51 S31803]</t>
  </si>
  <si>
    <t>WNeck Flange 1500-NPS16 SCH-100 [SA182 F51 S31803]</t>
  </si>
  <si>
    <t>WNeck Flange 1500-NPS16 SCH-120 [SA182 F51 S31803]</t>
  </si>
  <si>
    <t>WNeck Flange 1500-NPS16 SCH-140 [SA182 F51 S31803]</t>
  </si>
  <si>
    <t>WNeck Flange 1500-NPS16 SCH-160 [SA182 F51 S31803]</t>
  </si>
  <si>
    <t>WNeck Flange 1500-NPS16 SCH-20 [SA182 F51 S31803]</t>
  </si>
  <si>
    <t>WNeck Flange 1500-NPS16 SCH-30 [SA182 F51 S31803]</t>
  </si>
  <si>
    <t>WNeck Flange 1500-NPS16 SCH-40 [SA182 F51 S31803]</t>
  </si>
  <si>
    <t>WNeck Flange 1500-NPS16 SCH-60 [SA182 F51 S31803]</t>
  </si>
  <si>
    <t>WNeck Flange 1500-NPS16 SCH-80 [SA182 F51 S31803]</t>
  </si>
  <si>
    <t>WNeck Flange 1500-NPS16 SCH-STD [SA182 F51 S31803]</t>
  </si>
  <si>
    <t>WNeck Flange 1500-NPS16 SCH-XH [SA182 F51 S31803]</t>
  </si>
  <si>
    <t>WNeck Flange 1500-NPS18 SCH-10 [SA182 F51 S31803]</t>
  </si>
  <si>
    <t>WNeck Flange 1500-NPS18 SCH-100 [SA182 F51 S31803]</t>
  </si>
  <si>
    <t>WNeck Flange 1500-NPS18 SCH-120 [SA182 F51 S31803]</t>
  </si>
  <si>
    <t>WNeck Flange 1500-NPS18 SCH-140 [SA182 F51 S31803]</t>
  </si>
  <si>
    <t>WNeck Flange 1500-NPS18 SCH-160 [SA182 F51 S31803]</t>
  </si>
  <si>
    <t>WNeck Flange 1500-NPS18 SCH-20 [SA182 F51 S31803]</t>
  </si>
  <si>
    <t>WNeck Flange 1500-NPS18 SCH-30 [SA182 F51 S31803]</t>
  </si>
  <si>
    <t>WNeck Flange 1500-NPS18 SCH-40 [SA182 F51 S31803]</t>
  </si>
  <si>
    <t>WNeck Flange 1500-NPS18 SCH-60 [SA182 F51 S31803]</t>
  </si>
  <si>
    <t>WNeck Flange 1500-NPS18 SCH-80 [SA182 F51 S31803]</t>
  </si>
  <si>
    <t>WNeck Flange 1500-NPS18 SCH-STD [SA182 F51 S31803]</t>
  </si>
  <si>
    <t>WNeck Flange 1500-NPS18 SCH-XH [SA182 F51 S31803]</t>
  </si>
  <si>
    <t>WNeck Flange 1500-NPS20 SCH-10 [SA182 F51 S31803]</t>
  </si>
  <si>
    <t>WNeck Flange 1500-NPS20 SCH-100 [SA182 F51 S31803]</t>
  </si>
  <si>
    <t>WNeck Flange 1500-NPS20 SCH-120 [SA182 F51 S31803]</t>
  </si>
  <si>
    <t>WNeck Flange 1500-NPS20 SCH-140 [SA182 F51 S31803]</t>
  </si>
  <si>
    <t>WNeck Flange 1500-NPS20 SCH-160 [SA182 F51 S31803]</t>
  </si>
  <si>
    <t>WNeck Flange 1500-NPS20 SCH-20 [SA182 F51 S31803]</t>
  </si>
  <si>
    <t>WNeck Flange 1500-NPS20 SCH-30 [SA182 F51 S31803]</t>
  </si>
  <si>
    <t>WNeck Flange 1500-NPS20 SCH-40 [SA182 F51 S31803]</t>
  </si>
  <si>
    <t>WNeck Flange 1500-NPS20 SCH-60 [SA182 F51 S31803]</t>
  </si>
  <si>
    <t>WNeck Flange 1500-NPS20 SCH-80 [SA182 F51 S31803]</t>
  </si>
  <si>
    <t>WNeck Flange 1500-NPS20 SCH-STD [SA182 F51 S31803]</t>
  </si>
  <si>
    <t>WNeck Flange 1500-NPS20 SCH-XH [SA182 F51 S31803]</t>
  </si>
  <si>
    <t>WNeck Flange 1500-NPS24 SCH-10 [SA182 F51 S31803]</t>
  </si>
  <si>
    <t>WNeck Flange 1500-NPS24 SCH-100 [SA182 F51 S31803]</t>
  </si>
  <si>
    <t>WNeck Flange 1500-NPS24 SCH-120 [SA182 F51 S31803]</t>
  </si>
  <si>
    <t>WNeck Flange 1500-NPS24 SCH-140 [SA182 F51 S31803]</t>
  </si>
  <si>
    <t>WNeck Flange 1500-NPS24 SCH-160 [SA182 F51 S31803]</t>
  </si>
  <si>
    <t>WNeck Flange 1500-NPS24 SCH-20 [SA182 F51 S31803]</t>
  </si>
  <si>
    <t>WNeck Flange 1500-NPS24 SCH-30 [SA182 F51 S31803]</t>
  </si>
  <si>
    <t>WNeck Flange 1500-NPS24 SCH-40 [SA182 F51 S31803]</t>
  </si>
  <si>
    <t>WNeck Flange 1500-NPS24 SCH-60 [SA182 F51 S31803]</t>
  </si>
  <si>
    <t>WNeck Flange 1500-NPS24 SCH-80 [SA182 F51 S31803]</t>
  </si>
  <si>
    <t>WNeck Flange 1500-NPS24 SCH-STD [SA182 F51 S31803]</t>
  </si>
  <si>
    <t>WNeck Flange 1500-NPS24 SCH-XH [SA182 F51 S31803]</t>
  </si>
  <si>
    <t>WNeck Flange 2500-NPS0.5 SCH-10 [SA182 F51 S31803]</t>
  </si>
  <si>
    <t>WNeck Flange 2500-NPS0.5 SCH-160 [SA182 F51 S31803]</t>
  </si>
  <si>
    <t>WNeck Flange 2500-NPS0.5 SCH-40 [SA182 F51 S31803]</t>
  </si>
  <si>
    <t>WNeck Flange 2500-NPS0.5 SCH-80 [SA182 F51 S31803]</t>
  </si>
  <si>
    <t>WNeck Flange 2500-NPS0.5 SCH-STD [SA182 F51 S31803]</t>
  </si>
  <si>
    <t>WNeck Flange 2500-NPS0.5 SCH-XH [SA182 F51 S31803]</t>
  </si>
  <si>
    <t>WNeck Flange 2500-NPS0.5 SCH-XXH [SA182 F51 S31803]</t>
  </si>
  <si>
    <t>WNeck Flange 2500-NPS0.75 SCH-10 [SA182 F51 S31803]</t>
  </si>
  <si>
    <t>WNeck Flange 2500-NPS0.75 SCH-160 [SA182 F51 S31803]</t>
  </si>
  <si>
    <t>WNeck Flange 2500-NPS0.75 SCH-40 [SA182 F51 S31803]</t>
  </si>
  <si>
    <t>WNeck Flange 2500-NPS0.75 SCH-80 [SA182 F51 S31803]</t>
  </si>
  <si>
    <t>WNeck Flange 2500-NPS0.75 SCH-STD [SA182 F51 S31803]</t>
  </si>
  <si>
    <t>WNeck Flange 2500-NPS0.75 SCH-XH [SA182 F51 S31803]</t>
  </si>
  <si>
    <t>WNeck Flange 2500-NPS0.75 SCH-XXH [SA182 F51 S31803]</t>
  </si>
  <si>
    <t>WNeck Flange 2500-NPS1 SCH-10 [SA182 F51 S31803]</t>
  </si>
  <si>
    <t>WNeck Flange 2500-NPS1 SCH-160 [SA182 F51 S31803]</t>
  </si>
  <si>
    <t>WNeck Flange 2500-NPS1 SCH-40 [SA182 F51 S31803]</t>
  </si>
  <si>
    <t>WNeck Flange 2500-NPS1 SCH-80 [SA182 F51 S31803]</t>
  </si>
  <si>
    <t>WNeck Flange 2500-NPS1 SCH-STD [SA182 F51 S31803]</t>
  </si>
  <si>
    <t>WNeck Flange 2500-NPS1 SCH-XH [SA182 F51 S31803]</t>
  </si>
  <si>
    <t>WNeck Flange 2500-NPS1 SCH-XXH [SA182 F51 S31803]</t>
  </si>
  <si>
    <t>WNeck Flange 2500-NPS1.25 SCH-10 [SA182 F51 S31803]</t>
  </si>
  <si>
    <t>WNeck Flange 2500-NPS1.25 SCH-160 [SA182 F51 S31803]</t>
  </si>
  <si>
    <t>WNeck Flange 2500-NPS1.25 SCH-40 [SA182 F51 S31803]</t>
  </si>
  <si>
    <t>WNeck Flange 2500-NPS1.25 SCH-80 [SA182 F51 S31803]</t>
  </si>
  <si>
    <t>WNeck Flange 2500-NPS1.25 SCH-STD [SA182 F51 S31803]</t>
  </si>
  <si>
    <t>WNeck Flange 2500-NPS1.25 SCH-XH [SA182 F51 S31803]</t>
  </si>
  <si>
    <t>WNeck Flange 2500-NPS1.25 SCH-XXH [SA182 F51 S31803]</t>
  </si>
  <si>
    <t>WNeck Flange 2500-NPS1.5 SCH-10 [SA182 F51 S31803]</t>
  </si>
  <si>
    <t>WNeck Flange 2500-NPS1.5 SCH-160 [SA182 F51 S31803]</t>
  </si>
  <si>
    <t>WNeck Flange 2500-NPS1.5 SCH-40 [SA182 F51 S31803]</t>
  </si>
  <si>
    <t>WNeck Flange 2500-NPS1.5 SCH-80 [SA182 F51 S31803]</t>
  </si>
  <si>
    <t>WNeck Flange 2500-NPS1.5 SCH-STD [SA182 F51 S31803]</t>
  </si>
  <si>
    <t>WNeck Flange 2500-NPS1.5 SCH-XH [SA182 F51 S31803]</t>
  </si>
  <si>
    <t>WNeck Flange 2500-NPS1.5 SCH-XXH [SA182 F51 S31803]</t>
  </si>
  <si>
    <t>WNeck Flange 2500-NPS2 SCH-10 [SA182 F51 S31803]</t>
  </si>
  <si>
    <t>WNeck Flange 2500-NPS2 SCH-160 [SA182 F51 S31803]</t>
  </si>
  <si>
    <t>WNeck Flange 2500-NPS2 SCH-40 [SA182 F51 S31803]</t>
  </si>
  <si>
    <t>WNeck Flange 2500-NPS2 SCH-80 [SA182 F51 S31803]</t>
  </si>
  <si>
    <t>WNeck Flange 2500-NPS2 SCH-STD [SA182 F51 S31803]</t>
  </si>
  <si>
    <t>WNeck Flange 2500-NPS2 SCH-XH [SA182 F51 S31803]</t>
  </si>
  <si>
    <t>WNeck Flange 2500-NPS2 SCH-XXH [SA182 F51 S31803]</t>
  </si>
  <si>
    <t>WNeck Flange 2500-NPS2.5 SCH-10 [SA182 F51 S31803]</t>
  </si>
  <si>
    <t>WNeck Flange 2500-NPS2.5 SCH-160 [SA182 F51 S31803]</t>
  </si>
  <si>
    <t>WNeck Flange 2500-NPS2.5 SCH-40 [SA182 F51 S31803]</t>
  </si>
  <si>
    <t>WNeck Flange 2500-NPS2.5 SCH-80 [SA182 F51 S31803]</t>
  </si>
  <si>
    <t>WNeck Flange 2500-NPS2.5 SCH-STD [SA182 F51 S31803]</t>
  </si>
  <si>
    <t>WNeck Flange 2500-NPS2.5 SCH-XH [SA182 F51 S31803]</t>
  </si>
  <si>
    <t>WNeck Flange 2500-NPS2.5 SCH-XXH [SA182 F51 S31803]</t>
  </si>
  <si>
    <t>WNeck Flange 2500-NPS3 SCH-10 [SA182 F51 S31803]</t>
  </si>
  <si>
    <t>WNeck Flange 2500-NPS3 SCH-160 [SA182 F51 S31803]</t>
  </si>
  <si>
    <t>WNeck Flange 2500-NPS3 SCH-40 [SA182 F51 S31803]</t>
  </si>
  <si>
    <t>WNeck Flange 2500-NPS3 SCH-80 [SA182 F51 S31803]</t>
  </si>
  <si>
    <t>WNeck Flange 2500-NPS3 SCH-STD [SA182 F51 S31803]</t>
  </si>
  <si>
    <t>WNeck Flange 2500-NPS3 SCH-XH [SA182 F51 S31803]</t>
  </si>
  <si>
    <t>WNeck Flange 2500-NPS3 SCH-XXH [SA182 F51 S31803]</t>
  </si>
  <si>
    <t>WNeck Flange 2500-NPS4 SCH-10 [SA182 F51 S31803]</t>
  </si>
  <si>
    <t>WNeck Flange 2500-NPS4 SCH-120 [SA182 F51 S31803]</t>
  </si>
  <si>
    <t>WNeck Flange 2500-NPS4 SCH-160 [SA182 F51 S31803]</t>
  </si>
  <si>
    <t>WNeck Flange 2500-NPS4 SCH-40 [SA182 F51 S31803]</t>
  </si>
  <si>
    <t>WNeck Flange 2500-NPS4 SCH-80 [SA182 F51 S31803]</t>
  </si>
  <si>
    <t>WNeck Flange 2500-NPS4 SCH-STD [SA182 F51 S31803]</t>
  </si>
  <si>
    <t>WNeck Flange 2500-NPS4 SCH-XH [SA182 F51 S31803]</t>
  </si>
  <si>
    <t>WNeck Flange 2500-NPS4 SCH-XXH [SA182 F51 S31803]</t>
  </si>
  <si>
    <t>WNeck Flange 2500-NPS5 SCH-10 [SA182 F51 S31803]</t>
  </si>
  <si>
    <t>WNeck Flange 2500-NPS5 SCH-120 [SA182 F51 S31803]</t>
  </si>
  <si>
    <t>WNeck Flange 2500-NPS5 SCH-160 [SA182 F51 S31803]</t>
  </si>
  <si>
    <t>WNeck Flange 2500-NPS5 SCH-40 [SA182 F51 S31803]</t>
  </si>
  <si>
    <t>WNeck Flange 2500-NPS5 SCH-80 [SA182 F51 S31803]</t>
  </si>
  <si>
    <t>WNeck Flange 2500-NPS5 SCH-STD [SA182 F51 S31803]</t>
  </si>
  <si>
    <t>WNeck Flange 2500-NPS5 SCH-XH [SA182 F51 S31803]</t>
  </si>
  <si>
    <t>WNeck Flange 2500-NPS5 SCH-XXH [SA182 F51 S31803]</t>
  </si>
  <si>
    <t>WNeck Flange 2500-NPS6 SCH-10 [SA182 F51 S31803]</t>
  </si>
  <si>
    <t>WNeck Flange 2500-NPS6 SCH-120 [SA182 F51 S31803]</t>
  </si>
  <si>
    <t>WNeck Flange 2500-NPS6 SCH-160 [SA182 F51 S31803]</t>
  </si>
  <si>
    <t>WNeck Flange 2500-NPS6 SCH-40 [SA182 F51 S31803]</t>
  </si>
  <si>
    <t>WNeck Flange 2500-NPS6 SCH-80 [SA182 F51 S31803]</t>
  </si>
  <si>
    <t>WNeck Flange 2500-NPS6 SCH-STD [SA182 F51 S31803]</t>
  </si>
  <si>
    <t>WNeck Flange 2500-NPS6 SCH-XH [SA182 F51 S31803]</t>
  </si>
  <si>
    <t>WNeck Flange 2500-NPS6 SCH-XXH [SA182 F51 S31803]</t>
  </si>
  <si>
    <t>WNeck Flange 2500-NPS8 SCH-10 [SA182 F51 S31803]</t>
  </si>
  <si>
    <t>WNeck Flange 2500-NPS8 SCH-100 [SA182 F51 S31803]</t>
  </si>
  <si>
    <t>WNeck Flange 2500-NPS8 SCH-120 [SA182 F51 S31803]</t>
  </si>
  <si>
    <t>WNeck Flange 2500-NPS8 SCH-140 [SA182 F51 S31803]</t>
  </si>
  <si>
    <t>WNeck Flange 2500-NPS8 SCH-160 [SA182 F51 S31803]</t>
  </si>
  <si>
    <t>WNeck Flange 2500-NPS8 SCH-20 [SA182 F51 S31803]</t>
  </si>
  <si>
    <t>WNeck Flange 2500-NPS8 SCH-30 [SA182 F51 S31803]</t>
  </si>
  <si>
    <t>WNeck Flange 2500-NPS8 SCH-40 [SA182 F51 S31803]</t>
  </si>
  <si>
    <t>WNeck Flange 2500-NPS8 SCH-60 [SA182 F51 S31803]</t>
  </si>
  <si>
    <t>WNeck Flange 2500-NPS8 SCH-80 [SA182 F51 S31803]</t>
  </si>
  <si>
    <t>WNeck Flange 2500-NPS8 SCH-STD [SA182 F51 S31803]</t>
  </si>
  <si>
    <t>WNeck Flange 2500-NPS8 SCH-XH [SA182 F51 S31803]</t>
  </si>
  <si>
    <t>WNeck Flange 2500-NPS8 SCH-XXH [SA182 F51 S31803]</t>
  </si>
  <si>
    <t>WNeck Flange 2500-NPS10 SCH-10 [SA182 F51 S31803]</t>
  </si>
  <si>
    <t>WNeck Flange 2500-NPS10 SCH-100 [SA182 F51 S31803]</t>
  </si>
  <si>
    <t>WNeck Flange 2500-NPS10 SCH-120 [SA182 F51 S31803]</t>
  </si>
  <si>
    <t>WNeck Flange 2500-NPS10 SCH-140 [SA182 F51 S31803]</t>
  </si>
  <si>
    <t>WNeck Flange 2500-NPS10 SCH-160 [SA182 F51 S31803]</t>
  </si>
  <si>
    <t>WNeck Flange 2500-NPS10 SCH-20 [SA182 F51 S31803]</t>
  </si>
  <si>
    <t>WNeck Flange 2500-NPS10 SCH-30 [SA182 F51 S31803]</t>
  </si>
  <si>
    <t>WNeck Flange 2500-NPS10 SCH-40 [SA182 F51 S31803]</t>
  </si>
  <si>
    <t>WNeck Flange 2500-NPS10 SCH-60 [SA182 F51 S31803]</t>
  </si>
  <si>
    <t>WNeck Flange 2500-NPS10 SCH-80 [SA182 F51 S31803]</t>
  </si>
  <si>
    <t>WNeck Flange 2500-NPS10 SCH-STD [SA182 F51 S31803]</t>
  </si>
  <si>
    <t>WNeck Flange 2500-NPS10 SCH-XH [SA182 F51 S31803]</t>
  </si>
  <si>
    <t>WNeck Flange 2500-NPS10 SCH-XXH [SA182 F51 S31803]</t>
  </si>
  <si>
    <t>WNeck Flange 2500-NPS12 SCH-10 [SA182 F51 S31803]</t>
  </si>
  <si>
    <t>WNeck Flange 2500-NPS12 SCH-100 [SA182 F51 S31803]</t>
  </si>
  <si>
    <t>WNeck Flange 2500-NPS12 SCH-120 [SA182 F51 S31803]</t>
  </si>
  <si>
    <t>WNeck Flange 2500-NPS12 SCH-140 [SA182 F51 S31803]</t>
  </si>
  <si>
    <t>WNeck Flange 2500-NPS12 SCH-160 [SA182 F51 S31803]</t>
  </si>
  <si>
    <t>WNeck Flange 2500-NPS12 SCH-20 [SA182 F51 S31803]</t>
  </si>
  <si>
    <t>WNeck Flange 2500-NPS12 SCH-30 [SA182 F51 S31803]</t>
  </si>
  <si>
    <t>WNeck Flange 2500-NPS12 SCH-40 [SA182 F51 S31803]</t>
  </si>
  <si>
    <t>WNeck Flange 2500-NPS12 SCH-60 [SA182 F51 S31803]</t>
  </si>
  <si>
    <t>WNeck Flange 2500-NPS12 SCH-80 [SA182 F51 S31803]</t>
  </si>
  <si>
    <t>WNeck Flange 2500-NPS12 SCH-STD [SA182 F51 S31803]</t>
  </si>
  <si>
    <t>WNeck Flange 2500-NPS12 SCH-XH [SA182 F51 S31803]</t>
  </si>
  <si>
    <t>WNeck Flange 2500-NPS12 SCH-XXH [SA182 F51 S31803]</t>
  </si>
  <si>
    <t>Stainless Steel [SA182 F304]</t>
  </si>
  <si>
    <t>WNeck Flange 150-NPS0.5 SCH-10 [SA182 F304]</t>
  </si>
  <si>
    <t>WNeck Flange 150-NPS0.5 SCH-160 [SA182 F304]</t>
  </si>
  <si>
    <t>WNeck Flange 150-NPS0.5 SCH-40 [SA182 F304]</t>
  </si>
  <si>
    <t>WNeck Flange 150-NPS0.5 SCH-80 [SA182 F304]</t>
  </si>
  <si>
    <t>WNeck Flange 150-NPS0.5 SCH-STD [SA182 F304]</t>
  </si>
  <si>
    <t>WNeck Flange 150-NPS0.5 SCH-XH [SA182 F304]</t>
  </si>
  <si>
    <t>WNeck Flange 150-NPS0.5 SCH-XXH [SA182 F304]</t>
  </si>
  <si>
    <t>WNeck Flange 150-NPS0.75 SCH-10 [SA182 F304]</t>
  </si>
  <si>
    <t>WNeck Flange 150-NPS0.75 SCH-160 [SA182 F304]</t>
  </si>
  <si>
    <t>WNeck Flange 150-NPS0.75 SCH-40 [SA182 F304]</t>
  </si>
  <si>
    <t>WNeck Flange 150-NPS0.75 SCH-80 [SA182 F304]</t>
  </si>
  <si>
    <t>WNeck Flange 150-NPS0.75 SCH-STD [SA182 F304]</t>
  </si>
  <si>
    <t>WNeck Flange 150-NPS0.75 SCH-XH [SA182 F304]</t>
  </si>
  <si>
    <t>WNeck Flange 150-NPS0.75 SCH-XXH [SA182 F304]</t>
  </si>
  <si>
    <t>WNeck Flange 150-NPS1 SCH-10 [SA182 F304]</t>
  </si>
  <si>
    <t>WNeck Flange 150-NPS1 SCH-160 [SA182 F304]</t>
  </si>
  <si>
    <t>WNeck Flange 150-NPS1 SCH-40 [SA182 F304]</t>
  </si>
  <si>
    <t>WNeck Flange 150-NPS1 SCH-80 [SA182 F304]</t>
  </si>
  <si>
    <t>WNeck Flange 150-NPS1 SCH-STD [SA182 F304]</t>
  </si>
  <si>
    <t>WNeck Flange 150-NPS1 SCH-XH [SA182 F304]</t>
  </si>
  <si>
    <t>WNeck Flange 150-NPS1 SCH-XXH [SA182 F304]</t>
  </si>
  <si>
    <t>WNeck Flange 150-NPS1.25 SCH-10 [SA182 F304]</t>
  </si>
  <si>
    <t>WNeck Flange 150-NPS1.25 SCH-160 [SA182 F304]</t>
  </si>
  <si>
    <t>WNeck Flange 150-NPS1.25 SCH-40 [SA182 F304]</t>
  </si>
  <si>
    <t>WNeck Flange 150-NPS1.25 SCH-80 [SA182 F304]</t>
  </si>
  <si>
    <t>WNeck Flange 150-NPS1.25 SCH-STD [SA182 F304]</t>
  </si>
  <si>
    <t>WNeck Flange 150-NPS1.25 SCH-XH [SA182 F304]</t>
  </si>
  <si>
    <t>WNeck Flange 150-NPS1.25 SCH-XXH [SA182 F304]</t>
  </si>
  <si>
    <t>WNeck Flange 150-NPS1.5 SCH-10 [SA182 F304]</t>
  </si>
  <si>
    <t>WNeck Flange 150-NPS1.5 SCH-160 [SA182 F304]</t>
  </si>
  <si>
    <t>WNeck Flange 150-NPS1.5 SCH-40 [SA182 F304]</t>
  </si>
  <si>
    <t>WNeck Flange 150-NPS1.5 SCH-80 [SA182 F304]</t>
  </si>
  <si>
    <t>WNeck Flange 150-NPS1.5 SCH-STD [SA182 F304]</t>
  </si>
  <si>
    <t>WNeck Flange 150-NPS1.5 SCH-XH [SA182 F304]</t>
  </si>
  <si>
    <t>WNeck Flange 150-NPS1.5 SCH-XXH [SA182 F304]</t>
  </si>
  <si>
    <t>WNeck Flange 150-NPS2 SCH-10 [SA182 F304]</t>
  </si>
  <si>
    <t>WNeck Flange 150-NPS2 SCH-160 [SA182 F304]</t>
  </si>
  <si>
    <t>WNeck Flange 150-NPS2 SCH-40 [SA182 F304]</t>
  </si>
  <si>
    <t>WNeck Flange 150-NPS2 SCH-80 [SA182 F304]</t>
  </si>
  <si>
    <t>WNeck Flange 150-NPS2 SCH-STD [SA182 F304]</t>
  </si>
  <si>
    <t>WNeck Flange 150-NPS2 SCH-XH [SA182 F304]</t>
  </si>
  <si>
    <t>WNeck Flange 150-NPS2 SCH-XXH [SA182 F304]</t>
  </si>
  <si>
    <t>WNeck Flange 150-NPS2.5 SCH-10 [SA182 F304]</t>
  </si>
  <si>
    <t>WNeck Flange 150-NPS2.5 SCH-160 [SA182 F304]</t>
  </si>
  <si>
    <t>WNeck Flange 150-NPS2.5 SCH-40 [SA182 F304]</t>
  </si>
  <si>
    <t>WNeck Flange 150-NPS2.5 SCH-80 [SA182 F304]</t>
  </si>
  <si>
    <t>WNeck Flange 150-NPS2.5 SCH-STD [SA182 F304]</t>
  </si>
  <si>
    <t>WNeck Flange 150-NPS2.5 SCH-XH [SA182 F304]</t>
  </si>
  <si>
    <t>WNeck Flange 150-NPS2.5 SCH-XXH [SA182 F304]</t>
  </si>
  <si>
    <t>WNeck Flange 150-NPS3 SCH-10 [SA182 F304]</t>
  </si>
  <si>
    <t>WNeck Flange 150-NPS3 SCH-160 [SA182 F304]</t>
  </si>
  <si>
    <t>WNeck Flange 150-NPS3 SCH-40 [SA182 F304]</t>
  </si>
  <si>
    <t>WNeck Flange 150-NPS3 SCH-80 [SA182 F304]</t>
  </si>
  <si>
    <t>WNeck Flange 150-NPS3 SCH-STD [SA182 F304]</t>
  </si>
  <si>
    <t>WNeck Flange 150-NPS3 SCH-XH [SA182 F304]</t>
  </si>
  <si>
    <t>WNeck Flange 150-NPS3 SCH-XXH [SA182 F304]</t>
  </si>
  <si>
    <t>WNeck Flange 150-NPS3.5 SCH-10 [SA182 F304]</t>
  </si>
  <si>
    <t>WNeck Flange 150-NPS3.5 SCH-40 [SA182 F304]</t>
  </si>
  <si>
    <t>WNeck Flange 150-NPS3.5 SCH-80 [SA182 F304]</t>
  </si>
  <si>
    <t>WNeck Flange 150-NPS3.5 SCH-STD [SA182 F304]</t>
  </si>
  <si>
    <t>WNeck Flange 150-NPS3.5 SCH-XH [SA182 F304]</t>
  </si>
  <si>
    <t>WNeck Flange 150-NPS3.5 SCH-XXH [SA182 F304]</t>
  </si>
  <si>
    <t>WNeck Flange 150-NPS4 SCH-10 [SA182 F304]</t>
  </si>
  <si>
    <t>WNeck Flange 150-NPS4 SCH-120 [SA182 F304]</t>
  </si>
  <si>
    <t>WNeck Flange 150-NPS4 SCH-160 [SA182 F304]</t>
  </si>
  <si>
    <t>WNeck Flange 150-NPS4 SCH-40 [SA182 F304]</t>
  </si>
  <si>
    <t>WNeck Flange 150-NPS4 SCH-80 [SA182 F304]</t>
  </si>
  <si>
    <t>WNeck Flange 150-NPS4 SCH-STD [SA182 F304]</t>
  </si>
  <si>
    <t>WNeck Flange 150-NPS4 SCH-XH [SA182 F304]</t>
  </si>
  <si>
    <t>WNeck Flange 150-NPS4 SCH-XXH [SA182 F304]</t>
  </si>
  <si>
    <t>WNeck Flange 150-NPS5 SCH-10 [SA182 F304]</t>
  </si>
  <si>
    <t>WNeck Flange 150-NPS5 SCH-120 [SA182 F304]</t>
  </si>
  <si>
    <t>WNeck Flange 150-NPS5 SCH-160 [SA182 F304]</t>
  </si>
  <si>
    <t>WNeck Flange 150-NPS5 SCH-40 [SA182 F304]</t>
  </si>
  <si>
    <t>WNeck Flange 150-NPS5 SCH-80 [SA182 F304]</t>
  </si>
  <si>
    <t>WNeck Flange 150-NPS5 SCH-STD [SA182 F304]</t>
  </si>
  <si>
    <t>WNeck Flange 150-NPS5 SCH-XH [SA182 F304]</t>
  </si>
  <si>
    <t>WNeck Flange 150-NPS5 SCH-XXH [SA182 F304]</t>
  </si>
  <si>
    <t>WNeck Flange 150-NPS6 SCH-10 [SA182 F304]</t>
  </si>
  <si>
    <t>WNeck Flange 150-NPS6 SCH-120 [SA182 F304]</t>
  </si>
  <si>
    <t>WNeck Flange 150-NPS6 SCH-160 [SA182 F304]</t>
  </si>
  <si>
    <t>WNeck Flange 150-NPS6 SCH-40 [SA182 F304]</t>
  </si>
  <si>
    <t>WNeck Flange 150-NPS6 SCH-80 [SA182 F304]</t>
  </si>
  <si>
    <t>WNeck Flange 150-NPS6 SCH-STD [SA182 F304]</t>
  </si>
  <si>
    <t>WNeck Flange 150-NPS6 SCH-XH [SA182 F304]</t>
  </si>
  <si>
    <t>WNeck Flange 150-NPS6 SCH-XXH [SA182 F304]</t>
  </si>
  <si>
    <t>WNeck Flange 150-NPS8 SCH-10 [SA182 F304]</t>
  </si>
  <si>
    <t>WNeck Flange 150-NPS8 SCH-100 [SA182 F304]</t>
  </si>
  <si>
    <t>WNeck Flange 150-NPS8 SCH-120 [SA182 F304]</t>
  </si>
  <si>
    <t>WNeck Flange 150-NPS8 SCH-140 [SA182 F304]</t>
  </si>
  <si>
    <t>WNeck Flange 150-NPS8 SCH-160 [SA182 F304]</t>
  </si>
  <si>
    <t>WNeck Flange 150-NPS8 SCH-20 [SA182 F304]</t>
  </si>
  <si>
    <t>WNeck Flange 150-NPS8 SCH-30 [SA182 F304]</t>
  </si>
  <si>
    <t>WNeck Flange 150-NPS8 SCH-40 [SA182 F304]</t>
  </si>
  <si>
    <t>WNeck Flange 150-NPS8 SCH-60 [SA182 F304]</t>
  </si>
  <si>
    <t>WNeck Flange 150-NPS8 SCH-80 [SA182 F304]</t>
  </si>
  <si>
    <t>WNeck Flange 150-NPS8 SCH-STD [SA182 F304]</t>
  </si>
  <si>
    <t>WNeck Flange 150-NPS8 SCH-XH [SA182 F304]</t>
  </si>
  <si>
    <t>WNeck Flange 150-NPS8 SCH-XXH [SA182 F304]</t>
  </si>
  <si>
    <t>WNeck Flange 150-NPS10 SCH-10 [SA182 F304]</t>
  </si>
  <si>
    <t>WNeck Flange 150-NPS10 SCH-100 [SA182 F304]</t>
  </si>
  <si>
    <t>WNeck Flange 150-NPS10 SCH-120 [SA182 F304]</t>
  </si>
  <si>
    <t>WNeck Flange 150-NPS10 SCH-140 [SA182 F304]</t>
  </si>
  <si>
    <t>WNeck Flange 150-NPS10 SCH-160 [SA182 F304]</t>
  </si>
  <si>
    <t>WNeck Flange 150-NPS10 SCH-20 [SA182 F304]</t>
  </si>
  <si>
    <t>WNeck Flange 150-NPS10 SCH-30 [SA182 F304]</t>
  </si>
  <si>
    <t>WNeck Flange 150-NPS10 SCH-40 [SA182 F304]</t>
  </si>
  <si>
    <t>WNeck Flange 150-NPS10 SCH-60 [SA182 F304]</t>
  </si>
  <si>
    <t>WNeck Flange 150-NPS10 SCH-80 [SA182 F304]</t>
  </si>
  <si>
    <t>WNeck Flange 150-NPS10 SCH-STD [SA182 F304]</t>
  </si>
  <si>
    <t>WNeck Flange 150-NPS10 SCH-XH [SA182 F304]</t>
  </si>
  <si>
    <t>WNeck Flange 150-NPS10 SCH-XXH [SA182 F304]</t>
  </si>
  <si>
    <t>WNeck Flange 150-NPS12 SCH-10 [SA182 F304]</t>
  </si>
  <si>
    <t>WNeck Flange 150-NPS12 SCH-100 [SA182 F304]</t>
  </si>
  <si>
    <t>WNeck Flange 150-NPS12 SCH-120 [SA182 F304]</t>
  </si>
  <si>
    <t>WNeck Flange 150-NPS12 SCH-140 [SA182 F304]</t>
  </si>
  <si>
    <t>WNeck Flange 150-NPS12 SCH-160 [SA182 F304]</t>
  </si>
  <si>
    <t>WNeck Flange 150-NPS12 SCH-20 [SA182 F304]</t>
  </si>
  <si>
    <t>WNeck Flange 150-NPS12 SCH-30 [SA182 F304]</t>
  </si>
  <si>
    <t>WNeck Flange 150-NPS12 SCH-40 [SA182 F304]</t>
  </si>
  <si>
    <t>WNeck Flange 150-NPS12 SCH-60 [SA182 F304]</t>
  </si>
  <si>
    <t>WNeck Flange 150-NPS12 SCH-80 [SA182 F304]</t>
  </si>
  <si>
    <t>WNeck Flange 150-NPS12 SCH-STD [SA182 F304]</t>
  </si>
  <si>
    <t>WNeck Flange 150-NPS12 SCH-XH [SA182 F304]</t>
  </si>
  <si>
    <t>WNeck Flange 150-NPS12 SCH-XXH [SA182 F304]</t>
  </si>
  <si>
    <t>WNeck Flange 150-NPS14 SCH-10 [SA182 F304]</t>
  </si>
  <si>
    <t>WNeck Flange 150-NPS14 SCH-100 [SA182 F304]</t>
  </si>
  <si>
    <t>WNeck Flange 150-NPS14 SCH-120 [SA182 F304]</t>
  </si>
  <si>
    <t>WNeck Flange 150-NPS14 SCH-140 [SA182 F304]</t>
  </si>
  <si>
    <t>WNeck Flange 150-NPS14 SCH-160 [SA182 F304]</t>
  </si>
  <si>
    <t>WNeck Flange 150-NPS14 SCH-20 [SA182 F304]</t>
  </si>
  <si>
    <t>WNeck Flange 150-NPS14 SCH-30 [SA182 F304]</t>
  </si>
  <si>
    <t>WNeck Flange 150-NPS14 SCH-40 [SA182 F304]</t>
  </si>
  <si>
    <t>WNeck Flange 150-NPS14 SCH-60 [SA182 F304]</t>
  </si>
  <si>
    <t>WNeck Flange 150-NPS14 SCH-80 [SA182 F304]</t>
  </si>
  <si>
    <t>WNeck Flange 150-NPS14 SCH-STD [SA182 F304]</t>
  </si>
  <si>
    <t>WNeck Flange 150-NPS14 SCH-XH [SA182 F304]</t>
  </si>
  <si>
    <t>WNeck Flange 150-NPS16 SCH-10 [SA182 F304]</t>
  </si>
  <si>
    <t>WNeck Flange 150-NPS16 SCH-100 [SA182 F304]</t>
  </si>
  <si>
    <t>WNeck Flange 150-NPS16 SCH-120 [SA182 F304]</t>
  </si>
  <si>
    <t>WNeck Flange 150-NPS16 SCH-140 [SA182 F304]</t>
  </si>
  <si>
    <t>WNeck Flange 150-NPS16 SCH-160 [SA182 F304]</t>
  </si>
  <si>
    <t>WNeck Flange 150-NPS16 SCH-20 [SA182 F304]</t>
  </si>
  <si>
    <t>WNeck Flange 150-NPS16 SCH-30 [SA182 F304]</t>
  </si>
  <si>
    <t>WNeck Flange 150-NPS16 SCH-40 [SA182 F304]</t>
  </si>
  <si>
    <t>WNeck Flange 150-NPS16 SCH-60 [SA182 F304]</t>
  </si>
  <si>
    <t>WNeck Flange 150-NPS16 SCH-80 [SA182 F304]</t>
  </si>
  <si>
    <t>WNeck Flange 150-NPS16 SCH-STD [SA182 F304]</t>
  </si>
  <si>
    <t>WNeck Flange 150-NPS16 SCH-XH [SA182 F304]</t>
  </si>
  <si>
    <t>WNeck Flange 150-NPS18 SCH-10 [SA182 F304]</t>
  </si>
  <si>
    <t>WNeck Flange 150-NPS18 SCH-100 [SA182 F304]</t>
  </si>
  <si>
    <t>WNeck Flange 150-NPS18 SCH-120 [SA182 F304]</t>
  </si>
  <si>
    <t>WNeck Flange 150-NPS18 SCH-140 [SA182 F304]</t>
  </si>
  <si>
    <t>WNeck Flange 150-NPS18 SCH-160 [SA182 F304]</t>
  </si>
  <si>
    <t>WNeck Flange 150-NPS18 SCH-20 [SA182 F304]</t>
  </si>
  <si>
    <t>WNeck Flange 150-NPS18 SCH-30 [SA182 F304]</t>
  </si>
  <si>
    <t>WNeck Flange 150-NPS18 SCH-40 [SA182 F304]</t>
  </si>
  <si>
    <t>WNeck Flange 150-NPS18 SCH-60 [SA182 F304]</t>
  </si>
  <si>
    <t>WNeck Flange 150-NPS18 SCH-80 [SA182 F304]</t>
  </si>
  <si>
    <t>WNeck Flange 150-NPS18 SCH-STD [SA182 F304]</t>
  </si>
  <si>
    <t>WNeck Flange 150-NPS18 SCH-XH [SA182 F304]</t>
  </si>
  <si>
    <t>WNeck Flange 150-NPS20 SCH-10 [SA182 F304]</t>
  </si>
  <si>
    <t>WNeck Flange 150-NPS20 SCH-100 [SA182 F304]</t>
  </si>
  <si>
    <t>WNeck Flange 150-NPS20 SCH-120 [SA182 F304]</t>
  </si>
  <si>
    <t>WNeck Flange 150-NPS20 SCH-140 [SA182 F304]</t>
  </si>
  <si>
    <t>WNeck Flange 150-NPS20 SCH-160 [SA182 F304]</t>
  </si>
  <si>
    <t>WNeck Flange 150-NPS20 SCH-20 [SA182 F304]</t>
  </si>
  <si>
    <t>WNeck Flange 150-NPS20 SCH-30 [SA182 F304]</t>
  </si>
  <si>
    <t>WNeck Flange 150-NPS20 SCH-40 [SA182 F304]</t>
  </si>
  <si>
    <t>WNeck Flange 150-NPS20 SCH-60 [SA182 F304]</t>
  </si>
  <si>
    <t>WNeck Flange 150-NPS20 SCH-80 [SA182 F304]</t>
  </si>
  <si>
    <t>WNeck Flange 150-NPS20 SCH-STD [SA182 F304]</t>
  </si>
  <si>
    <t>WNeck Flange 150-NPS20 SCH-XH [SA182 F304]</t>
  </si>
  <si>
    <t>WNeck Flange 150-NPS24 SCH-10 [SA182 F304]</t>
  </si>
  <si>
    <t>WNeck Flange 150-NPS24 SCH-100 [SA182 F304]</t>
  </si>
  <si>
    <t>WNeck Flange 150-NPS24 SCH-120 [SA182 F304]</t>
  </si>
  <si>
    <t>WNeck Flange 150-NPS24 SCH-140 [SA182 F304]</t>
  </si>
  <si>
    <t>WNeck Flange 150-NPS24 SCH-160 [SA182 F304]</t>
  </si>
  <si>
    <t>WNeck Flange 150-NPS24 SCH-20 [SA182 F304]</t>
  </si>
  <si>
    <t>WNeck Flange 150-NPS24 SCH-30 [SA182 F304]</t>
  </si>
  <si>
    <t>WNeck Flange 150-NPS24 SCH-40 [SA182 F304]</t>
  </si>
  <si>
    <t>WNeck Flange 150-NPS24 SCH-60 [SA182 F304]</t>
  </si>
  <si>
    <t>WNeck Flange 150-NPS24 SCH-80 [SA182 F304]</t>
  </si>
  <si>
    <t>WNeck Flange 150-NPS24 SCH-STD [SA182 F304]</t>
  </si>
  <si>
    <t>WNeck Flange 150-NPS24 SCH-XH [SA182 F304]</t>
  </si>
  <si>
    <t>WNeck Flange 300-NPS0.5 SCH-10 [SA182 F304]</t>
  </si>
  <si>
    <t>WNeck Flange 300-NPS0.5 SCH-160 [SA182 F304]</t>
  </si>
  <si>
    <t>WNeck Flange 300-NPS0.5 SCH-40 [SA182 F304]</t>
  </si>
  <si>
    <t>WNeck Flange 300-NPS0.5 SCH-80 [SA182 F304]</t>
  </si>
  <si>
    <t>WNeck Flange 300-NPS0.5 SCH-STD [SA182 F304]</t>
  </si>
  <si>
    <t>WNeck Flange 300-NPS0.5 SCH-XH [SA182 F304]</t>
  </si>
  <si>
    <t>WNeck Flange 300-NPS0.5 SCH-XXH [SA182 F304]</t>
  </si>
  <si>
    <t>WNeck Flange 300-NPS0.75 SCH-10 [SA182 F304]</t>
  </si>
  <si>
    <t>WNeck Flange 300-NPS0.75 SCH-160 [SA182 F304]</t>
  </si>
  <si>
    <t>WNeck Flange 300-NPS0.75 SCH-40 [SA182 F304]</t>
  </si>
  <si>
    <t>WNeck Flange 300-NPS0.75 SCH-80 [SA182 F304]</t>
  </si>
  <si>
    <t>WNeck Flange 300-NPS0.75 SCH-STD [SA182 F304]</t>
  </si>
  <si>
    <t>WNeck Flange 300-NPS0.75 SCH-XH [SA182 F304]</t>
  </si>
  <si>
    <t>WNeck Flange 300-NPS0.75 SCH-XXH [SA182 F304]</t>
  </si>
  <si>
    <t>WNeck Flange 300-NPS1 SCH-10 [SA182 F304]</t>
  </si>
  <si>
    <t>WNeck Flange 300-NPS1 SCH-160 [SA182 F304]</t>
  </si>
  <si>
    <t>WNeck Flange 300-NPS1 SCH-40 [SA182 F304]</t>
  </si>
  <si>
    <t>WNeck Flange 300-NPS1 SCH-80 [SA182 F304]</t>
  </si>
  <si>
    <t>WNeck Flange 300-NPS1 SCH-STD [SA182 F304]</t>
  </si>
  <si>
    <t>WNeck Flange 300-NPS1 SCH-XH [SA182 F304]</t>
  </si>
  <si>
    <t>WNeck Flange 300-NPS1 SCH-XXH [SA182 F304]</t>
  </si>
  <si>
    <t>WNeck Flange 300-NPS1.25 SCH-10 [SA182 F304]</t>
  </si>
  <si>
    <t>WNeck Flange 300-NPS1.25 SCH-160 [SA182 F304]</t>
  </si>
  <si>
    <t>WNeck Flange 300-NPS1.25 SCH-40 [SA182 F304]</t>
  </si>
  <si>
    <t>WNeck Flange 300-NPS1.25 SCH-80 [SA182 F304]</t>
  </si>
  <si>
    <t>WNeck Flange 300-NPS1.25 SCH-STD [SA182 F304]</t>
  </si>
  <si>
    <t>WNeck Flange 300-NPS1.25 SCH-XH [SA182 F304]</t>
  </si>
  <si>
    <t>WNeck Flange 300-NPS1.25 SCH-XXH [SA182 F304]</t>
  </si>
  <si>
    <t>WNeck Flange 300-NPS1.5 SCH-10 [SA182 F304]</t>
  </si>
  <si>
    <t>WNeck Flange 300-NPS1.5 SCH-160 [SA182 F304]</t>
  </si>
  <si>
    <t>WNeck Flange 300-NPS1.5 SCH-40 [SA182 F304]</t>
  </si>
  <si>
    <t>WNeck Flange 300-NPS1.5 SCH-80 [SA182 F304]</t>
  </si>
  <si>
    <t>WNeck Flange 300-NPS1.5 SCH-STD [SA182 F304]</t>
  </si>
  <si>
    <t>WNeck Flange 300-NPS1.5 SCH-XH [SA182 F304]</t>
  </si>
  <si>
    <t>WNeck Flange 300-NPS1.5 SCH-XXH [SA182 F304]</t>
  </si>
  <si>
    <t>WNeck Flange 300-NPS2 SCH-10 [SA182 F304]</t>
  </si>
  <si>
    <t>WNeck Flange 300-NPS2 SCH-160 [SA182 F304]</t>
  </si>
  <si>
    <t>WNeck Flange 300-NPS2 SCH-40 [SA182 F304]</t>
  </si>
  <si>
    <t>WNeck Flange 300-NPS2 SCH-80 [SA182 F304]</t>
  </si>
  <si>
    <t>WNeck Flange 300-NPS2 SCH-STD [SA182 F304]</t>
  </si>
  <si>
    <t>WNeck Flange 300-NPS2 SCH-XH [SA182 F304]</t>
  </si>
  <si>
    <t>WNeck Flange 300-NPS2 SCH-XXH [SA182 F304]</t>
  </si>
  <si>
    <t>WNeck Flange 300-NPS2.5 SCH-10 [SA182 F304]</t>
  </si>
  <si>
    <t>WNeck Flange 300-NPS2.5 SCH-160 [SA182 F304]</t>
  </si>
  <si>
    <t>WNeck Flange 300-NPS2.5 SCH-40 [SA182 F304]</t>
  </si>
  <si>
    <t>WNeck Flange 300-NPS2.5 SCH-80 [SA182 F304]</t>
  </si>
  <si>
    <t>WNeck Flange 300-NPS2.5 SCH-STD [SA182 F304]</t>
  </si>
  <si>
    <t>WNeck Flange 300-NPS2.5 SCH-XH [SA182 F304]</t>
  </si>
  <si>
    <t>WNeck Flange 300-NPS2.5 SCH-XXH [SA182 F304]</t>
  </si>
  <si>
    <t>WNeck Flange 300-NPS3 SCH-10 [SA182 F304]</t>
  </si>
  <si>
    <t>WNeck Flange 300-NPS3 SCH-160 [SA182 F304]</t>
  </si>
  <si>
    <t>WNeck Flange 300-NPS3 SCH-40 [SA182 F304]</t>
  </si>
  <si>
    <t>WNeck Flange 300-NPS3 SCH-80 [SA182 F304]</t>
  </si>
  <si>
    <t>WNeck Flange 300-NPS3 SCH-STD [SA182 F304]</t>
  </si>
  <si>
    <t>WNeck Flange 300-NPS3 SCH-XH [SA182 F304]</t>
  </si>
  <si>
    <t>WNeck Flange 300-NPS3 SCH-XXH [SA182 F304]</t>
  </si>
  <si>
    <t>WNeck Flange 300-NPS3.5 SCH-10 [SA182 F304]</t>
  </si>
  <si>
    <t>WNeck Flange 300-NPS3.5 SCH-40 [SA182 F304]</t>
  </si>
  <si>
    <t>WNeck Flange 300-NPS3.5 SCH-80 [SA182 F304]</t>
  </si>
  <si>
    <t>WNeck Flange 300-NPS3.5 SCH-STD [SA182 F304]</t>
  </si>
  <si>
    <t>WNeck Flange 300-NPS3.5 SCH-XH [SA182 F304]</t>
  </si>
  <si>
    <t>WNeck Flange 300-NPS3.5 SCH-XXH [SA182 F304]</t>
  </si>
  <si>
    <t>WNeck Flange 300-NPS4 SCH-10 [SA182 F304]</t>
  </si>
  <si>
    <t>WNeck Flange 300-NPS4 SCH-120 [SA182 F304]</t>
  </si>
  <si>
    <t>WNeck Flange 300-NPS4 SCH-160 [SA182 F304]</t>
  </si>
  <si>
    <t>WNeck Flange 300-NPS4 SCH-40 [SA182 F304]</t>
  </si>
  <si>
    <t>WNeck Flange 300-NPS4 SCH-80 [SA182 F304]</t>
  </si>
  <si>
    <t>WNeck Flange 300-NPS4 SCH-STD [SA182 F304]</t>
  </si>
  <si>
    <t>WNeck Flange 300-NPS4 SCH-XH [SA182 F304]</t>
  </si>
  <si>
    <t>WNeck Flange 300-NPS4 SCH-XXH [SA182 F304]</t>
  </si>
  <si>
    <t>WNeck Flange 300-NPS5 SCH-10 [SA182 F304]</t>
  </si>
  <si>
    <t>WNeck Flange 300-NPS5 SCH-120 [SA182 F304]</t>
  </si>
  <si>
    <t>WNeck Flange 300-NPS5 SCH-160 [SA182 F304]</t>
  </si>
  <si>
    <t>WNeck Flange 300-NPS5 SCH-40 [SA182 F304]</t>
  </si>
  <si>
    <t>WNeck Flange 300-NPS5 SCH-80 [SA182 F304]</t>
  </si>
  <si>
    <t>WNeck Flange 300-NPS5 SCH-STD [SA182 F304]</t>
  </si>
  <si>
    <t>WNeck Flange 300-NPS5 SCH-XH [SA182 F304]</t>
  </si>
  <si>
    <t>WNeck Flange 300-NPS5 SCH-XXH [SA182 F304]</t>
  </si>
  <si>
    <t>WNeck Flange 300-NPS6 SCH-10 [SA182 F304]</t>
  </si>
  <si>
    <t>WNeck Flange 300-NPS6 SCH-120 [SA182 F304]</t>
  </si>
  <si>
    <t>WNeck Flange 300-NPS6 SCH-160 [SA182 F304]</t>
  </si>
  <si>
    <t>WNeck Flange 300-NPS6 SCH-40 [SA182 F304]</t>
  </si>
  <si>
    <t>WNeck Flange 300-NPS6 SCH-80 [SA182 F304]</t>
  </si>
  <si>
    <t>WNeck Flange 300-NPS6 SCH-STD [SA182 F304]</t>
  </si>
  <si>
    <t>WNeck Flange 300-NPS6 SCH-XH [SA182 F304]</t>
  </si>
  <si>
    <t>WNeck Flange 300-NPS6 SCH-XXH [SA182 F304]</t>
  </si>
  <si>
    <t>WNeck Flange 300-NPS8 SCH-10 [SA182 F304]</t>
  </si>
  <si>
    <t>WNeck Flange 300-NPS8 SCH-100 [SA182 F304]</t>
  </si>
  <si>
    <t>WNeck Flange 300-NPS8 SCH-120 [SA182 F304]</t>
  </si>
  <si>
    <t>WNeck Flange 300-NPS8 SCH-140 [SA182 F304]</t>
  </si>
  <si>
    <t>WNeck Flange 300-NPS8 SCH-160 [SA182 F304]</t>
  </si>
  <si>
    <t>WNeck Flange 300-NPS8 SCH-20 [SA182 F304]</t>
  </si>
  <si>
    <t>WNeck Flange 300-NPS8 SCH-30 [SA182 F304]</t>
  </si>
  <si>
    <t>WNeck Flange 300-NPS8 SCH-40 [SA182 F304]</t>
  </si>
  <si>
    <t>WNeck Flange 300-NPS8 SCH-60 [SA182 F304]</t>
  </si>
  <si>
    <t>WNeck Flange 300-NPS8 SCH-80 [SA182 F304]</t>
  </si>
  <si>
    <t>WNeck Flange 300-NPS8 SCH-STD [SA182 F304]</t>
  </si>
  <si>
    <t>WNeck Flange 300-NPS8 SCH-XH [SA182 F304]</t>
  </si>
  <si>
    <t>WNeck Flange 300-NPS8 SCH-XXH [SA182 F304]</t>
  </si>
  <si>
    <t>WNeck Flange 300-NPS10 SCH-10 [SA182 F304]</t>
  </si>
  <si>
    <t>WNeck Flange 300-NPS10 SCH-100 [SA182 F304]</t>
  </si>
  <si>
    <t>WNeck Flange 300-NPS10 SCH-120 [SA182 F304]</t>
  </si>
  <si>
    <t>WNeck Flange 300-NPS10 SCH-140 [SA182 F304]</t>
  </si>
  <si>
    <t>WNeck Flange 300-NPS10 SCH-160 [SA182 F304]</t>
  </si>
  <si>
    <t>WNeck Flange 300-NPS10 SCH-20 [SA182 F304]</t>
  </si>
  <si>
    <t>WNeck Flange 300-NPS10 SCH-30 [SA182 F304]</t>
  </si>
  <si>
    <t>WNeck Flange 300-NPS10 SCH-40 [SA182 F304]</t>
  </si>
  <si>
    <t>WNeck Flange 300-NPS10 SCH-60 [SA182 F304]</t>
  </si>
  <si>
    <t>WNeck Flange 300-NPS10 SCH-80 [SA182 F304]</t>
  </si>
  <si>
    <t>WNeck Flange 300-NPS10 SCH-STD [SA182 F304]</t>
  </si>
  <si>
    <t>WNeck Flange 300-NPS10 SCH-XH [SA182 F304]</t>
  </si>
  <si>
    <t>WNeck Flange 300-NPS10 SCH-XXH [SA182 F304]</t>
  </si>
  <si>
    <t>WNeck Flange 300-NPS12 SCH-10 [SA182 F304]</t>
  </si>
  <si>
    <t>WNeck Flange 300-NPS12 SCH-100 [SA182 F304]</t>
  </si>
  <si>
    <t>WNeck Flange 300-NPS12 SCH-120 [SA182 F304]</t>
  </si>
  <si>
    <t>WNeck Flange 300-NPS12 SCH-140 [SA182 F304]</t>
  </si>
  <si>
    <t>WNeck Flange 300-NPS12 SCH-160 [SA182 F304]</t>
  </si>
  <si>
    <t>WNeck Flange 300-NPS12 SCH-20 [SA182 F304]</t>
  </si>
  <si>
    <t>WNeck Flange 300-NPS12 SCH-30 [SA182 F304]</t>
  </si>
  <si>
    <t>WNeck Flange 300-NPS12 SCH-40 [SA182 F304]</t>
  </si>
  <si>
    <t>WNeck Flange 300-NPS12 SCH-60 [SA182 F304]</t>
  </si>
  <si>
    <t>WNeck Flange 300-NPS12 SCH-80 [SA182 F304]</t>
  </si>
  <si>
    <t>WNeck Flange 300-NPS12 SCH-STD [SA182 F304]</t>
  </si>
  <si>
    <t>WNeck Flange 300-NPS12 SCH-XH [SA182 F304]</t>
  </si>
  <si>
    <t>WNeck Flange 300-NPS12 SCH-XXH [SA182 F304]</t>
  </si>
  <si>
    <t>WNeck Flange 300-NPS14 SCH-10 [SA182 F304]</t>
  </si>
  <si>
    <t>WNeck Flange 300-NPS14 SCH-100 [SA182 F304]</t>
  </si>
  <si>
    <t>WNeck Flange 300-NPS14 SCH-120 [SA182 F304]</t>
  </si>
  <si>
    <t>WNeck Flange 300-NPS14 SCH-140 [SA182 F304]</t>
  </si>
  <si>
    <t>WNeck Flange 300-NPS14 SCH-160 [SA182 F304]</t>
  </si>
  <si>
    <t>WNeck Flange 300-NPS14 SCH-20 [SA182 F304]</t>
  </si>
  <si>
    <t>WNeck Flange 300-NPS14 SCH-30 [SA182 F304]</t>
  </si>
  <si>
    <t>WNeck Flange 300-NPS14 SCH-40 [SA182 F304]</t>
  </si>
  <si>
    <t>WNeck Flange 300-NPS14 SCH-60 [SA182 F304]</t>
  </si>
  <si>
    <t>WNeck Flange 300-NPS14 SCH-80 [SA182 F304]</t>
  </si>
  <si>
    <t>WNeck Flange 300-NPS14 SCH-STD [SA182 F304]</t>
  </si>
  <si>
    <t>WNeck Flange 300-NPS14 SCH-XH [SA182 F304]</t>
  </si>
  <si>
    <t>WNeck Flange 300-NPS16 SCH-10 [SA182 F304]</t>
  </si>
  <si>
    <t>WNeck Flange 300-NPS16 SCH-100 [SA182 F304]</t>
  </si>
  <si>
    <t>WNeck Flange 300-NPS16 SCH-120 [SA182 F304]</t>
  </si>
  <si>
    <t>WNeck Flange 300-NPS16 SCH-140 [SA182 F304]</t>
  </si>
  <si>
    <t>WNeck Flange 300-NPS16 SCH-160 [SA182 F304]</t>
  </si>
  <si>
    <t>WNeck Flange 300-NPS16 SCH-20 [SA182 F304]</t>
  </si>
  <si>
    <t>WNeck Flange 300-NPS16 SCH-30 [SA182 F304]</t>
  </si>
  <si>
    <t>WNeck Flange 300-NPS16 SCH-40 [SA182 F304]</t>
  </si>
  <si>
    <t>WNeck Flange 300-NPS16 SCH-60 [SA182 F304]</t>
  </si>
  <si>
    <t>WNeck Flange 300-NPS16 SCH-80 [SA182 F304]</t>
  </si>
  <si>
    <t>WNeck Flange 300-NPS16 SCH-STD [SA182 F304]</t>
  </si>
  <si>
    <t>WNeck Flange 300-NPS16 SCH-XH [SA182 F304]</t>
  </si>
  <si>
    <t>WNeck Flange 300-NPS18 SCH-10 [SA182 F304]</t>
  </si>
  <si>
    <t>WNeck Flange 300-NPS18 SCH-100 [SA182 F304]</t>
  </si>
  <si>
    <t>WNeck Flange 300-NPS18 SCH-120 [SA182 F304]</t>
  </si>
  <si>
    <t>WNeck Flange 300-NPS18 SCH-140 [SA182 F304]</t>
  </si>
  <si>
    <t>WNeck Flange 300-NPS18 SCH-160 [SA182 F304]</t>
  </si>
  <si>
    <t>WNeck Flange 300-NPS18 SCH-20 [SA182 F304]</t>
  </si>
  <si>
    <t>WNeck Flange 300-NPS18 SCH-30 [SA182 F304]</t>
  </si>
  <si>
    <t>WNeck Flange 300-NPS18 SCH-40 [SA182 F304]</t>
  </si>
  <si>
    <t>WNeck Flange 300-NPS18 SCH-60 [SA182 F304]</t>
  </si>
  <si>
    <t>WNeck Flange 300-NPS18 SCH-80 [SA182 F304]</t>
  </si>
  <si>
    <t>WNeck Flange 300-NPS18 SCH-STD [SA182 F304]</t>
  </si>
  <si>
    <t>WNeck Flange 300-NPS18 SCH-XH [SA182 F304]</t>
  </si>
  <si>
    <t>WNeck Flange 300-NPS20 SCH-10 [SA182 F304]</t>
  </si>
  <si>
    <t>WNeck Flange 300-NPS20 SCH-100 [SA182 F304]</t>
  </si>
  <si>
    <t>WNeck Flange 300-NPS20 SCH-120 [SA182 F304]</t>
  </si>
  <si>
    <t>WNeck Flange 300-NPS20 SCH-140 [SA182 F304]</t>
  </si>
  <si>
    <t>WNeck Flange 300-NPS20 SCH-160 [SA182 F304]</t>
  </si>
  <si>
    <t>WNeck Flange 300-NPS20 SCH-20 [SA182 F304]</t>
  </si>
  <si>
    <t>WNeck Flange 300-NPS20 SCH-30 [SA182 F304]</t>
  </si>
  <si>
    <t>WNeck Flange 300-NPS20 SCH-40 [SA182 F304]</t>
  </si>
  <si>
    <t>WNeck Flange 300-NPS20 SCH-60 [SA182 F304]</t>
  </si>
  <si>
    <t>WNeck Flange 300-NPS20 SCH-80 [SA182 F304]</t>
  </si>
  <si>
    <t>WNeck Flange 300-NPS20 SCH-STD [SA182 F304]</t>
  </si>
  <si>
    <t>WNeck Flange 300-NPS20 SCH-XH [SA182 F304]</t>
  </si>
  <si>
    <t>WNeck Flange 300-NPS24 SCH-10 [SA182 F304]</t>
  </si>
  <si>
    <t>WNeck Flange 300-NPS24 SCH-100 [SA182 F304]</t>
  </si>
  <si>
    <t>WNeck Flange 300-NPS24 SCH-120 [SA182 F304]</t>
  </si>
  <si>
    <t>WNeck Flange 300-NPS24 SCH-140 [SA182 F304]</t>
  </si>
  <si>
    <t>WNeck Flange 300-NPS24 SCH-160 [SA182 F304]</t>
  </si>
  <si>
    <t>WNeck Flange 300-NPS24 SCH-20 [SA182 F304]</t>
  </si>
  <si>
    <t>WNeck Flange 300-NPS24 SCH-30 [SA182 F304]</t>
  </si>
  <si>
    <t>WNeck Flange 300-NPS24 SCH-40 [SA182 F304]</t>
  </si>
  <si>
    <t>WNeck Flange 300-NPS24 SCH-60 [SA182 F304]</t>
  </si>
  <si>
    <t>WNeck Flange 300-NPS24 SCH-80 [SA182 F304]</t>
  </si>
  <si>
    <t>WNeck Flange 300-NPS24 SCH-STD [SA182 F304]</t>
  </si>
  <si>
    <t>WNeck Flange 300-NPS24 SCH-XH [SA182 F304]</t>
  </si>
  <si>
    <t>WNeck Flange 400-NPS0.5 SCH-10 [SA182 F304]</t>
  </si>
  <si>
    <t>WNeck Flange 400-NPS0.5 SCH-160 [SA182 F304]</t>
  </si>
  <si>
    <t>WNeck Flange 400-NPS0.5 SCH-40 [SA182 F304]</t>
  </si>
  <si>
    <t>WNeck Flange 400-NPS0.5 SCH-80 [SA182 F304]</t>
  </si>
  <si>
    <t>WNeck Flange 400-NPS0.5 SCH-STD [SA182 F304]</t>
  </si>
  <si>
    <t>WNeck Flange 400-NPS0.5 SCH-XH [SA182 F304]</t>
  </si>
  <si>
    <t>WNeck Flange 400-NPS0.5 SCH-XXH [SA182 F304]</t>
  </si>
  <si>
    <t>WNeck Flange 400-NPS0.75 SCH-10 [SA182 F304]</t>
  </si>
  <si>
    <t>WNeck Flange 400-NPS0.75 SCH-160 [SA182 F304]</t>
  </si>
  <si>
    <t>WNeck Flange 400-NPS0.75 SCH-40 [SA182 F304]</t>
  </si>
  <si>
    <t>WNeck Flange 400-NPS0.75 SCH-80 [SA182 F304]</t>
  </si>
  <si>
    <t>WNeck Flange 400-NPS0.75 SCH-STD [SA182 F304]</t>
  </si>
  <si>
    <t>WNeck Flange 400-NPS0.75 SCH-XH [SA182 F304]</t>
  </si>
  <si>
    <t>WNeck Flange 400-NPS0.75 SCH-XXH [SA182 F304]</t>
  </si>
  <si>
    <t>WNeck Flange 400-NPS1 SCH-10 [SA182 F304]</t>
  </si>
  <si>
    <t>WNeck Flange 400-NPS1 SCH-160 [SA182 F304]</t>
  </si>
  <si>
    <t>WNeck Flange 400-NPS1 SCH-40 [SA182 F304]</t>
  </si>
  <si>
    <t>WNeck Flange 400-NPS1 SCH-80 [SA182 F304]</t>
  </si>
  <si>
    <t>WNeck Flange 400-NPS1 SCH-STD [SA182 F304]</t>
  </si>
  <si>
    <t>WNeck Flange 400-NPS1 SCH-XH [SA182 F304]</t>
  </si>
  <si>
    <t>WNeck Flange 400-NPS1 SCH-XXH [SA182 F304]</t>
  </si>
  <si>
    <t>WNeck Flange 400-NPS1.25 SCH-10 [SA182 F304]</t>
  </si>
  <si>
    <t>WNeck Flange 400-NPS1.25 SCH-160 [SA182 F304]</t>
  </si>
  <si>
    <t>WNeck Flange 400-NPS1.25 SCH-40 [SA182 F304]</t>
  </si>
  <si>
    <t>WNeck Flange 400-NPS1.25 SCH-80 [SA182 F304]</t>
  </si>
  <si>
    <t>WNeck Flange 400-NPS1.25 SCH-STD [SA182 F304]</t>
  </si>
  <si>
    <t>WNeck Flange 400-NPS1.25 SCH-XH [SA182 F304]</t>
  </si>
  <si>
    <t>WNeck Flange 400-NPS1.25 SCH-XXH [SA182 F304]</t>
  </si>
  <si>
    <t>WNeck Flange 400-NPS1.5 SCH-10 [SA182 F304]</t>
  </si>
  <si>
    <t>WNeck Flange 400-NPS1.5 SCH-160 [SA182 F304]</t>
  </si>
  <si>
    <t>WNeck Flange 400-NPS1.5 SCH-40 [SA182 F304]</t>
  </si>
  <si>
    <t>WNeck Flange 400-NPS1.5 SCH-80 [SA182 F304]</t>
  </si>
  <si>
    <t>WNeck Flange 400-NPS1.5 SCH-STD [SA182 F304]</t>
  </si>
  <si>
    <t>WNeck Flange 400-NPS1.5 SCH-XH [SA182 F304]</t>
  </si>
  <si>
    <t>WNeck Flange 400-NPS1.5 SCH-XXH [SA182 F304]</t>
  </si>
  <si>
    <t>WNeck Flange 400-NPS2 SCH-10 [SA182 F304]</t>
  </si>
  <si>
    <t>WNeck Flange 400-NPS2 SCH-160 [SA182 F304]</t>
  </si>
  <si>
    <t>WNeck Flange 400-NPS2 SCH-40 [SA182 F304]</t>
  </si>
  <si>
    <t>WNeck Flange 400-NPS2 SCH-80 [SA182 F304]</t>
  </si>
  <si>
    <t>WNeck Flange 400-NPS2 SCH-STD [SA182 F304]</t>
  </si>
  <si>
    <t>WNeck Flange 400-NPS2 SCH-XH [SA182 F304]</t>
  </si>
  <si>
    <t>WNeck Flange 400-NPS2 SCH-XXH [SA182 F304]</t>
  </si>
  <si>
    <t>WNeck Flange 400-NPS2.5 SCH-10 [SA182 F304]</t>
  </si>
  <si>
    <t>WNeck Flange 400-NPS2.5 SCH-160 [SA182 F304]</t>
  </si>
  <si>
    <t>WNeck Flange 400-NPS2.5 SCH-40 [SA182 F304]</t>
  </si>
  <si>
    <t>WNeck Flange 400-NPS2.5 SCH-80 [SA182 F304]</t>
  </si>
  <si>
    <t>WNeck Flange 400-NPS2.5 SCH-STD [SA182 F304]</t>
  </si>
  <si>
    <t>WNeck Flange 400-NPS2.5 SCH-XH [SA182 F304]</t>
  </si>
  <si>
    <t>WNeck Flange 400-NPS2.5 SCH-XXH [SA182 F304]</t>
  </si>
  <si>
    <t>WNeck Flange 400-NPS3 SCH-10 [SA182 F304]</t>
  </si>
  <si>
    <t>WNeck Flange 400-NPS3 SCH-160 [SA182 F304]</t>
  </si>
  <si>
    <t>WNeck Flange 400-NPS3 SCH-40 [SA182 F304]</t>
  </si>
  <si>
    <t>WNeck Flange 400-NPS3 SCH-80 [SA182 F304]</t>
  </si>
  <si>
    <t>WNeck Flange 400-NPS3 SCH-STD [SA182 F304]</t>
  </si>
  <si>
    <t>WNeck Flange 400-NPS3 SCH-XH [SA182 F304]</t>
  </si>
  <si>
    <t>WNeck Flange 400-NPS3 SCH-XXH [SA182 F304]</t>
  </si>
  <si>
    <t>WNeck Flange 400-NPS3.5 SCH-10 [SA182 F304]</t>
  </si>
  <si>
    <t>WNeck Flange 400-NPS3.5 SCH-40 [SA182 F304]</t>
  </si>
  <si>
    <t>WNeck Flange 400-NPS3.5 SCH-80 [SA182 F304]</t>
  </si>
  <si>
    <t>WNeck Flange 400-NPS3.5 SCH-STD [SA182 F304]</t>
  </si>
  <si>
    <t>WNeck Flange 400-NPS3.5 SCH-XH [SA182 F304]</t>
  </si>
  <si>
    <t>WNeck Flange 400-NPS3.5 SCH-XXH [SA182 F304]</t>
  </si>
  <si>
    <t>WNeck Flange 400-NPS4 SCH-10 [SA182 F304]</t>
  </si>
  <si>
    <t>WNeck Flange 400-NPS4 SCH-120 [SA182 F304]</t>
  </si>
  <si>
    <t>WNeck Flange 400-NPS4 SCH-160 [SA182 F304]</t>
  </si>
  <si>
    <t>WNeck Flange 400-NPS4 SCH-40 [SA182 F304]</t>
  </si>
  <si>
    <t>WNeck Flange 400-NPS4 SCH-80 [SA182 F304]</t>
  </si>
  <si>
    <t>WNeck Flange 400-NPS4 SCH-STD [SA182 F304]</t>
  </si>
  <si>
    <t>WNeck Flange 400-NPS4 SCH-XH [SA182 F304]</t>
  </si>
  <si>
    <t>WNeck Flange 400-NPS4 SCH-XXH [SA182 F304]</t>
  </si>
  <si>
    <t>WNeck Flange 400-NPS5 SCH-10 [SA182 F304]</t>
  </si>
  <si>
    <t>WNeck Flange 400-NPS5 SCH-120 [SA182 F304]</t>
  </si>
  <si>
    <t>WNeck Flange 400-NPS5 SCH-160 [SA182 F304]</t>
  </si>
  <si>
    <t>WNeck Flange 400-NPS5 SCH-40 [SA182 F304]</t>
  </si>
  <si>
    <t>WNeck Flange 400-NPS5 SCH-80 [SA182 F304]</t>
  </si>
  <si>
    <t>WNeck Flange 400-NPS5 SCH-STD [SA182 F304]</t>
  </si>
  <si>
    <t>WNeck Flange 400-NPS5 SCH-XH [SA182 F304]</t>
  </si>
  <si>
    <t>WNeck Flange 400-NPS5 SCH-XXH [SA182 F304]</t>
  </si>
  <si>
    <t>WNeck Flange 400-NPS6 SCH-10 [SA182 F304]</t>
  </si>
  <si>
    <t>WNeck Flange 400-NPS6 SCH-120 [SA182 F304]</t>
  </si>
  <si>
    <t>WNeck Flange 400-NPS6 SCH-160 [SA182 F304]</t>
  </si>
  <si>
    <t>WNeck Flange 400-NPS6 SCH-40 [SA182 F304]</t>
  </si>
  <si>
    <t>WNeck Flange 400-NPS6 SCH-80 [SA182 F304]</t>
  </si>
  <si>
    <t>WNeck Flange 400-NPS6 SCH-STD [SA182 F304]</t>
  </si>
  <si>
    <t>WNeck Flange 400-NPS6 SCH-XH [SA182 F304]</t>
  </si>
  <si>
    <t>WNeck Flange 400-NPS6 SCH-XXH [SA182 F304]</t>
  </si>
  <si>
    <t>WNeck Flange 400-NPS8 SCH-10 [SA182 F304]</t>
  </si>
  <si>
    <t>WNeck Flange 400-NPS8 SCH-100 [SA182 F304]</t>
  </si>
  <si>
    <t>WNeck Flange 400-NPS8 SCH-120 [SA182 F304]</t>
  </si>
  <si>
    <t>WNeck Flange 400-NPS8 SCH-140 [SA182 F304]</t>
  </si>
  <si>
    <t>WNeck Flange 400-NPS8 SCH-160 [SA182 F304]</t>
  </si>
  <si>
    <t>WNeck Flange 400-NPS8 SCH-20 [SA182 F304]</t>
  </si>
  <si>
    <t>WNeck Flange 400-NPS8 SCH-30 [SA182 F304]</t>
  </si>
  <si>
    <t>WNeck Flange 400-NPS8 SCH-40 [SA182 F304]</t>
  </si>
  <si>
    <t>WNeck Flange 400-NPS8 SCH-60 [SA182 F304]</t>
  </si>
  <si>
    <t>WNeck Flange 400-NPS8 SCH-80 [SA182 F304]</t>
  </si>
  <si>
    <t>WNeck Flange 400-NPS8 SCH-STD [SA182 F304]</t>
  </si>
  <si>
    <t>WNeck Flange 400-NPS8 SCH-XH [SA182 F304]</t>
  </si>
  <si>
    <t>WNeck Flange 400-NPS8 SCH-XXH [SA182 F304]</t>
  </si>
  <si>
    <t>WNeck Flange 400-NPS10 SCH-10 [SA182 F304]</t>
  </si>
  <si>
    <t>WNeck Flange 400-NPS10 SCH-100 [SA182 F304]</t>
  </si>
  <si>
    <t>WNeck Flange 400-NPS10 SCH-120 [SA182 F304]</t>
  </si>
  <si>
    <t>WNeck Flange 400-NPS10 SCH-140 [SA182 F304]</t>
  </si>
  <si>
    <t>WNeck Flange 400-NPS10 SCH-160 [SA182 F304]</t>
  </si>
  <si>
    <t>WNeck Flange 400-NPS10 SCH-20 [SA182 F304]</t>
  </si>
  <si>
    <t>WNeck Flange 400-NPS10 SCH-30 [SA182 F304]</t>
  </si>
  <si>
    <t>WNeck Flange 400-NPS10 SCH-40 [SA182 F304]</t>
  </si>
  <si>
    <t>WNeck Flange 400-NPS10 SCH-60 [SA182 F304]</t>
  </si>
  <si>
    <t>WNeck Flange 400-NPS10 SCH-80 [SA182 F304]</t>
  </si>
  <si>
    <t>WNeck Flange 400-NPS10 SCH-STD [SA182 F304]</t>
  </si>
  <si>
    <t>WNeck Flange 400-NPS10 SCH-XH [SA182 F304]</t>
  </si>
  <si>
    <t>WNeck Flange 400-NPS10 SCH-XXH [SA182 F304]</t>
  </si>
  <si>
    <t>WNeck Flange 400-NPS12 SCH-10 [SA182 F304]</t>
  </si>
  <si>
    <t>WNeck Flange 400-NPS12 SCH-100 [SA182 F304]</t>
  </si>
  <si>
    <t>WNeck Flange 400-NPS12 SCH-120 [SA182 F304]</t>
  </si>
  <si>
    <t>WNeck Flange 400-NPS12 SCH-140 [SA182 F304]</t>
  </si>
  <si>
    <t>WNeck Flange 400-NPS12 SCH-160 [SA182 F304]</t>
  </si>
  <si>
    <t>WNeck Flange 400-NPS12 SCH-20 [SA182 F304]</t>
  </si>
  <si>
    <t>WNeck Flange 400-NPS12 SCH-30 [SA182 F304]</t>
  </si>
  <si>
    <t>WNeck Flange 400-NPS12 SCH-40 [SA182 F304]</t>
  </si>
  <si>
    <t>WNeck Flange 400-NPS12 SCH-60 [SA182 F304]</t>
  </si>
  <si>
    <t>WNeck Flange 400-NPS12 SCH-80 [SA182 F304]</t>
  </si>
  <si>
    <t>WNeck Flange 400-NPS12 SCH-STD [SA182 F304]</t>
  </si>
  <si>
    <t>WNeck Flange 400-NPS12 SCH-XH [SA182 F304]</t>
  </si>
  <si>
    <t>WNeck Flange 400-NPS12 SCH-XXH [SA182 F304]</t>
  </si>
  <si>
    <t>WNeck Flange 400-NPS14 SCH-10 [SA182 F304]</t>
  </si>
  <si>
    <t>WNeck Flange 400-NPS14 SCH-100 [SA182 F304]</t>
  </si>
  <si>
    <t>WNeck Flange 400-NPS14 SCH-120 [SA182 F304]</t>
  </si>
  <si>
    <t>WNeck Flange 400-NPS14 SCH-140 [SA182 F304]</t>
  </si>
  <si>
    <t>WNeck Flange 400-NPS14 SCH-160 [SA182 F304]</t>
  </si>
  <si>
    <t>WNeck Flange 400-NPS14 SCH-20 [SA182 F304]</t>
  </si>
  <si>
    <t>WNeck Flange 400-NPS14 SCH-30 [SA182 F304]</t>
  </si>
  <si>
    <t>WNeck Flange 400-NPS14 SCH-40 [SA182 F304]</t>
  </si>
  <si>
    <t>WNeck Flange 400-NPS14 SCH-60 [SA182 F304]</t>
  </si>
  <si>
    <t>WNeck Flange 400-NPS14 SCH-80 [SA182 F304]</t>
  </si>
  <si>
    <t>WNeck Flange 400-NPS14 SCH-STD [SA182 F304]</t>
  </si>
  <si>
    <t>WNeck Flange 400-NPS14 SCH-XH [SA182 F304]</t>
  </si>
  <si>
    <t>WNeck Flange 400-NPS16 SCH-10 [SA182 F304]</t>
  </si>
  <si>
    <t>WNeck Flange 400-NPS16 SCH-100 [SA182 F304]</t>
  </si>
  <si>
    <t>WNeck Flange 400-NPS16 SCH-120 [SA182 F304]</t>
  </si>
  <si>
    <t>WNeck Flange 400-NPS16 SCH-140 [SA182 F304]</t>
  </si>
  <si>
    <t>WNeck Flange 400-NPS16 SCH-160 [SA182 F304]</t>
  </si>
  <si>
    <t>WNeck Flange 400-NPS16 SCH-20 [SA182 F304]</t>
  </si>
  <si>
    <t>WNeck Flange 400-NPS16 SCH-30 [SA182 F304]</t>
  </si>
  <si>
    <t>WNeck Flange 400-NPS16 SCH-40 [SA182 F304]</t>
  </si>
  <si>
    <t>WNeck Flange 400-NPS16 SCH-60 [SA182 F304]</t>
  </si>
  <si>
    <t>WNeck Flange 400-NPS16 SCH-80 [SA182 F304]</t>
  </si>
  <si>
    <t>WNeck Flange 400-NPS16 SCH-STD [SA182 F304]</t>
  </si>
  <si>
    <t>WNeck Flange 400-NPS16 SCH-XH [SA182 F304]</t>
  </si>
  <si>
    <t>WNeck Flange 400-NPS18 SCH-10 [SA182 F304]</t>
  </si>
  <si>
    <t>WNeck Flange 400-NPS18 SCH-100 [SA182 F304]</t>
  </si>
  <si>
    <t>WNeck Flange 400-NPS18 SCH-120 [SA182 F304]</t>
  </si>
  <si>
    <t>WNeck Flange 400-NPS18 SCH-140 [SA182 F304]</t>
  </si>
  <si>
    <t>WNeck Flange 400-NPS18 SCH-160 [SA182 F304]</t>
  </si>
  <si>
    <t>WNeck Flange 400-NPS18 SCH-20 [SA182 F304]</t>
  </si>
  <si>
    <t>WNeck Flange 400-NPS18 SCH-30 [SA182 F304]</t>
  </si>
  <si>
    <t>WNeck Flange 400-NPS18 SCH-40 [SA182 F304]</t>
  </si>
  <si>
    <t>WNeck Flange 400-NPS18 SCH-60 [SA182 F304]</t>
  </si>
  <si>
    <t>WNeck Flange 400-NPS18 SCH-80 [SA182 F304]</t>
  </si>
  <si>
    <t>WNeck Flange 400-NPS18 SCH-STD [SA182 F304]</t>
  </si>
  <si>
    <t>WNeck Flange 400-NPS18 SCH-XH [SA182 F304]</t>
  </si>
  <si>
    <t>WNeck Flange 400-NPS20 SCH-10 [SA182 F304]</t>
  </si>
  <si>
    <t>WNeck Flange 400-NPS20 SCH-100 [SA182 F304]</t>
  </si>
  <si>
    <t>WNeck Flange 400-NPS20 SCH-120 [SA182 F304]</t>
  </si>
  <si>
    <t>WNeck Flange 400-NPS20 SCH-140 [SA182 F304]</t>
  </si>
  <si>
    <t>WNeck Flange 400-NPS20 SCH-160 [SA182 F304]</t>
  </si>
  <si>
    <t>WNeck Flange 400-NPS20 SCH-20 [SA182 F304]</t>
  </si>
  <si>
    <t>WNeck Flange 400-NPS20 SCH-30 [SA182 F304]</t>
  </si>
  <si>
    <t>WNeck Flange 400-NPS20 SCH-40 [SA182 F304]</t>
  </si>
  <si>
    <t>WNeck Flange 400-NPS20 SCH-60 [SA182 F304]</t>
  </si>
  <si>
    <t>WNeck Flange 400-NPS20 SCH-80 [SA182 F304]</t>
  </si>
  <si>
    <t>WNeck Flange 400-NPS20 SCH-STD [SA182 F304]</t>
  </si>
  <si>
    <t>WNeck Flange 400-NPS20 SCH-XH [SA182 F304]</t>
  </si>
  <si>
    <t>WNeck Flange 400-NPS24 SCH-10 [SA182 F304]</t>
  </si>
  <si>
    <t>WNeck Flange 400-NPS24 SCH-100 [SA182 F304]</t>
  </si>
  <si>
    <t>WNeck Flange 400-NPS24 SCH-120 [SA182 F304]</t>
  </si>
  <si>
    <t>WNeck Flange 400-NPS24 SCH-140 [SA182 F304]</t>
  </si>
  <si>
    <t>WNeck Flange 400-NPS24 SCH-160 [SA182 F304]</t>
  </si>
  <si>
    <t>WNeck Flange 400-NPS24 SCH-20 [SA182 F304]</t>
  </si>
  <si>
    <t>WNeck Flange 400-NPS24 SCH-30 [SA182 F304]</t>
  </si>
  <si>
    <t>WNeck Flange 400-NPS24 SCH-40 [SA182 F304]</t>
  </si>
  <si>
    <t>WNeck Flange 400-NPS24 SCH-60 [SA182 F304]</t>
  </si>
  <si>
    <t>WNeck Flange 400-NPS24 SCH-80 [SA182 F304]</t>
  </si>
  <si>
    <t>WNeck Flange 400-NPS24 SCH-STD [SA182 F304]</t>
  </si>
  <si>
    <t>WNeck Flange 400-NPS24 SCH-XH [SA182 F304]</t>
  </si>
  <si>
    <t>WNeck Flange 600-NPS0.5 SCH-10 [SA182 F304]</t>
  </si>
  <si>
    <t>WNeck Flange 600-NPS0.5 SCH-160 [SA182 F304]</t>
  </si>
  <si>
    <t>WNeck Flange 600-NPS0.5 SCH-40 [SA182 F304]</t>
  </si>
  <si>
    <t>WNeck Flange 600-NPS0.5 SCH-80 [SA182 F304]</t>
  </si>
  <si>
    <t>WNeck Flange 600-NPS0.5 SCH-STD [SA182 F304]</t>
  </si>
  <si>
    <t>WNeck Flange 600-NPS0.5 SCH-XH [SA182 F304]</t>
  </si>
  <si>
    <t>WNeck Flange 600-NPS0.5 SCH-XXH [SA182 F304]</t>
  </si>
  <si>
    <t>WNeck Flange 600-NPS0.75 SCH-10 [SA182 F304]</t>
  </si>
  <si>
    <t>WNeck Flange 600-NPS0.75 SCH-160 [SA182 F304]</t>
  </si>
  <si>
    <t>WNeck Flange 600-NPS0.75 SCH-40 [SA182 F304]</t>
  </si>
  <si>
    <t>WNeck Flange 600-NPS0.75 SCH-80 [SA182 F304]</t>
  </si>
  <si>
    <t>WNeck Flange 600-NPS0.75 SCH-STD [SA182 F304]</t>
  </si>
  <si>
    <t>WNeck Flange 600-NPS0.75 SCH-XH [SA182 F304]</t>
  </si>
  <si>
    <t>WNeck Flange 600-NPS0.75 SCH-XXH [SA182 F304]</t>
  </si>
  <si>
    <t>WNeck Flange 600-NPS1 SCH-10 [SA182 F304]</t>
  </si>
  <si>
    <t>WNeck Flange 600-NPS1 SCH-160 [SA182 F304]</t>
  </si>
  <si>
    <t>WNeck Flange 600-NPS1 SCH-40 [SA182 F304]</t>
  </si>
  <si>
    <t>WNeck Flange 600-NPS1 SCH-80 [SA182 F304]</t>
  </si>
  <si>
    <t>WNeck Flange 600-NPS1 SCH-STD [SA182 F304]</t>
  </si>
  <si>
    <t>WNeck Flange 600-NPS1 SCH-XH [SA182 F304]</t>
  </si>
  <si>
    <t>WNeck Flange 600-NPS1 SCH-XXH [SA182 F304]</t>
  </si>
  <si>
    <t>WNeck Flange 600-NPS1.25 SCH-10 [SA182 F304]</t>
  </si>
  <si>
    <t>WNeck Flange 600-NPS1.25 SCH-160 [SA182 F304]</t>
  </si>
  <si>
    <t>WNeck Flange 600-NPS1.25 SCH-40 [SA182 F304]</t>
  </si>
  <si>
    <t>WNeck Flange 600-NPS1.25 SCH-80 [SA182 F304]</t>
  </si>
  <si>
    <t>WNeck Flange 600-NPS1.25 SCH-STD [SA182 F304]</t>
  </si>
  <si>
    <t>WNeck Flange 600-NPS1.25 SCH-XH [SA182 F304]</t>
  </si>
  <si>
    <t>WNeck Flange 600-NPS1.25 SCH-XXH [SA182 F304]</t>
  </si>
  <si>
    <t>WNeck Flange 600-NPS1.5 SCH-10 [SA182 F304]</t>
  </si>
  <si>
    <t>WNeck Flange 600-NPS1.5 SCH-160 [SA182 F304]</t>
  </si>
  <si>
    <t>WNeck Flange 600-NPS1.5 SCH-40 [SA182 F304]</t>
  </si>
  <si>
    <t>WNeck Flange 600-NPS1.5 SCH-80 [SA182 F304]</t>
  </si>
  <si>
    <t>WNeck Flange 600-NPS1.5 SCH-STD [SA182 F304]</t>
  </si>
  <si>
    <t>WNeck Flange 600-NPS1.5 SCH-XH [SA182 F304]</t>
  </si>
  <si>
    <t>WNeck Flange 600-NPS1.5 SCH-XXH [SA182 F304]</t>
  </si>
  <si>
    <t>WNeck Flange 600-NPS2 SCH-10 [SA182 F304]</t>
  </si>
  <si>
    <t>WNeck Flange 600-NPS2 SCH-160 [SA182 F304]</t>
  </si>
  <si>
    <t>WNeck Flange 600-NPS2 SCH-40 [SA182 F304]</t>
  </si>
  <si>
    <t>WNeck Flange 600-NPS2 SCH-80 [SA182 F304]</t>
  </si>
  <si>
    <t>WNeck Flange 600-NPS2 SCH-STD [SA182 F304]</t>
  </si>
  <si>
    <t>WNeck Flange 600-NPS2 SCH-XH [SA182 F304]</t>
  </si>
  <si>
    <t>WNeck Flange 600-NPS2 SCH-XXH [SA182 F304]</t>
  </si>
  <si>
    <t>WNeck Flange 600-NPS2.5 SCH-10 [SA182 F304]</t>
  </si>
  <si>
    <t>WNeck Flange 600-NPS2.5 SCH-160 [SA182 F304]</t>
  </si>
  <si>
    <t>WNeck Flange 600-NPS2.5 SCH-40 [SA182 F304]</t>
  </si>
  <si>
    <t>WNeck Flange 600-NPS2.5 SCH-80 [SA182 F304]</t>
  </si>
  <si>
    <t>WNeck Flange 600-NPS2.5 SCH-STD [SA182 F304]</t>
  </si>
  <si>
    <t>WNeck Flange 600-NPS2.5 SCH-XH [SA182 F304]</t>
  </si>
  <si>
    <t>WNeck Flange 600-NPS2.5 SCH-XXH [SA182 F304]</t>
  </si>
  <si>
    <t>WNeck Flange 600-NPS3 SCH-10 [SA182 F304]</t>
  </si>
  <si>
    <t>WNeck Flange 600-NPS3 SCH-160 [SA182 F304]</t>
  </si>
  <si>
    <t>WNeck Flange 600-NPS3 SCH-40 [SA182 F304]</t>
  </si>
  <si>
    <t>WNeck Flange 600-NPS3 SCH-80 [SA182 F304]</t>
  </si>
  <si>
    <t>WNeck Flange 600-NPS3 SCH-STD [SA182 F304]</t>
  </si>
  <si>
    <t>WNeck Flange 600-NPS3 SCH-XH [SA182 F304]</t>
  </si>
  <si>
    <t>WNeck Flange 600-NPS3 SCH-XXH [SA182 F304]</t>
  </si>
  <si>
    <t>WNeck Flange 600-NPS3.5 SCH-10 [SA182 F304]</t>
  </si>
  <si>
    <t>WNeck Flange 600-NPS3.5 SCH-40 [SA182 F304]</t>
  </si>
  <si>
    <t>WNeck Flange 600-NPS3.5 SCH-80 [SA182 F304]</t>
  </si>
  <si>
    <t>WNeck Flange 600-NPS3.5 SCH-STD [SA182 F304]</t>
  </si>
  <si>
    <t>WNeck Flange 600-NPS3.5 SCH-XH [SA182 F304]</t>
  </si>
  <si>
    <t>WNeck Flange 600-NPS3.5 SCH-XXH [SA182 F304]</t>
  </si>
  <si>
    <t>WNeck Flange 600-NPS4 SCH-10 [SA182 F304]</t>
  </si>
  <si>
    <t>WNeck Flange 600-NPS4 SCH-120 [SA182 F304]</t>
  </si>
  <si>
    <t>WNeck Flange 600-NPS4 SCH-160 [SA182 F304]</t>
  </si>
  <si>
    <t>WNeck Flange 600-NPS4 SCH-40 [SA182 F304]</t>
  </si>
  <si>
    <t>WNeck Flange 600-NPS4 SCH-80 [SA182 F304]</t>
  </si>
  <si>
    <t>WNeck Flange 600-NPS4 SCH-STD [SA182 F304]</t>
  </si>
  <si>
    <t>WNeck Flange 600-NPS4 SCH-XH [SA182 F304]</t>
  </si>
  <si>
    <t>WNeck Flange 600-NPS4 SCH-XXH [SA182 F304]</t>
  </si>
  <si>
    <t>WNeck Flange 600-NPS5 SCH-10 [SA182 F304]</t>
  </si>
  <si>
    <t>WNeck Flange 600-NPS5 SCH-120 [SA182 F304]</t>
  </si>
  <si>
    <t>WNeck Flange 600-NPS5 SCH-160 [SA182 F304]</t>
  </si>
  <si>
    <t>WNeck Flange 600-NPS5 SCH-40 [SA182 F304]</t>
  </si>
  <si>
    <t>WNeck Flange 600-NPS5 SCH-80 [SA182 F304]</t>
  </si>
  <si>
    <t>WNeck Flange 600-NPS5 SCH-STD [SA182 F304]</t>
  </si>
  <si>
    <t>WNeck Flange 600-NPS5 SCH-XH [SA182 F304]</t>
  </si>
  <si>
    <t>WNeck Flange 600-NPS5 SCH-XXH [SA182 F304]</t>
  </si>
  <si>
    <t>WNeck Flange 600-NPS6 SCH-10 [SA182 F304]</t>
  </si>
  <si>
    <t>WNeck Flange 600-NPS6 SCH-120 [SA182 F304]</t>
  </si>
  <si>
    <t>WNeck Flange 600-NPS6 SCH-160 [SA182 F304]</t>
  </si>
  <si>
    <t>WNeck Flange 600-NPS6 SCH-40 [SA182 F304]</t>
  </si>
  <si>
    <t>WNeck Flange 600-NPS6 SCH-80 [SA182 F304]</t>
  </si>
  <si>
    <t>WNeck Flange 600-NPS6 SCH-STD [SA182 F304]</t>
  </si>
  <si>
    <t>WNeck Flange 600-NPS6 SCH-XH [SA182 F304]</t>
  </si>
  <si>
    <t>WNeck Flange 600-NPS6 SCH-XXH [SA182 F304]</t>
  </si>
  <si>
    <t>WNeck Flange 600-NPS8 SCH-10 [SA182 F304]</t>
  </si>
  <si>
    <t>WNeck Flange 600-NPS8 SCH-100 [SA182 F304]</t>
  </si>
  <si>
    <t>WNeck Flange 600-NPS8 SCH-120 [SA182 F304]</t>
  </si>
  <si>
    <t>WNeck Flange 600-NPS8 SCH-140 [SA182 F304]</t>
  </si>
  <si>
    <t>WNeck Flange 600-NPS8 SCH-160 [SA182 F304]</t>
  </si>
  <si>
    <t>WNeck Flange 600-NPS8 SCH-20 [SA182 F304]</t>
  </si>
  <si>
    <t>WNeck Flange 600-NPS8 SCH-30 [SA182 F304]</t>
  </si>
  <si>
    <t>WNeck Flange 600-NPS8 SCH-40 [SA182 F304]</t>
  </si>
  <si>
    <t>WNeck Flange 600-NPS8 SCH-60 [SA182 F304]</t>
  </si>
  <si>
    <t>WNeck Flange 600-NPS8 SCH-80 [SA182 F304]</t>
  </si>
  <si>
    <t>WNeck Flange 600-NPS8 SCH-STD [SA182 F304]</t>
  </si>
  <si>
    <t>WNeck Flange 600-NPS8 SCH-XH [SA182 F304]</t>
  </si>
  <si>
    <t>WNeck Flange 600-NPS8 SCH-XXH [SA182 F304]</t>
  </si>
  <si>
    <t>WNeck Flange 600-NPS10 SCH-10 [SA182 F304]</t>
  </si>
  <si>
    <t>WNeck Flange 600-NPS10 SCH-100 [SA182 F304]</t>
  </si>
  <si>
    <t>WNeck Flange 600-NPS10 SCH-120 [SA182 F304]</t>
  </si>
  <si>
    <t>WNeck Flange 600-NPS10 SCH-140 [SA182 F304]</t>
  </si>
  <si>
    <t>WNeck Flange 600-NPS10 SCH-160 [SA182 F304]</t>
  </si>
  <si>
    <t>WNeck Flange 600-NPS10 SCH-20 [SA182 F304]</t>
  </si>
  <si>
    <t>WNeck Flange 600-NPS10 SCH-30 [SA182 F304]</t>
  </si>
  <si>
    <t>WNeck Flange 600-NPS10 SCH-40 [SA182 F304]</t>
  </si>
  <si>
    <t>WNeck Flange 600-NPS10 SCH-60 [SA182 F304]</t>
  </si>
  <si>
    <t>WNeck Flange 600-NPS10 SCH-80 [SA182 F304]</t>
  </si>
  <si>
    <t>WNeck Flange 600-NPS10 SCH-STD [SA182 F304]</t>
  </si>
  <si>
    <t>WNeck Flange 600-NPS10 SCH-XH [SA182 F304]</t>
  </si>
  <si>
    <t>WNeck Flange 600-NPS10 SCH-XXH [SA182 F304]</t>
  </si>
  <si>
    <t>WNeck Flange 600-NPS12 SCH-10 [SA182 F304]</t>
  </si>
  <si>
    <t>WNeck Flange 600-NPS12 SCH-100 [SA182 F304]</t>
  </si>
  <si>
    <t>WNeck Flange 600-NPS12 SCH-120 [SA182 F304]</t>
  </si>
  <si>
    <t>WNeck Flange 600-NPS12 SCH-140 [SA182 F304]</t>
  </si>
  <si>
    <t>WNeck Flange 600-NPS12 SCH-160 [SA182 F304]</t>
  </si>
  <si>
    <t>WNeck Flange 600-NPS12 SCH-20 [SA182 F304]</t>
  </si>
  <si>
    <t>WNeck Flange 600-NPS12 SCH-30 [SA182 F304]</t>
  </si>
  <si>
    <t>WNeck Flange 600-NPS12 SCH-40 [SA182 F304]</t>
  </si>
  <si>
    <t>WNeck Flange 600-NPS12 SCH-60 [SA182 F304]</t>
  </si>
  <si>
    <t>WNeck Flange 600-NPS12 SCH-80 [SA182 F304]</t>
  </si>
  <si>
    <t>WNeck Flange 600-NPS12 SCH-STD [SA182 F304]</t>
  </si>
  <si>
    <t>WNeck Flange 600-NPS12 SCH-XH [SA182 F304]</t>
  </si>
  <si>
    <t>WNeck Flange 600-NPS12 SCH-XXH [SA182 F304]</t>
  </si>
  <si>
    <t>WNeck Flange 600-NPS14 SCH-10 [SA182 F304]</t>
  </si>
  <si>
    <t>WNeck Flange 600-NPS14 SCH-100 [SA182 F304]</t>
  </si>
  <si>
    <t>WNeck Flange 600-NPS14 SCH-120 [SA182 F304]</t>
  </si>
  <si>
    <t>WNeck Flange 600-NPS14 SCH-140 [SA182 F304]</t>
  </si>
  <si>
    <t>WNeck Flange 600-NPS14 SCH-160 [SA182 F304]</t>
  </si>
  <si>
    <t>WNeck Flange 600-NPS14 SCH-20 [SA182 F304]</t>
  </si>
  <si>
    <t>WNeck Flange 600-NPS14 SCH-30 [SA182 F304]</t>
  </si>
  <si>
    <t>WNeck Flange 600-NPS14 SCH-40 [SA182 F304]</t>
  </si>
  <si>
    <t>WNeck Flange 600-NPS14 SCH-60 [SA182 F304]</t>
  </si>
  <si>
    <t>WNeck Flange 600-NPS14 SCH-80 [SA182 F304]</t>
  </si>
  <si>
    <t>WNeck Flange 600-NPS14 SCH-STD [SA182 F304]</t>
  </si>
  <si>
    <t>WNeck Flange 600-NPS14 SCH-XH [SA182 F304]</t>
  </si>
  <si>
    <t>WNeck Flange 600-NPS16 SCH-10 [SA182 F304]</t>
  </si>
  <si>
    <t>WNeck Flange 600-NPS16 SCH-100 [SA182 F304]</t>
  </si>
  <si>
    <t>WNeck Flange 600-NPS16 SCH-120 [SA182 F304]</t>
  </si>
  <si>
    <t>WNeck Flange 600-NPS16 SCH-140 [SA182 F304]</t>
  </si>
  <si>
    <t>WNeck Flange 600-NPS16 SCH-160 [SA182 F304]</t>
  </si>
  <si>
    <t>WNeck Flange 600-NPS16 SCH-20 [SA182 F304]</t>
  </si>
  <si>
    <t>WNeck Flange 600-NPS16 SCH-30 [SA182 F304]</t>
  </si>
  <si>
    <t>WNeck Flange 600-NPS16 SCH-40 [SA182 F304]</t>
  </si>
  <si>
    <t>WNeck Flange 600-NPS16 SCH-60 [SA182 F304]</t>
  </si>
  <si>
    <t>WNeck Flange 600-NPS16 SCH-80 [SA182 F304]</t>
  </si>
  <si>
    <t>WNeck Flange 600-NPS16 SCH-STD [SA182 F304]</t>
  </si>
  <si>
    <t>WNeck Flange 600-NPS16 SCH-XH [SA182 F304]</t>
  </si>
  <si>
    <t>WNeck Flange 600-NPS18 SCH-10 [SA182 F304]</t>
  </si>
  <si>
    <t>WNeck Flange 600-NPS18 SCH-100 [SA182 F304]</t>
  </si>
  <si>
    <t>WNeck Flange 600-NPS18 SCH-120 [SA182 F304]</t>
  </si>
  <si>
    <t>WNeck Flange 600-NPS18 SCH-140 [SA182 F304]</t>
  </si>
  <si>
    <t>WNeck Flange 600-NPS18 SCH-160 [SA182 F304]</t>
  </si>
  <si>
    <t>WNeck Flange 600-NPS18 SCH-20 [SA182 F304]</t>
  </si>
  <si>
    <t>WNeck Flange 600-NPS18 SCH-30 [SA182 F304]</t>
  </si>
  <si>
    <t>WNeck Flange 600-NPS18 SCH-40 [SA182 F304]</t>
  </si>
  <si>
    <t>WNeck Flange 600-NPS18 SCH-60 [SA182 F304]</t>
  </si>
  <si>
    <t>WNeck Flange 600-NPS18 SCH-80 [SA182 F304]</t>
  </si>
  <si>
    <t>WNeck Flange 600-NPS18 SCH-STD [SA182 F304]</t>
  </si>
  <si>
    <t>WNeck Flange 600-NPS18 SCH-XH [SA182 F304]</t>
  </si>
  <si>
    <t>WNeck Flange 600-NPS20 SCH-10 [SA182 F304]</t>
  </si>
  <si>
    <t>WNeck Flange 600-NPS20 SCH-100 [SA182 F304]</t>
  </si>
  <si>
    <t>WNeck Flange 600-NPS20 SCH-120 [SA182 F304]</t>
  </si>
  <si>
    <t>WNeck Flange 600-NPS20 SCH-140 [SA182 F304]</t>
  </si>
  <si>
    <t>WNeck Flange 600-NPS20 SCH-160 [SA182 F304]</t>
  </si>
  <si>
    <t>WNeck Flange 600-NPS20 SCH-20 [SA182 F304]</t>
  </si>
  <si>
    <t>WNeck Flange 600-NPS20 SCH-30 [SA182 F304]</t>
  </si>
  <si>
    <t>WNeck Flange 600-NPS20 SCH-40 [SA182 F304]</t>
  </si>
  <si>
    <t>WNeck Flange 600-NPS20 SCH-60 [SA182 F304]</t>
  </si>
  <si>
    <t>WNeck Flange 600-NPS20 SCH-80 [SA182 F304]</t>
  </si>
  <si>
    <t>WNeck Flange 600-NPS20 SCH-STD [SA182 F304]</t>
  </si>
  <si>
    <t>WNeck Flange 600-NPS20 SCH-XH [SA182 F304]</t>
  </si>
  <si>
    <t>WNeck Flange 600-NPS24 SCH-10 [SA182 F304]</t>
  </si>
  <si>
    <t>WNeck Flange 600-NPS24 SCH-100 [SA182 F304]</t>
  </si>
  <si>
    <t>WNeck Flange 600-NPS24 SCH-120 [SA182 F304]</t>
  </si>
  <si>
    <t>WNeck Flange 600-NPS24 SCH-140 [SA182 F304]</t>
  </si>
  <si>
    <t>WNeck Flange 600-NPS24 SCH-160 [SA182 F304]</t>
  </si>
  <si>
    <t>WNeck Flange 600-NPS24 SCH-20 [SA182 F304]</t>
  </si>
  <si>
    <t>WNeck Flange 600-NPS24 SCH-30 [SA182 F304]</t>
  </si>
  <si>
    <t>WNeck Flange 600-NPS24 SCH-40 [SA182 F304]</t>
  </si>
  <si>
    <t>WNeck Flange 600-NPS24 SCH-60 [SA182 F304]</t>
  </si>
  <si>
    <t>WNeck Flange 600-NPS24 SCH-80 [SA182 F304]</t>
  </si>
  <si>
    <t>WNeck Flange 600-NPS24 SCH-STD [SA182 F304]</t>
  </si>
  <si>
    <t>WNeck Flange 600-NPS24 SCH-XH [SA182 F304]</t>
  </si>
  <si>
    <t>WNeck Flange 900-NPS0.5 SCH-10 [SA182 F304]</t>
  </si>
  <si>
    <t>WNeck Flange 900-NPS0.5 SCH-160 [SA182 F304]</t>
  </si>
  <si>
    <t>WNeck Flange 900-NPS0.5 SCH-40 [SA182 F304]</t>
  </si>
  <si>
    <t>WNeck Flange 900-NPS0.5 SCH-80 [SA182 F304]</t>
  </si>
  <si>
    <t>WNeck Flange 900-NPS0.5 SCH-STD [SA182 F304]</t>
  </si>
  <si>
    <t>WNeck Flange 900-NPS0.5 SCH-XH [SA182 F304]</t>
  </si>
  <si>
    <t>WNeck Flange 900-NPS0.5 SCH-XXH [SA182 F304]</t>
  </si>
  <si>
    <t>WNeck Flange 900-NPS0.75 SCH-10 [SA182 F304]</t>
  </si>
  <si>
    <t>WNeck Flange 900-NPS0.75 SCH-160 [SA182 F304]</t>
  </si>
  <si>
    <t>WNeck Flange 900-NPS0.75 SCH-40 [SA182 F304]</t>
  </si>
  <si>
    <t>WNeck Flange 900-NPS0.75 SCH-80 [SA182 F304]</t>
  </si>
  <si>
    <t>WNeck Flange 900-NPS0.75 SCH-STD [SA182 F304]</t>
  </si>
  <si>
    <t>WNeck Flange 900-NPS0.75 SCH-XH [SA182 F304]</t>
  </si>
  <si>
    <t>WNeck Flange 900-NPS0.75 SCH-XXH [SA182 F304]</t>
  </si>
  <si>
    <t>WNeck Flange 900-NPS1 SCH-10 [SA182 F304]</t>
  </si>
  <si>
    <t>WNeck Flange 900-NPS1 SCH-160 [SA182 F304]</t>
  </si>
  <si>
    <t>WNeck Flange 900-NPS1 SCH-40 [SA182 F304]</t>
  </si>
  <si>
    <t>WNeck Flange 900-NPS1 SCH-80 [SA182 F304]</t>
  </si>
  <si>
    <t>WNeck Flange 900-NPS1 SCH-STD [SA182 F304]</t>
  </si>
  <si>
    <t>WNeck Flange 900-NPS1 SCH-XH [SA182 F304]</t>
  </si>
  <si>
    <t>WNeck Flange 900-NPS1 SCH-XXH [SA182 F304]</t>
  </si>
  <si>
    <t>WNeck Flange 900-NPS1.25 SCH-10 [SA182 F304]</t>
  </si>
  <si>
    <t>WNeck Flange 900-NPS1.25 SCH-160 [SA182 F304]</t>
  </si>
  <si>
    <t>WNeck Flange 900-NPS1.25 SCH-40 [SA182 F304]</t>
  </si>
  <si>
    <t>WNeck Flange 900-NPS1.25 SCH-80 [SA182 F304]</t>
  </si>
  <si>
    <t>WNeck Flange 900-NPS1.25 SCH-STD [SA182 F304]</t>
  </si>
  <si>
    <t>WNeck Flange 900-NPS1.25 SCH-XH [SA182 F304]</t>
  </si>
  <si>
    <t>WNeck Flange 900-NPS1.25 SCH-XXH [SA182 F304]</t>
  </si>
  <si>
    <t>WNeck Flange 900-NPS1.5 SCH-10 [SA182 F304]</t>
  </si>
  <si>
    <t>WNeck Flange 900-NPS1.5 SCH-160 [SA182 F304]</t>
  </si>
  <si>
    <t>WNeck Flange 900-NPS1.5 SCH-40 [SA182 F304]</t>
  </si>
  <si>
    <t>WNeck Flange 900-NPS1.5 SCH-80 [SA182 F304]</t>
  </si>
  <si>
    <t>WNeck Flange 900-NPS1.5 SCH-STD [SA182 F304]</t>
  </si>
  <si>
    <t>WNeck Flange 900-NPS1.5 SCH-XH [SA182 F304]</t>
  </si>
  <si>
    <t>WNeck Flange 900-NPS1.5 SCH-XXH [SA182 F304]</t>
  </si>
  <si>
    <t>WNeck Flange 900-NPS2 SCH-10 [SA182 F304]</t>
  </si>
  <si>
    <t>WNeck Flange 900-NPS2 SCH-160 [SA182 F304]</t>
  </si>
  <si>
    <t>WNeck Flange 900-NPS2 SCH-40 [SA182 F304]</t>
  </si>
  <si>
    <t>WNeck Flange 900-NPS2 SCH-80 [SA182 F304]</t>
  </si>
  <si>
    <t>WNeck Flange 900-NPS2 SCH-STD [SA182 F304]</t>
  </si>
  <si>
    <t>WNeck Flange 900-NPS2 SCH-XH [SA182 F304]</t>
  </si>
  <si>
    <t>WNeck Flange 900-NPS2 SCH-XXH [SA182 F304]</t>
  </si>
  <si>
    <t>WNeck Flange 900-NPS2.5 SCH-10 [SA182 F304]</t>
  </si>
  <si>
    <t>WNeck Flange 900-NPS2.5 SCH-160 [SA182 F304]</t>
  </si>
  <si>
    <t>WNeck Flange 900-NPS2.5 SCH-40 [SA182 F304]</t>
  </si>
  <si>
    <t>WNeck Flange 900-NPS2.5 SCH-80 [SA182 F304]</t>
  </si>
  <si>
    <t>WNeck Flange 900-NPS2.5 SCH-STD [SA182 F304]</t>
  </si>
  <si>
    <t>WNeck Flange 900-NPS2.5 SCH-XH [SA182 F304]</t>
  </si>
  <si>
    <t>WNeck Flange 900-NPS2.5 SCH-XXH [SA182 F304]</t>
  </si>
  <si>
    <t>WNeck Flange 900-NPS3 SCH-10 [SA182 F304]</t>
  </si>
  <si>
    <t>WNeck Flange 900-NPS3 SCH-160 [SA182 F304]</t>
  </si>
  <si>
    <t>WNeck Flange 900-NPS3 SCH-40 [SA182 F304]</t>
  </si>
  <si>
    <t>WNeck Flange 900-NPS3 SCH-80 [SA182 F304]</t>
  </si>
  <si>
    <t>WNeck Flange 900-NPS3 SCH-STD [SA182 F304]</t>
  </si>
  <si>
    <t>WNeck Flange 900-NPS3 SCH-XH [SA182 F304]</t>
  </si>
  <si>
    <t>WNeck Flange 900-NPS3 SCH-XXH [SA182 F304]</t>
  </si>
  <si>
    <t>WNeck Flange 900-NPS4 SCH-10 [SA182 F304]</t>
  </si>
  <si>
    <t>WNeck Flange 900-NPS4 SCH-120 [SA182 F304]</t>
  </si>
  <si>
    <t>WNeck Flange 900-NPS4 SCH-160 [SA182 F304]</t>
  </si>
  <si>
    <t>WNeck Flange 900-NPS4 SCH-40 [SA182 F304]</t>
  </si>
  <si>
    <t>WNeck Flange 900-NPS4 SCH-80 [SA182 F304]</t>
  </si>
  <si>
    <t>WNeck Flange 900-NPS4 SCH-STD [SA182 F304]</t>
  </si>
  <si>
    <t>WNeck Flange 900-NPS4 SCH-XH [SA182 F304]</t>
  </si>
  <si>
    <t>WNeck Flange 900-NPS4 SCH-XXH [SA182 F304]</t>
  </si>
  <si>
    <t>WNeck Flange 900-NPS5 SCH-10 [SA182 F304]</t>
  </si>
  <si>
    <t>WNeck Flange 900-NPS5 SCH-120 [SA182 F304]</t>
  </si>
  <si>
    <t>WNeck Flange 900-NPS5 SCH-160 [SA182 F304]</t>
  </si>
  <si>
    <t>WNeck Flange 900-NPS5 SCH-40 [SA182 F304]</t>
  </si>
  <si>
    <t>WNeck Flange 900-NPS5 SCH-80 [SA182 F304]</t>
  </si>
  <si>
    <t>WNeck Flange 900-NPS5 SCH-STD [SA182 F304]</t>
  </si>
  <si>
    <t>WNeck Flange 900-NPS5 SCH-XH [SA182 F304]</t>
  </si>
  <si>
    <t>WNeck Flange 900-NPS5 SCH-XXH [SA182 F304]</t>
  </si>
  <si>
    <t>WNeck Flange 900-NPS6 SCH-10 [SA182 F304]</t>
  </si>
  <si>
    <t>WNeck Flange 900-NPS6 SCH-120 [SA182 F304]</t>
  </si>
  <si>
    <t>WNeck Flange 900-NPS6 SCH-160 [SA182 F304]</t>
  </si>
  <si>
    <t>WNeck Flange 900-NPS6 SCH-40 [SA182 F304]</t>
  </si>
  <si>
    <t>WNeck Flange 900-NPS6 SCH-80 [SA182 F304]</t>
  </si>
  <si>
    <t>WNeck Flange 900-NPS6 SCH-STD [SA182 F304]</t>
  </si>
  <si>
    <t>WNeck Flange 900-NPS6 SCH-XH [SA182 F304]</t>
  </si>
  <si>
    <t>WNeck Flange 900-NPS6 SCH-XXH [SA182 F304]</t>
  </si>
  <si>
    <t>WNeck Flange 900-NPS8 SCH-10 [SA182 F304]</t>
  </si>
  <si>
    <t>WNeck Flange 900-NPS8 SCH-100 [SA182 F304]</t>
  </si>
  <si>
    <t>WNeck Flange 900-NPS8 SCH-120 [SA182 F304]</t>
  </si>
  <si>
    <t>WNeck Flange 900-NPS8 SCH-140 [SA182 F304]</t>
  </si>
  <si>
    <t>WNeck Flange 900-NPS8 SCH-160 [SA182 F304]</t>
  </si>
  <si>
    <t>WNeck Flange 900-NPS8 SCH-20 [SA182 F304]</t>
  </si>
  <si>
    <t>WNeck Flange 900-NPS8 SCH-30 [SA182 F304]</t>
  </si>
  <si>
    <t>WNeck Flange 900-NPS8 SCH-40 [SA182 F304]</t>
  </si>
  <si>
    <t>WNeck Flange 900-NPS8 SCH-60 [SA182 F304]</t>
  </si>
  <si>
    <t>WNeck Flange 900-NPS8 SCH-80 [SA182 F304]</t>
  </si>
  <si>
    <t>WNeck Flange 900-NPS8 SCH-STD [SA182 F304]</t>
  </si>
  <si>
    <t>WNeck Flange 900-NPS8 SCH-XH [SA182 F304]</t>
  </si>
  <si>
    <t>WNeck Flange 900-NPS8 SCH-XXH [SA182 F304]</t>
  </si>
  <si>
    <t>WNeck Flange 900-NPS10 SCH-10 [SA182 F304]</t>
  </si>
  <si>
    <t>WNeck Flange 900-NPS10 SCH-100 [SA182 F304]</t>
  </si>
  <si>
    <t>WNeck Flange 900-NPS10 SCH-120 [SA182 F304]</t>
  </si>
  <si>
    <t>WNeck Flange 900-NPS10 SCH-140 [SA182 F304]</t>
  </si>
  <si>
    <t>WNeck Flange 900-NPS10 SCH-160 [SA182 F304]</t>
  </si>
  <si>
    <t>WNeck Flange 900-NPS10 SCH-20 [SA182 F304]</t>
  </si>
  <si>
    <t>WNeck Flange 900-NPS10 SCH-30 [SA182 F304]</t>
  </si>
  <si>
    <t>WNeck Flange 900-NPS10 SCH-40 [SA182 F304]</t>
  </si>
  <si>
    <t>WNeck Flange 900-NPS10 SCH-60 [SA182 F304]</t>
  </si>
  <si>
    <t>WNeck Flange 900-NPS10 SCH-80 [SA182 F304]</t>
  </si>
  <si>
    <t>WNeck Flange 900-NPS10 SCH-STD [SA182 F304]</t>
  </si>
  <si>
    <t>WNeck Flange 900-NPS10 SCH-XH [SA182 F304]</t>
  </si>
  <si>
    <t>WNeck Flange 900-NPS10 SCH-XXH [SA182 F304]</t>
  </si>
  <si>
    <t>WNeck Flange 900-NPS12 SCH-10 [SA182 F304]</t>
  </si>
  <si>
    <t>WNeck Flange 900-NPS12 SCH-100 [SA182 F304]</t>
  </si>
  <si>
    <t>WNeck Flange 900-NPS12 SCH-120 [SA182 F304]</t>
  </si>
  <si>
    <t>WNeck Flange 900-NPS12 SCH-140 [SA182 F304]</t>
  </si>
  <si>
    <t>WNeck Flange 900-NPS12 SCH-160 [SA182 F304]</t>
  </si>
  <si>
    <t>WNeck Flange 900-NPS12 SCH-20 [SA182 F304]</t>
  </si>
  <si>
    <t>WNeck Flange 900-NPS12 SCH-30 [SA182 F304]</t>
  </si>
  <si>
    <t>WNeck Flange 900-NPS12 SCH-40 [SA182 F304]</t>
  </si>
  <si>
    <t>WNeck Flange 900-NPS12 SCH-60 [SA182 F304]</t>
  </si>
  <si>
    <t>WNeck Flange 900-NPS12 SCH-80 [SA182 F304]</t>
  </si>
  <si>
    <t>WNeck Flange 900-NPS12 SCH-STD [SA182 F304]</t>
  </si>
  <si>
    <t>WNeck Flange 900-NPS12 SCH-XH [SA182 F304]</t>
  </si>
  <si>
    <t>WNeck Flange 900-NPS12 SCH-XXH [SA182 F304]</t>
  </si>
  <si>
    <t>WNeck Flange 900-NPS14 SCH-10 [SA182 F304]</t>
  </si>
  <si>
    <t>WNeck Flange 900-NPS14 SCH-100 [SA182 F304]</t>
  </si>
  <si>
    <t>WNeck Flange 900-NPS14 SCH-120 [SA182 F304]</t>
  </si>
  <si>
    <t>WNeck Flange 900-NPS14 SCH-140 [SA182 F304]</t>
  </si>
  <si>
    <t>WNeck Flange 900-NPS14 SCH-160 [SA182 F304]</t>
  </si>
  <si>
    <t>WNeck Flange 900-NPS14 SCH-20 [SA182 F304]</t>
  </si>
  <si>
    <t>WNeck Flange 900-NPS14 SCH-30 [SA182 F304]</t>
  </si>
  <si>
    <t>WNeck Flange 900-NPS14 SCH-40 [SA182 F304]</t>
  </si>
  <si>
    <t>WNeck Flange 900-NPS14 SCH-60 [SA182 F304]</t>
  </si>
  <si>
    <t>WNeck Flange 900-NPS14 SCH-80 [SA182 F304]</t>
  </si>
  <si>
    <t>WNeck Flange 900-NPS14 SCH-STD [SA182 F304]</t>
  </si>
  <si>
    <t>WNeck Flange 900-NPS14 SCH-XH [SA182 F304]</t>
  </si>
  <si>
    <t>WNeck Flange 900-NPS16 SCH-10 [SA182 F304]</t>
  </si>
  <si>
    <t>WNeck Flange 900-NPS16 SCH-100 [SA182 F304]</t>
  </si>
  <si>
    <t>WNeck Flange 900-NPS16 SCH-120 [SA182 F304]</t>
  </si>
  <si>
    <t>WNeck Flange 900-NPS16 SCH-140 [SA182 F304]</t>
  </si>
  <si>
    <t>WNeck Flange 900-NPS16 SCH-160 [SA182 F304]</t>
  </si>
  <si>
    <t>WNeck Flange 900-NPS16 SCH-20 [SA182 F304]</t>
  </si>
  <si>
    <t>WNeck Flange 900-NPS16 SCH-30 [SA182 F304]</t>
  </si>
  <si>
    <t>WNeck Flange 900-NPS16 SCH-40 [SA182 F304]</t>
  </si>
  <si>
    <t>WNeck Flange 900-NPS16 SCH-60 [SA182 F304]</t>
  </si>
  <si>
    <t>WNeck Flange 900-NPS16 SCH-80 [SA182 F304]</t>
  </si>
  <si>
    <t>WNeck Flange 900-NPS16 SCH-STD [SA182 F304]</t>
  </si>
  <si>
    <t>WNeck Flange 900-NPS16 SCH-XH [SA182 F304]</t>
  </si>
  <si>
    <t>WNeck Flange 900-NPS18 SCH-10 [SA182 F304]</t>
  </si>
  <si>
    <t>WNeck Flange 900-NPS18 SCH-100 [SA182 F304]</t>
  </si>
  <si>
    <t>WNeck Flange 900-NPS18 SCH-120 [SA182 F304]</t>
  </si>
  <si>
    <t>WNeck Flange 900-NPS18 SCH-140 [SA182 F304]</t>
  </si>
  <si>
    <t>WNeck Flange 900-NPS18 SCH-160 [SA182 F304]</t>
  </si>
  <si>
    <t>WNeck Flange 900-NPS18 SCH-20 [SA182 F304]</t>
  </si>
  <si>
    <t>WNeck Flange 900-NPS18 SCH-30 [SA182 F304]</t>
  </si>
  <si>
    <t>WNeck Flange 900-NPS18 SCH-40 [SA182 F304]</t>
  </si>
  <si>
    <t>WNeck Flange 900-NPS18 SCH-60 [SA182 F304]</t>
  </si>
  <si>
    <t>WNeck Flange 900-NPS18 SCH-80 [SA182 F304]</t>
  </si>
  <si>
    <t>WNeck Flange 900-NPS18 SCH-STD [SA182 F304]</t>
  </si>
  <si>
    <t>WNeck Flange 900-NPS18 SCH-XH [SA182 F304]</t>
  </si>
  <si>
    <t>WNeck Flange 900-NPS20 SCH-10 [SA182 F304]</t>
  </si>
  <si>
    <t>WNeck Flange 900-NPS20 SCH-100 [SA182 F304]</t>
  </si>
  <si>
    <t>WNeck Flange 900-NPS20 SCH-120 [SA182 F304]</t>
  </si>
  <si>
    <t>WNeck Flange 900-NPS20 SCH-140 [SA182 F304]</t>
  </si>
  <si>
    <t>WNeck Flange 900-NPS20 SCH-160 [SA182 F304]</t>
  </si>
  <si>
    <t>WNeck Flange 900-NPS20 SCH-20 [SA182 F304]</t>
  </si>
  <si>
    <t>WNeck Flange 900-NPS20 SCH-30 [SA182 F304]</t>
  </si>
  <si>
    <t>WNeck Flange 900-NPS20 SCH-40 [SA182 F304]</t>
  </si>
  <si>
    <t>WNeck Flange 900-NPS20 SCH-60 [SA182 F304]</t>
  </si>
  <si>
    <t>WNeck Flange 900-NPS20 SCH-80 [SA182 F304]</t>
  </si>
  <si>
    <t>WNeck Flange 900-NPS20 SCH-STD [SA182 F304]</t>
  </si>
  <si>
    <t>WNeck Flange 900-NPS20 SCH-XH [SA182 F304]</t>
  </si>
  <si>
    <t>WNeck Flange 900-NPS24 SCH-10 [SA182 F304]</t>
  </si>
  <si>
    <t>WNeck Flange 900-NPS24 SCH-100 [SA182 F304]</t>
  </si>
  <si>
    <t>WNeck Flange 900-NPS24 SCH-120 [SA182 F304]</t>
  </si>
  <si>
    <t>WNeck Flange 900-NPS24 SCH-140 [SA182 F304]</t>
  </si>
  <si>
    <t>WNeck Flange 900-NPS24 SCH-160 [SA182 F304]</t>
  </si>
  <si>
    <t>WNeck Flange 900-NPS24 SCH-20 [SA182 F304]</t>
  </si>
  <si>
    <t>WNeck Flange 900-NPS24 SCH-30 [SA182 F304]</t>
  </si>
  <si>
    <t>WNeck Flange 900-NPS24 SCH-40 [SA182 F304]</t>
  </si>
  <si>
    <t>WNeck Flange 900-NPS24 SCH-60 [SA182 F304]</t>
  </si>
  <si>
    <t>WNeck Flange 900-NPS24 SCH-80 [SA182 F304]</t>
  </si>
  <si>
    <t>WNeck Flange 900-NPS24 SCH-STD [SA182 F304]</t>
  </si>
  <si>
    <t>WNeck Flange 900-NPS24 SCH-XH [SA182 F304]</t>
  </si>
  <si>
    <t>WNeck Flange 1500-NPS0.5 SCH-10 [SA182 F304]</t>
  </si>
  <si>
    <t>WNeck Flange 1500-NPS0.5 SCH-160 [SA182 F304]</t>
  </si>
  <si>
    <t>WNeck Flange 1500-NPS0.5 SCH-40 [SA182 F304]</t>
  </si>
  <si>
    <t>WNeck Flange 1500-NPS0.5 SCH-80 [SA182 F304]</t>
  </si>
  <si>
    <t>WNeck Flange 1500-NPS0.5 SCH-STD [SA182 F304]</t>
  </si>
  <si>
    <t>WNeck Flange 1500-NPS0.5 SCH-XH [SA182 F304]</t>
  </si>
  <si>
    <t>WNeck Flange 1500-NPS0.5 SCH-XXH [SA182 F304]</t>
  </si>
  <si>
    <t>WNeck Flange 1500-NPS0.75 SCH-10 [SA182 F304]</t>
  </si>
  <si>
    <t>WNeck Flange 1500-NPS0.75 SCH-160 [SA182 F304]</t>
  </si>
  <si>
    <t>WNeck Flange 1500-NPS0.75 SCH-40 [SA182 F304]</t>
  </si>
  <si>
    <t>WNeck Flange 1500-NPS0.75 SCH-80 [SA182 F304]</t>
  </si>
  <si>
    <t>WNeck Flange 1500-NPS0.75 SCH-STD [SA182 F304]</t>
  </si>
  <si>
    <t>WNeck Flange 1500-NPS0.75 SCH-XH [SA182 F304]</t>
  </si>
  <si>
    <t>WNeck Flange 1500-NPS0.75 SCH-XXH [SA182 F304]</t>
  </si>
  <si>
    <t>WNeck Flange 1500-NPS1 SCH-10 [SA182 F304]</t>
  </si>
  <si>
    <t>WNeck Flange 1500-NPS1 SCH-160 [SA182 F304]</t>
  </si>
  <si>
    <t>WNeck Flange 1500-NPS1 SCH-40 [SA182 F304]</t>
  </si>
  <si>
    <t>WNeck Flange 1500-NPS1 SCH-80 [SA182 F304]</t>
  </si>
  <si>
    <t>WNeck Flange 1500-NPS1 SCH-STD [SA182 F304]</t>
  </si>
  <si>
    <t>WNeck Flange 1500-NPS1 SCH-XH [SA182 F304]</t>
  </si>
  <si>
    <t>WNeck Flange 1500-NPS1 SCH-XXH [SA182 F304]</t>
  </si>
  <si>
    <t>WNeck Flange 1500-NPS1.25 SCH-10 [SA182 F304]</t>
  </si>
  <si>
    <t>WNeck Flange 1500-NPS1.25 SCH-160 [SA182 F304]</t>
  </si>
  <si>
    <t>WNeck Flange 1500-NPS1.25 SCH-40 [SA182 F304]</t>
  </si>
  <si>
    <t>WNeck Flange 1500-NPS1.25 SCH-80 [SA182 F304]</t>
  </si>
  <si>
    <t>WNeck Flange 1500-NPS1.25 SCH-STD [SA182 F304]</t>
  </si>
  <si>
    <t>WNeck Flange 1500-NPS1.25 SCH-XH [SA182 F304]</t>
  </si>
  <si>
    <t>WNeck Flange 1500-NPS1.25 SCH-XXH [SA182 F304]</t>
  </si>
  <si>
    <t>WNeck Flange 1500-NPS1.5 SCH-10 [SA182 F304]</t>
  </si>
  <si>
    <t>WNeck Flange 1500-NPS1.5 SCH-160 [SA182 F304]</t>
  </si>
  <si>
    <t>WNeck Flange 1500-NPS1.5 SCH-40 [SA182 F304]</t>
  </si>
  <si>
    <t>WNeck Flange 1500-NPS1.5 SCH-80 [SA182 F304]</t>
  </si>
  <si>
    <t>WNeck Flange 1500-NPS1.5 SCH-STD [SA182 F304]</t>
  </si>
  <si>
    <t>WNeck Flange 1500-NPS1.5 SCH-XH [SA182 F304]</t>
  </si>
  <si>
    <t>WNeck Flange 1500-NPS1.5 SCH-XXH [SA182 F304]</t>
  </si>
  <si>
    <t>WNeck Flange 1500-NPS2 SCH-10 [SA182 F304]</t>
  </si>
  <si>
    <t>WNeck Flange 1500-NPS2 SCH-160 [SA182 F304]</t>
  </si>
  <si>
    <t>WNeck Flange 1500-NPS2 SCH-40 [SA182 F304]</t>
  </si>
  <si>
    <t>WNeck Flange 1500-NPS2 SCH-80 [SA182 F304]</t>
  </si>
  <si>
    <t>WNeck Flange 1500-NPS2 SCH-STD [SA182 F304]</t>
  </si>
  <si>
    <t>WNeck Flange 1500-NPS2 SCH-XH [SA182 F304]</t>
  </si>
  <si>
    <t>WNeck Flange 1500-NPS2 SCH-XXH [SA182 F304]</t>
  </si>
  <si>
    <t>WNeck Flange 1500-NPS2.5 SCH-10 [SA182 F304]</t>
  </si>
  <si>
    <t>WNeck Flange 1500-NPS2.5 SCH-160 [SA182 F304]</t>
  </si>
  <si>
    <t>WNeck Flange 1500-NPS2.5 SCH-40 [SA182 F304]</t>
  </si>
  <si>
    <t>WNeck Flange 1500-NPS2.5 SCH-80 [SA182 F304]</t>
  </si>
  <si>
    <t>WNeck Flange 1500-NPS2.5 SCH-STD [SA182 F304]</t>
  </si>
  <si>
    <t>WNeck Flange 1500-NPS2.5 SCH-XH [SA182 F304]</t>
  </si>
  <si>
    <t>WNeck Flange 1500-NPS2.5 SCH-XXH [SA182 F304]</t>
  </si>
  <si>
    <t>WNeck Flange 1500-NPS3 SCH-10 [SA182 F304]</t>
  </si>
  <si>
    <t>WNeck Flange 1500-NPS3 SCH-160 [SA182 F304]</t>
  </si>
  <si>
    <t>WNeck Flange 1500-NPS3 SCH-40 [SA182 F304]</t>
  </si>
  <si>
    <t>WNeck Flange 1500-NPS3 SCH-80 [SA182 F304]</t>
  </si>
  <si>
    <t>WNeck Flange 1500-NPS3 SCH-STD [SA182 F304]</t>
  </si>
  <si>
    <t>WNeck Flange 1500-NPS3 SCH-XH [SA182 F304]</t>
  </si>
  <si>
    <t>WNeck Flange 1500-NPS3 SCH-XXH [SA182 F304]</t>
  </si>
  <si>
    <t>WNeck Flange 1500-NPS4 SCH-10 [SA182 F304]</t>
  </si>
  <si>
    <t>WNeck Flange 1500-NPS4 SCH-120 [SA182 F304]</t>
  </si>
  <si>
    <t>WNeck Flange 1500-NPS4 SCH-160 [SA182 F304]</t>
  </si>
  <si>
    <t>WNeck Flange 1500-NPS4 SCH-40 [SA182 F304]</t>
  </si>
  <si>
    <t>WNeck Flange 1500-NPS4 SCH-80 [SA182 F304]</t>
  </si>
  <si>
    <t>WNeck Flange 1500-NPS4 SCH-STD [SA182 F304]</t>
  </si>
  <si>
    <t>WNeck Flange 1500-NPS4 SCH-XH [SA182 F304]</t>
  </si>
  <si>
    <t>WNeck Flange 1500-NPS4 SCH-XXH [SA182 F304]</t>
  </si>
  <si>
    <t>WNeck Flange 1500-NPS5 SCH-10 [SA182 F304]</t>
  </si>
  <si>
    <t>WNeck Flange 1500-NPS5 SCH-120 [SA182 F304]</t>
  </si>
  <si>
    <t>WNeck Flange 1500-NPS5 SCH-160 [SA182 F304]</t>
  </si>
  <si>
    <t>WNeck Flange 1500-NPS5 SCH-40 [SA182 F304]</t>
  </si>
  <si>
    <t>WNeck Flange 1500-NPS5 SCH-80 [SA182 F304]</t>
  </si>
  <si>
    <t>WNeck Flange 1500-NPS5 SCH-STD [SA182 F304]</t>
  </si>
  <si>
    <t>WNeck Flange 1500-NPS5 SCH-XH [SA182 F304]</t>
  </si>
  <si>
    <t>WNeck Flange 1500-NPS5 SCH-XXH [SA182 F304]</t>
  </si>
  <si>
    <t>WNeck Flange 1500-NPS6 SCH-10 [SA182 F304]</t>
  </si>
  <si>
    <t>WNeck Flange 1500-NPS6 SCH-120 [SA182 F304]</t>
  </si>
  <si>
    <t>WNeck Flange 1500-NPS6 SCH-160 [SA182 F304]</t>
  </si>
  <si>
    <t>WNeck Flange 1500-NPS6 SCH-40 [SA182 F304]</t>
  </si>
  <si>
    <t>WNeck Flange 1500-NPS6 SCH-80 [SA182 F304]</t>
  </si>
  <si>
    <t>WNeck Flange 1500-NPS6 SCH-STD [SA182 F304]</t>
  </si>
  <si>
    <t>WNeck Flange 1500-NPS6 SCH-XH [SA182 F304]</t>
  </si>
  <si>
    <t>WNeck Flange 1500-NPS6 SCH-XXH [SA182 F304]</t>
  </si>
  <si>
    <t>WNeck Flange 1500-NPS8 SCH-10 [SA182 F304]</t>
  </si>
  <si>
    <t>WNeck Flange 1500-NPS8 SCH-100 [SA182 F304]</t>
  </si>
  <si>
    <t>WNeck Flange 1500-NPS8 SCH-120 [SA182 F304]</t>
  </si>
  <si>
    <t>WNeck Flange 1500-NPS8 SCH-140 [SA182 F304]</t>
  </si>
  <si>
    <t>WNeck Flange 1500-NPS8 SCH-160 [SA182 F304]</t>
  </si>
  <si>
    <t>WNeck Flange 1500-NPS8 SCH-20 [SA182 F304]</t>
  </si>
  <si>
    <t>WNeck Flange 1500-NPS8 SCH-30 [SA182 F304]</t>
  </si>
  <si>
    <t>WNeck Flange 1500-NPS8 SCH-40 [SA182 F304]</t>
  </si>
  <si>
    <t>WNeck Flange 1500-NPS8 SCH-60 [SA182 F304]</t>
  </si>
  <si>
    <t>WNeck Flange 1500-NPS8 SCH-80 [SA182 F304]</t>
  </si>
  <si>
    <t>WNeck Flange 1500-NPS8 SCH-STD [SA182 F304]</t>
  </si>
  <si>
    <t>WNeck Flange 1500-NPS8 SCH-XH [SA182 F304]</t>
  </si>
  <si>
    <t>WNeck Flange 1500-NPS8 SCH-XXH [SA182 F304]</t>
  </si>
  <si>
    <t>WNeck Flange 1500-NPS10 SCH-10 [SA182 F304]</t>
  </si>
  <si>
    <t>WNeck Flange 1500-NPS10 SCH-100 [SA182 F304]</t>
  </si>
  <si>
    <t>WNeck Flange 1500-NPS10 SCH-120 [SA182 F304]</t>
  </si>
  <si>
    <t>WNeck Flange 1500-NPS10 SCH-140 [SA182 F304]</t>
  </si>
  <si>
    <t>WNeck Flange 1500-NPS10 SCH-160 [SA182 F304]</t>
  </si>
  <si>
    <t>WNeck Flange 1500-NPS10 SCH-20 [SA182 F304]</t>
  </si>
  <si>
    <t>WNeck Flange 1500-NPS10 SCH-30 [SA182 F304]</t>
  </si>
  <si>
    <t>WNeck Flange 1500-NPS10 SCH-40 [SA182 F304]</t>
  </si>
  <si>
    <t>WNeck Flange 1500-NPS10 SCH-60 [SA182 F304]</t>
  </si>
  <si>
    <t>WNeck Flange 1500-NPS10 SCH-80 [SA182 F304]</t>
  </si>
  <si>
    <t>WNeck Flange 1500-NPS10 SCH-STD [SA182 F304]</t>
  </si>
  <si>
    <t>WNeck Flange 1500-NPS10 SCH-XH [SA182 F304]</t>
  </si>
  <si>
    <t>WNeck Flange 1500-NPS10 SCH-XXH [SA182 F304]</t>
  </si>
  <si>
    <t>WNeck Flange 1500-NPS12 SCH-10 [SA182 F304]</t>
  </si>
  <si>
    <t>WNeck Flange 1500-NPS12 SCH-100 [SA182 F304]</t>
  </si>
  <si>
    <t>WNeck Flange 1500-NPS12 SCH-120 [SA182 F304]</t>
  </si>
  <si>
    <t>WNeck Flange 1500-NPS12 SCH-140 [SA182 F304]</t>
  </si>
  <si>
    <t>WNeck Flange 1500-NPS12 SCH-160 [SA182 F304]</t>
  </si>
  <si>
    <t>WNeck Flange 1500-NPS12 SCH-20 [SA182 F304]</t>
  </si>
  <si>
    <t>WNeck Flange 1500-NPS12 SCH-30 [SA182 F304]</t>
  </si>
  <si>
    <t>WNeck Flange 1500-NPS12 SCH-40 [SA182 F304]</t>
  </si>
  <si>
    <t>WNeck Flange 1500-NPS12 SCH-60 [SA182 F304]</t>
  </si>
  <si>
    <t>WNeck Flange 1500-NPS12 SCH-80 [SA182 F304]</t>
  </si>
  <si>
    <t>WNeck Flange 1500-NPS12 SCH-STD [SA182 F304]</t>
  </si>
  <si>
    <t>WNeck Flange 1500-NPS12 SCH-XH [SA182 F304]</t>
  </si>
  <si>
    <t>WNeck Flange 1500-NPS12 SCH-XXH [SA182 F304]</t>
  </si>
  <si>
    <t>WNeck Flange 1500-NPS14 SCH-10 [SA182 F304]</t>
  </si>
  <si>
    <t>WNeck Flange 1500-NPS14 SCH-100 [SA182 F304]</t>
  </si>
  <si>
    <t>WNeck Flange 1500-NPS14 SCH-120 [SA182 F304]</t>
  </si>
  <si>
    <t>WNeck Flange 1500-NPS14 SCH-140 [SA182 F304]</t>
  </si>
  <si>
    <t>WNeck Flange 1500-NPS14 SCH-160 [SA182 F304]</t>
  </si>
  <si>
    <t>WNeck Flange 1500-NPS14 SCH-20 [SA182 F304]</t>
  </si>
  <si>
    <t>WNeck Flange 1500-NPS14 SCH-30 [SA182 F304]</t>
  </si>
  <si>
    <t>WNeck Flange 1500-NPS14 SCH-40 [SA182 F304]</t>
  </si>
  <si>
    <t>WNeck Flange 1500-NPS14 SCH-60 [SA182 F304]</t>
  </si>
  <si>
    <t>WNeck Flange 1500-NPS14 SCH-80 [SA182 F304]</t>
  </si>
  <si>
    <t>WNeck Flange 1500-NPS14 SCH-STD [SA182 F304]</t>
  </si>
  <si>
    <t>WNeck Flange 1500-NPS14 SCH-XH [SA182 F304]</t>
  </si>
  <si>
    <t>WNeck Flange 1500-NPS16 SCH-10 [SA182 F304]</t>
  </si>
  <si>
    <t>WNeck Flange 1500-NPS16 SCH-100 [SA182 F304]</t>
  </si>
  <si>
    <t>WNeck Flange 1500-NPS16 SCH-120 [SA182 F304]</t>
  </si>
  <si>
    <t>WNeck Flange 1500-NPS16 SCH-140 [SA182 F304]</t>
  </si>
  <si>
    <t>WNeck Flange 1500-NPS16 SCH-160 [SA182 F304]</t>
  </si>
  <si>
    <t>WNeck Flange 1500-NPS16 SCH-20 [SA182 F304]</t>
  </si>
  <si>
    <t>WNeck Flange 1500-NPS16 SCH-30 [SA182 F304]</t>
  </si>
  <si>
    <t>WNeck Flange 1500-NPS16 SCH-40 [SA182 F304]</t>
  </si>
  <si>
    <t>WNeck Flange 1500-NPS16 SCH-60 [SA182 F304]</t>
  </si>
  <si>
    <t>WNeck Flange 1500-NPS16 SCH-80 [SA182 F304]</t>
  </si>
  <si>
    <t>WNeck Flange 1500-NPS16 SCH-STD [SA182 F304]</t>
  </si>
  <si>
    <t>WNeck Flange 1500-NPS16 SCH-XH [SA182 F304]</t>
  </si>
  <si>
    <t>WNeck Flange 1500-NPS18 SCH-10 [SA182 F304]</t>
  </si>
  <si>
    <t>WNeck Flange 1500-NPS18 SCH-100 [SA182 F304]</t>
  </si>
  <si>
    <t>WNeck Flange 1500-NPS18 SCH-120 [SA182 F304]</t>
  </si>
  <si>
    <t>WNeck Flange 1500-NPS18 SCH-140 [SA182 F304]</t>
  </si>
  <si>
    <t>WNeck Flange 1500-NPS18 SCH-160 [SA182 F304]</t>
  </si>
  <si>
    <t>WNeck Flange 1500-NPS18 SCH-20 [SA182 F304]</t>
  </si>
  <si>
    <t>WNeck Flange 1500-NPS18 SCH-30 [SA182 F304]</t>
  </si>
  <si>
    <t>WNeck Flange 1500-NPS18 SCH-40 [SA182 F304]</t>
  </si>
  <si>
    <t>WNeck Flange 1500-NPS18 SCH-60 [SA182 F304]</t>
  </si>
  <si>
    <t>WNeck Flange 1500-NPS18 SCH-80 [SA182 F304]</t>
  </si>
  <si>
    <t>WNeck Flange 1500-NPS18 SCH-STD [SA182 F304]</t>
  </si>
  <si>
    <t>WNeck Flange 1500-NPS18 SCH-XH [SA182 F304]</t>
  </si>
  <si>
    <t>WNeck Flange 1500-NPS20 SCH-10 [SA182 F304]</t>
  </si>
  <si>
    <t>WNeck Flange 1500-NPS20 SCH-100 [SA182 F304]</t>
  </si>
  <si>
    <t>WNeck Flange 1500-NPS20 SCH-120 [SA182 F304]</t>
  </si>
  <si>
    <t>WNeck Flange 1500-NPS20 SCH-140 [SA182 F304]</t>
  </si>
  <si>
    <t>WNeck Flange 1500-NPS20 SCH-160 [SA182 F304]</t>
  </si>
  <si>
    <t>WNeck Flange 1500-NPS20 SCH-20 [SA182 F304]</t>
  </si>
  <si>
    <t>WNeck Flange 1500-NPS20 SCH-30 [SA182 F304]</t>
  </si>
  <si>
    <t>WNeck Flange 1500-NPS20 SCH-40 [SA182 F304]</t>
  </si>
  <si>
    <t>WNeck Flange 1500-NPS20 SCH-60 [SA182 F304]</t>
  </si>
  <si>
    <t>WNeck Flange 1500-NPS20 SCH-80 [SA182 F304]</t>
  </si>
  <si>
    <t>WNeck Flange 1500-NPS20 SCH-STD [SA182 F304]</t>
  </si>
  <si>
    <t>WNeck Flange 1500-NPS20 SCH-XH [SA182 F304]</t>
  </si>
  <si>
    <t>WNeck Flange 1500-NPS24 SCH-10 [SA182 F304]</t>
  </si>
  <si>
    <t>WNeck Flange 1500-NPS24 SCH-100 [SA182 F304]</t>
  </si>
  <si>
    <t>WNeck Flange 1500-NPS24 SCH-120 [SA182 F304]</t>
  </si>
  <si>
    <t>WNeck Flange 1500-NPS24 SCH-140 [SA182 F304]</t>
  </si>
  <si>
    <t>WNeck Flange 1500-NPS24 SCH-160 [SA182 F304]</t>
  </si>
  <si>
    <t>WNeck Flange 1500-NPS24 SCH-20 [SA182 F304]</t>
  </si>
  <si>
    <t>WNeck Flange 1500-NPS24 SCH-30 [SA182 F304]</t>
  </si>
  <si>
    <t>WNeck Flange 1500-NPS24 SCH-40 [SA182 F304]</t>
  </si>
  <si>
    <t>WNeck Flange 1500-NPS24 SCH-60 [SA182 F304]</t>
  </si>
  <si>
    <t>WNeck Flange 1500-NPS24 SCH-80 [SA182 F304]</t>
  </si>
  <si>
    <t>WNeck Flange 1500-NPS24 SCH-STD [SA182 F304]</t>
  </si>
  <si>
    <t>WNeck Flange 1500-NPS24 SCH-XH [SA182 F304]</t>
  </si>
  <si>
    <t>WNeck Flange 2500-NPS0.5 SCH-10 [SA182 F304]</t>
  </si>
  <si>
    <t>WNeck Flange 2500-NPS0.5 SCH-160 [SA182 F304]</t>
  </si>
  <si>
    <t>WNeck Flange 2500-NPS0.5 SCH-40 [SA182 F304]</t>
  </si>
  <si>
    <t>WNeck Flange 2500-NPS0.5 SCH-80 [SA182 F304]</t>
  </si>
  <si>
    <t>WNeck Flange 2500-NPS0.5 SCH-STD [SA182 F304]</t>
  </si>
  <si>
    <t>WNeck Flange 2500-NPS0.5 SCH-XH [SA182 F304]</t>
  </si>
  <si>
    <t>WNeck Flange 2500-NPS0.5 SCH-XXH [SA182 F304]</t>
  </si>
  <si>
    <t>WNeck Flange 2500-NPS0.75 SCH-10 [SA182 F304]</t>
  </si>
  <si>
    <t>WNeck Flange 2500-NPS0.75 SCH-160 [SA182 F304]</t>
  </si>
  <si>
    <t>WNeck Flange 2500-NPS0.75 SCH-40 [SA182 F304]</t>
  </si>
  <si>
    <t>WNeck Flange 2500-NPS0.75 SCH-80 [SA182 F304]</t>
  </si>
  <si>
    <t>WNeck Flange 2500-NPS0.75 SCH-STD [SA182 F304]</t>
  </si>
  <si>
    <t>WNeck Flange 2500-NPS0.75 SCH-XH [SA182 F304]</t>
  </si>
  <si>
    <t>WNeck Flange 2500-NPS0.75 SCH-XXH [SA182 F304]</t>
  </si>
  <si>
    <t>WNeck Flange 2500-NPS1 SCH-10 [SA182 F304]</t>
  </si>
  <si>
    <t>WNeck Flange 2500-NPS1 SCH-160 [SA182 F304]</t>
  </si>
  <si>
    <t>WNeck Flange 2500-NPS1 SCH-40 [SA182 F304]</t>
  </si>
  <si>
    <t>WNeck Flange 2500-NPS1 SCH-80 [SA182 F304]</t>
  </si>
  <si>
    <t>WNeck Flange 2500-NPS1 SCH-STD [SA182 F304]</t>
  </si>
  <si>
    <t>WNeck Flange 2500-NPS1 SCH-XH [SA182 F304]</t>
  </si>
  <si>
    <t>WNeck Flange 2500-NPS1 SCH-XXH [SA182 F304]</t>
  </si>
  <si>
    <t>WNeck Flange 2500-NPS1.25 SCH-10 [SA182 F304]</t>
  </si>
  <si>
    <t>WNeck Flange 2500-NPS1.25 SCH-160 [SA182 F304]</t>
  </si>
  <si>
    <t>WNeck Flange 2500-NPS1.25 SCH-40 [SA182 F304]</t>
  </si>
  <si>
    <t>WNeck Flange 2500-NPS1.25 SCH-80 [SA182 F304]</t>
  </si>
  <si>
    <t>WNeck Flange 2500-NPS1.25 SCH-STD [SA182 F304]</t>
  </si>
  <si>
    <t>WNeck Flange 2500-NPS1.25 SCH-XH [SA182 F304]</t>
  </si>
  <si>
    <t>WNeck Flange 2500-NPS1.25 SCH-XXH [SA182 F304]</t>
  </si>
  <si>
    <t>WNeck Flange 2500-NPS1.5 SCH-10 [SA182 F304]</t>
  </si>
  <si>
    <t>WNeck Flange 2500-NPS1.5 SCH-160 [SA182 F304]</t>
  </si>
  <si>
    <t>WNeck Flange 2500-NPS1.5 SCH-40 [SA182 F304]</t>
  </si>
  <si>
    <t>WNeck Flange 2500-NPS1.5 SCH-80 [SA182 F304]</t>
  </si>
  <si>
    <t>WNeck Flange 2500-NPS1.5 SCH-STD [SA182 F304]</t>
  </si>
  <si>
    <t>WNeck Flange 2500-NPS1.5 SCH-XH [SA182 F304]</t>
  </si>
  <si>
    <t>WNeck Flange 2500-NPS1.5 SCH-XXH [SA182 F304]</t>
  </si>
  <si>
    <t>WNeck Flange 2500-NPS2 SCH-10 [SA182 F304]</t>
  </si>
  <si>
    <t>WNeck Flange 2500-NPS2 SCH-160 [SA182 F304]</t>
  </si>
  <si>
    <t>WNeck Flange 2500-NPS2 SCH-40 [SA182 F304]</t>
  </si>
  <si>
    <t>WNeck Flange 2500-NPS2 SCH-80 [SA182 F304]</t>
  </si>
  <si>
    <t>WNeck Flange 2500-NPS2 SCH-STD [SA182 F304]</t>
  </si>
  <si>
    <t>WNeck Flange 2500-NPS2 SCH-XH [SA182 F304]</t>
  </si>
  <si>
    <t>WNeck Flange 2500-NPS2 SCH-XXH [SA182 F304]</t>
  </si>
  <si>
    <t>WNeck Flange 2500-NPS2.5 SCH-10 [SA182 F304]</t>
  </si>
  <si>
    <t>WNeck Flange 2500-NPS2.5 SCH-160 [SA182 F304]</t>
  </si>
  <si>
    <t>WNeck Flange 2500-NPS2.5 SCH-40 [SA182 F304]</t>
  </si>
  <si>
    <t>WNeck Flange 2500-NPS2.5 SCH-80 [SA182 F304]</t>
  </si>
  <si>
    <t>WNeck Flange 2500-NPS2.5 SCH-STD [SA182 F304]</t>
  </si>
  <si>
    <t>WNeck Flange 2500-NPS2.5 SCH-XH [SA182 F304]</t>
  </si>
  <si>
    <t>WNeck Flange 2500-NPS2.5 SCH-XXH [SA182 F304]</t>
  </si>
  <si>
    <t>WNeck Flange 2500-NPS3 SCH-10 [SA182 F304]</t>
  </si>
  <si>
    <t>WNeck Flange 2500-NPS3 SCH-160 [SA182 F304]</t>
  </si>
  <si>
    <t>WNeck Flange 2500-NPS3 SCH-40 [SA182 F304]</t>
  </si>
  <si>
    <t>WNeck Flange 2500-NPS3 SCH-80 [SA182 F304]</t>
  </si>
  <si>
    <t>WNeck Flange 2500-NPS3 SCH-STD [SA182 F304]</t>
  </si>
  <si>
    <t>WNeck Flange 2500-NPS3 SCH-XH [SA182 F304]</t>
  </si>
  <si>
    <t>WNeck Flange 2500-NPS3 SCH-XXH [SA182 F304]</t>
  </si>
  <si>
    <t>WNeck Flange 2500-NPS4 SCH-10 [SA182 F304]</t>
  </si>
  <si>
    <t>WNeck Flange 2500-NPS4 SCH-120 [SA182 F304]</t>
  </si>
  <si>
    <t>WNeck Flange 2500-NPS4 SCH-160 [SA182 F304]</t>
  </si>
  <si>
    <t>WNeck Flange 2500-NPS4 SCH-40 [SA182 F304]</t>
  </si>
  <si>
    <t>WNeck Flange 2500-NPS4 SCH-80 [SA182 F304]</t>
  </si>
  <si>
    <t>WNeck Flange 2500-NPS4 SCH-STD [SA182 F304]</t>
  </si>
  <si>
    <t>WNeck Flange 2500-NPS4 SCH-XH [SA182 F304]</t>
  </si>
  <si>
    <t>WNeck Flange 2500-NPS4 SCH-XXH [SA182 F304]</t>
  </si>
  <si>
    <t>WNeck Flange 2500-NPS5 SCH-10 [SA182 F304]</t>
  </si>
  <si>
    <t>WNeck Flange 2500-NPS5 SCH-120 [SA182 F304]</t>
  </si>
  <si>
    <t>WNeck Flange 2500-NPS5 SCH-160 [SA182 F304]</t>
  </si>
  <si>
    <t>WNeck Flange 2500-NPS5 SCH-40 [SA182 F304]</t>
  </si>
  <si>
    <t>WNeck Flange 2500-NPS5 SCH-80 [SA182 F304]</t>
  </si>
  <si>
    <t>WNeck Flange 2500-NPS5 SCH-STD [SA182 F304]</t>
  </si>
  <si>
    <t>WNeck Flange 2500-NPS5 SCH-XH [SA182 F304]</t>
  </si>
  <si>
    <t>WNeck Flange 2500-NPS5 SCH-XXH [SA182 F304]</t>
  </si>
  <si>
    <t>WNeck Flange 2500-NPS6 SCH-10 [SA182 F304]</t>
  </si>
  <si>
    <t>WNeck Flange 2500-NPS6 SCH-120 [SA182 F304]</t>
  </si>
  <si>
    <t>WNeck Flange 2500-NPS6 SCH-160 [SA182 F304]</t>
  </si>
  <si>
    <t>WNeck Flange 2500-NPS6 SCH-40 [SA182 F304]</t>
  </si>
  <si>
    <t>WNeck Flange 2500-NPS6 SCH-80 [SA182 F304]</t>
  </si>
  <si>
    <t>WNeck Flange 2500-NPS6 SCH-STD [SA182 F304]</t>
  </si>
  <si>
    <t>WNeck Flange 2500-NPS6 SCH-XH [SA182 F304]</t>
  </si>
  <si>
    <t>WNeck Flange 2500-NPS6 SCH-XXH [SA182 F304]</t>
  </si>
  <si>
    <t>WNeck Flange 2500-NPS8 SCH-10 [SA182 F304]</t>
  </si>
  <si>
    <t>WNeck Flange 2500-NPS8 SCH-100 [SA182 F304]</t>
  </si>
  <si>
    <t>WNeck Flange 2500-NPS8 SCH-120 [SA182 F304]</t>
  </si>
  <si>
    <t>WNeck Flange 2500-NPS8 SCH-140 [SA182 F304]</t>
  </si>
  <si>
    <t>WNeck Flange 2500-NPS8 SCH-160 [SA182 F304]</t>
  </si>
  <si>
    <t>WNeck Flange 2500-NPS8 SCH-20 [SA182 F304]</t>
  </si>
  <si>
    <t>WNeck Flange 2500-NPS8 SCH-30 [SA182 F304]</t>
  </si>
  <si>
    <t>WNeck Flange 2500-NPS8 SCH-40 [SA182 F304]</t>
  </si>
  <si>
    <t>WNeck Flange 2500-NPS8 SCH-60 [SA182 F304]</t>
  </si>
  <si>
    <t>WNeck Flange 2500-NPS8 SCH-80 [SA182 F304]</t>
  </si>
  <si>
    <t>WNeck Flange 2500-NPS8 SCH-STD [SA182 F304]</t>
  </si>
  <si>
    <t>WNeck Flange 2500-NPS8 SCH-XH [SA182 F304]</t>
  </si>
  <si>
    <t>WNeck Flange 2500-NPS8 SCH-XXH [SA182 F304]</t>
  </si>
  <si>
    <t>WNeck Flange 2500-NPS10 SCH-10 [SA182 F304]</t>
  </si>
  <si>
    <t>WNeck Flange 2500-NPS10 SCH-100 [SA182 F304]</t>
  </si>
  <si>
    <t>WNeck Flange 2500-NPS10 SCH-120 [SA182 F304]</t>
  </si>
  <si>
    <t>WNeck Flange 2500-NPS10 SCH-140 [SA182 F304]</t>
  </si>
  <si>
    <t>WNeck Flange 2500-NPS10 SCH-160 [SA182 F304]</t>
  </si>
  <si>
    <t>WNeck Flange 2500-NPS10 SCH-20 [SA182 F304]</t>
  </si>
  <si>
    <t>WNeck Flange 2500-NPS10 SCH-30 [SA182 F304]</t>
  </si>
  <si>
    <t>WNeck Flange 2500-NPS10 SCH-40 [SA182 F304]</t>
  </si>
  <si>
    <t>WNeck Flange 2500-NPS10 SCH-60 [SA182 F304]</t>
  </si>
  <si>
    <t>WNeck Flange 2500-NPS10 SCH-80 [SA182 F304]</t>
  </si>
  <si>
    <t>WNeck Flange 2500-NPS10 SCH-STD [SA182 F304]</t>
  </si>
  <si>
    <t>WNeck Flange 2500-NPS10 SCH-XH [SA182 F304]</t>
  </si>
  <si>
    <t>WNeck Flange 2500-NPS10 SCH-XXH [SA182 F304]</t>
  </si>
  <si>
    <t>WNeck Flange 2500-NPS12 SCH-10 [SA182 F304]</t>
  </si>
  <si>
    <t>WNeck Flange 2500-NPS12 SCH-100 [SA182 F304]</t>
  </si>
  <si>
    <t>WNeck Flange 2500-NPS12 SCH-120 [SA182 F304]</t>
  </si>
  <si>
    <t>WNeck Flange 2500-NPS12 SCH-140 [SA182 F304]</t>
  </si>
  <si>
    <t>WNeck Flange 2500-NPS12 SCH-160 [SA182 F304]</t>
  </si>
  <si>
    <t>WNeck Flange 2500-NPS12 SCH-20 [SA182 F304]</t>
  </si>
  <si>
    <t>WNeck Flange 2500-NPS12 SCH-30 [SA182 F304]</t>
  </si>
  <si>
    <t>WNeck Flange 2500-NPS12 SCH-40 [SA182 F304]</t>
  </si>
  <si>
    <t>WNeck Flange 2500-NPS12 SCH-60 [SA182 F304]</t>
  </si>
  <si>
    <t>WNeck Flange 2500-NPS12 SCH-80 [SA182 F304]</t>
  </si>
  <si>
    <t>WNeck Flange 2500-NPS12 SCH-STD [SA182 F304]</t>
  </si>
  <si>
    <t>WNeck Flange 2500-NPS12 SCH-XH [SA182 F304]</t>
  </si>
  <si>
    <t>WNeck Flange 2500-NPS12 SCH-XXH [SA182 F304]</t>
  </si>
  <si>
    <t>Stainless Steel [SA182 F316]</t>
  </si>
  <si>
    <t>WNeck Flange 150-NPS0.5 SCH-10 [SA182 F316]</t>
  </si>
  <si>
    <t>WNeck Flange 150-NPS0.5 SCH-160 [SA182 F316]</t>
  </si>
  <si>
    <t>WNeck Flange 150-NPS0.5 SCH-40 [SA182 F316]</t>
  </si>
  <si>
    <t>WNeck Flange 150-NPS0.5 SCH-80 [SA182 F316]</t>
  </si>
  <si>
    <t>WNeck Flange 150-NPS0.5 SCH-STD [SA182 F316]</t>
  </si>
  <si>
    <t>WNeck Flange 150-NPS0.5 SCH-XH [SA182 F316]</t>
  </si>
  <si>
    <t>WNeck Flange 150-NPS0.5 SCH-XXH [SA182 F316]</t>
  </si>
  <si>
    <t>WNeck Flange 150-NPS0.75 SCH-10 [SA182 F316]</t>
  </si>
  <si>
    <t>WNeck Flange 150-NPS0.75 SCH-160 [SA182 F316]</t>
  </si>
  <si>
    <t>WNeck Flange 150-NPS0.75 SCH-40 [SA182 F316]</t>
  </si>
  <si>
    <t>WNeck Flange 150-NPS0.75 SCH-80 [SA182 F316]</t>
  </si>
  <si>
    <t>WNeck Flange 150-NPS0.75 SCH-STD [SA182 F316]</t>
  </si>
  <si>
    <t>WNeck Flange 150-NPS0.75 SCH-XH [SA182 F316]</t>
  </si>
  <si>
    <t>WNeck Flange 150-NPS0.75 SCH-XXH [SA182 F316]</t>
  </si>
  <si>
    <t>WNeck Flange 150-NPS1 SCH-10 [SA182 F316]</t>
  </si>
  <si>
    <t>WNeck Flange 150-NPS1 SCH-160 [SA182 F316]</t>
  </si>
  <si>
    <t>WNeck Flange 150-NPS1 SCH-40 [SA182 F316]</t>
  </si>
  <si>
    <t>WNeck Flange 150-NPS1 SCH-80 [SA182 F316]</t>
  </si>
  <si>
    <t>WNeck Flange 150-NPS1 SCH-STD [SA182 F316]</t>
  </si>
  <si>
    <t>WNeck Flange 150-NPS1 SCH-XH [SA182 F316]</t>
  </si>
  <si>
    <t>WNeck Flange 150-NPS1 SCH-XXH [SA182 F316]</t>
  </si>
  <si>
    <t>WNeck Flange 150-NPS1.25 SCH-10 [SA182 F316]</t>
  </si>
  <si>
    <t>WNeck Flange 150-NPS1.25 SCH-160 [SA182 F316]</t>
  </si>
  <si>
    <t>WNeck Flange 150-NPS1.25 SCH-40 [SA182 F316]</t>
  </si>
  <si>
    <t>WNeck Flange 150-NPS1.25 SCH-80 [SA182 F316]</t>
  </si>
  <si>
    <t>WNeck Flange 150-NPS1.25 SCH-STD [SA182 F316]</t>
  </si>
  <si>
    <t>WNeck Flange 150-NPS1.25 SCH-XH [SA182 F316]</t>
  </si>
  <si>
    <t>WNeck Flange 150-NPS1.25 SCH-XXH [SA182 F316]</t>
  </si>
  <si>
    <t>WNeck Flange 150-NPS1.5 SCH-10 [SA182 F316]</t>
  </si>
  <si>
    <t>WNeck Flange 150-NPS1.5 SCH-160 [SA182 F316]</t>
  </si>
  <si>
    <t>WNeck Flange 150-NPS1.5 SCH-40 [SA182 F316]</t>
  </si>
  <si>
    <t>WNeck Flange 150-NPS1.5 SCH-80 [SA182 F316]</t>
  </si>
  <si>
    <t>WNeck Flange 150-NPS1.5 SCH-STD [SA182 F316]</t>
  </si>
  <si>
    <t>WNeck Flange 150-NPS1.5 SCH-XH [SA182 F316]</t>
  </si>
  <si>
    <t>WNeck Flange 150-NPS1.5 SCH-XXH [SA182 F316]</t>
  </si>
  <si>
    <t>WNeck Flange 150-NPS2 SCH-10 [SA182 F316]</t>
  </si>
  <si>
    <t>WNeck Flange 150-NPS2 SCH-160 [SA182 F316]</t>
  </si>
  <si>
    <t>WNeck Flange 150-NPS2 SCH-40 [SA182 F316]</t>
  </si>
  <si>
    <t>WNeck Flange 150-NPS2 SCH-80 [SA182 F316]</t>
  </si>
  <si>
    <t>WNeck Flange 150-NPS2 SCH-STD [SA182 F316]</t>
  </si>
  <si>
    <t>WNeck Flange 150-NPS2 SCH-XH [SA182 F316]</t>
  </si>
  <si>
    <t>WNeck Flange 150-NPS2 SCH-XXH [SA182 F316]</t>
  </si>
  <si>
    <t>WNeck Flange 150-NPS2.5 SCH-10 [SA182 F316]</t>
  </si>
  <si>
    <t>WNeck Flange 150-NPS2.5 SCH-160 [SA182 F316]</t>
  </si>
  <si>
    <t>WNeck Flange 150-NPS2.5 SCH-40 [SA182 F316]</t>
  </si>
  <si>
    <t>WNeck Flange 150-NPS2.5 SCH-80 [SA182 F316]</t>
  </si>
  <si>
    <t>WNeck Flange 150-NPS2.5 SCH-STD [SA182 F316]</t>
  </si>
  <si>
    <t>WNeck Flange 150-NPS2.5 SCH-XH [SA182 F316]</t>
  </si>
  <si>
    <t>WNeck Flange 150-NPS2.5 SCH-XXH [SA182 F316]</t>
  </si>
  <si>
    <t>WNeck Flange 150-NPS3 SCH-10 [SA182 F316]</t>
  </si>
  <si>
    <t>WNeck Flange 150-NPS3 SCH-160 [SA182 F316]</t>
  </si>
  <si>
    <t>WNeck Flange 150-NPS3 SCH-40 [SA182 F316]</t>
  </si>
  <si>
    <t>WNeck Flange 150-NPS3 SCH-80 [SA182 F316]</t>
  </si>
  <si>
    <t>WNeck Flange 150-NPS3 SCH-STD [SA182 F316]</t>
  </si>
  <si>
    <t>WNeck Flange 150-NPS3 SCH-XH [SA182 F316]</t>
  </si>
  <si>
    <t>WNeck Flange 150-NPS3 SCH-XXH [SA182 F316]</t>
  </si>
  <si>
    <t>WNeck Flange 150-NPS3.5 SCH-10 [SA182 F316]</t>
  </si>
  <si>
    <t>WNeck Flange 150-NPS3.5 SCH-40 [SA182 F316]</t>
  </si>
  <si>
    <t>WNeck Flange 150-NPS3.5 SCH-80 [SA182 F316]</t>
  </si>
  <si>
    <t>WNeck Flange 150-NPS3.5 SCH-STD [SA182 F316]</t>
  </si>
  <si>
    <t>WNeck Flange 150-NPS3.5 SCH-XH [SA182 F316]</t>
  </si>
  <si>
    <t>WNeck Flange 150-NPS3.5 SCH-XXH [SA182 F316]</t>
  </si>
  <si>
    <t>WNeck Flange 150-NPS4 SCH-10 [SA182 F316]</t>
  </si>
  <si>
    <t>WNeck Flange 150-NPS4 SCH-120 [SA182 F316]</t>
  </si>
  <si>
    <t>WNeck Flange 150-NPS4 SCH-160 [SA182 F316]</t>
  </si>
  <si>
    <t>WNeck Flange 150-NPS4 SCH-40 [SA182 F316]</t>
  </si>
  <si>
    <t>WNeck Flange 150-NPS4 SCH-80 [SA182 F316]</t>
  </si>
  <si>
    <t>WNeck Flange 150-NPS4 SCH-STD [SA182 F316]</t>
  </si>
  <si>
    <t>WNeck Flange 150-NPS4 SCH-XH [SA182 F316]</t>
  </si>
  <si>
    <t>WNeck Flange 150-NPS4 SCH-XXH [SA182 F316]</t>
  </si>
  <si>
    <t>WNeck Flange 150-NPS5 SCH-10 [SA182 F316]</t>
  </si>
  <si>
    <t>WNeck Flange 150-NPS5 SCH-120 [SA182 F316]</t>
  </si>
  <si>
    <t>WNeck Flange 150-NPS5 SCH-160 [SA182 F316]</t>
  </si>
  <si>
    <t>WNeck Flange 150-NPS5 SCH-40 [SA182 F316]</t>
  </si>
  <si>
    <t>WNeck Flange 150-NPS5 SCH-80 [SA182 F316]</t>
  </si>
  <si>
    <t>WNeck Flange 150-NPS5 SCH-STD [SA182 F316]</t>
  </si>
  <si>
    <t>WNeck Flange 150-NPS5 SCH-XH [SA182 F316]</t>
  </si>
  <si>
    <t>WNeck Flange 150-NPS5 SCH-XXH [SA182 F316]</t>
  </si>
  <si>
    <t>WNeck Flange 150-NPS6 SCH-10 [SA182 F316]</t>
  </si>
  <si>
    <t>WNeck Flange 150-NPS6 SCH-120 [SA182 F316]</t>
  </si>
  <si>
    <t>WNeck Flange 150-NPS6 SCH-160 [SA182 F316]</t>
  </si>
  <si>
    <t>WNeck Flange 150-NPS6 SCH-40 [SA182 F316]</t>
  </si>
  <si>
    <t>WNeck Flange 150-NPS6 SCH-80 [SA182 F316]</t>
  </si>
  <si>
    <t>WNeck Flange 150-NPS6 SCH-STD [SA182 F316]</t>
  </si>
  <si>
    <t>WNeck Flange 150-NPS6 SCH-XH [SA182 F316]</t>
  </si>
  <si>
    <t>WNeck Flange 150-NPS6 SCH-XXH [SA182 F316]</t>
  </si>
  <si>
    <t>WNeck Flange 150-NPS8 SCH-10 [SA182 F316]</t>
  </si>
  <si>
    <t>WNeck Flange 150-NPS8 SCH-100 [SA182 F316]</t>
  </si>
  <si>
    <t>WNeck Flange 150-NPS8 SCH-120 [SA182 F316]</t>
  </si>
  <si>
    <t>WNeck Flange 150-NPS8 SCH-140 [SA182 F316]</t>
  </si>
  <si>
    <t>WNeck Flange 150-NPS8 SCH-160 [SA182 F316]</t>
  </si>
  <si>
    <t>WNeck Flange 150-NPS8 SCH-20 [SA182 F316]</t>
  </si>
  <si>
    <t>WNeck Flange 150-NPS8 SCH-30 [SA182 F316]</t>
  </si>
  <si>
    <t>WNeck Flange 150-NPS8 SCH-40 [SA182 F316]</t>
  </si>
  <si>
    <t>WNeck Flange 150-NPS8 SCH-60 [SA182 F316]</t>
  </si>
  <si>
    <t>WNeck Flange 150-NPS8 SCH-80 [SA182 F316]</t>
  </si>
  <si>
    <t>WNeck Flange 150-NPS8 SCH-STD [SA182 F316]</t>
  </si>
  <si>
    <t>WNeck Flange 150-NPS8 SCH-XH [SA182 F316]</t>
  </si>
  <si>
    <t>WNeck Flange 150-NPS8 SCH-XXH [SA182 F316]</t>
  </si>
  <si>
    <t>WNeck Flange 150-NPS10 SCH-10 [SA182 F316]</t>
  </si>
  <si>
    <t>WNeck Flange 150-NPS10 SCH-100 [SA182 F316]</t>
  </si>
  <si>
    <t>WNeck Flange 150-NPS10 SCH-120 [SA182 F316]</t>
  </si>
  <si>
    <t>WNeck Flange 150-NPS10 SCH-140 [SA182 F316]</t>
  </si>
  <si>
    <t>WNeck Flange 150-NPS10 SCH-160 [SA182 F316]</t>
  </si>
  <si>
    <t>WNeck Flange 150-NPS10 SCH-20 [SA182 F316]</t>
  </si>
  <si>
    <t>WNeck Flange 150-NPS10 SCH-30 [SA182 F316]</t>
  </si>
  <si>
    <t>WNeck Flange 150-NPS10 SCH-40 [SA182 F316]</t>
  </si>
  <si>
    <t>WNeck Flange 150-NPS10 SCH-60 [SA182 F316]</t>
  </si>
  <si>
    <t>WNeck Flange 150-NPS10 SCH-80 [SA182 F316]</t>
  </si>
  <si>
    <t>WNeck Flange 150-NPS10 SCH-STD [SA182 F316]</t>
  </si>
  <si>
    <t>WNeck Flange 150-NPS10 SCH-XH [SA182 F316]</t>
  </si>
  <si>
    <t>WNeck Flange 150-NPS10 SCH-XXH [SA182 F316]</t>
  </si>
  <si>
    <t>WNeck Flange 150-NPS12 SCH-10 [SA182 F316]</t>
  </si>
  <si>
    <t>WNeck Flange 150-NPS12 SCH-100 [SA182 F316]</t>
  </si>
  <si>
    <t>WNeck Flange 150-NPS12 SCH-120 [SA182 F316]</t>
  </si>
  <si>
    <t>WNeck Flange 150-NPS12 SCH-140 [SA182 F316]</t>
  </si>
  <si>
    <t>WNeck Flange 150-NPS12 SCH-160 [SA182 F316]</t>
  </si>
  <si>
    <t>WNeck Flange 150-NPS12 SCH-20 [SA182 F316]</t>
  </si>
  <si>
    <t>WNeck Flange 150-NPS12 SCH-30 [SA182 F316]</t>
  </si>
  <si>
    <t>WNeck Flange 150-NPS12 SCH-40 [SA182 F316]</t>
  </si>
  <si>
    <t>WNeck Flange 150-NPS12 SCH-60 [SA182 F316]</t>
  </si>
  <si>
    <t>WNeck Flange 150-NPS12 SCH-80 [SA182 F316]</t>
  </si>
  <si>
    <t>WNeck Flange 150-NPS12 SCH-STD [SA182 F316]</t>
  </si>
  <si>
    <t>WNeck Flange 150-NPS12 SCH-XH [SA182 F316]</t>
  </si>
  <si>
    <t>WNeck Flange 150-NPS12 SCH-XXH [SA182 F316]</t>
  </si>
  <si>
    <t>WNeck Flange 150-NPS14 SCH-10 [SA182 F316]</t>
  </si>
  <si>
    <t>WNeck Flange 150-NPS14 SCH-100 [SA182 F316]</t>
  </si>
  <si>
    <t>WNeck Flange 150-NPS14 SCH-120 [SA182 F316]</t>
  </si>
  <si>
    <t>WNeck Flange 150-NPS14 SCH-140 [SA182 F316]</t>
  </si>
  <si>
    <t>WNeck Flange 150-NPS14 SCH-160 [SA182 F316]</t>
  </si>
  <si>
    <t>WNeck Flange 150-NPS14 SCH-20 [SA182 F316]</t>
  </si>
  <si>
    <t>WNeck Flange 150-NPS14 SCH-30 [SA182 F316]</t>
  </si>
  <si>
    <t>WNeck Flange 150-NPS14 SCH-40 [SA182 F316]</t>
  </si>
  <si>
    <t>WNeck Flange 150-NPS14 SCH-60 [SA182 F316]</t>
  </si>
  <si>
    <t>WNeck Flange 150-NPS14 SCH-80 [SA182 F316]</t>
  </si>
  <si>
    <t>WNeck Flange 150-NPS14 SCH-STD [SA182 F316]</t>
  </si>
  <si>
    <t>WNeck Flange 150-NPS14 SCH-XH [SA182 F316]</t>
  </si>
  <si>
    <t>WNeck Flange 150-NPS16 SCH-10 [SA182 F316]</t>
  </si>
  <si>
    <t>WNeck Flange 150-NPS16 SCH-100 [SA182 F316]</t>
  </si>
  <si>
    <t>WNeck Flange 150-NPS16 SCH-120 [SA182 F316]</t>
  </si>
  <si>
    <t>WNeck Flange 150-NPS16 SCH-140 [SA182 F316]</t>
  </si>
  <si>
    <t>WNeck Flange 150-NPS16 SCH-160 [SA182 F316]</t>
  </si>
  <si>
    <t>WNeck Flange 150-NPS16 SCH-20 [SA182 F316]</t>
  </si>
  <si>
    <t>WNeck Flange 150-NPS16 SCH-30 [SA182 F316]</t>
  </si>
  <si>
    <t>WNeck Flange 150-NPS16 SCH-40 [SA182 F316]</t>
  </si>
  <si>
    <t>WNeck Flange 150-NPS16 SCH-60 [SA182 F316]</t>
  </si>
  <si>
    <t>WNeck Flange 150-NPS16 SCH-80 [SA182 F316]</t>
  </si>
  <si>
    <t>WNeck Flange 150-NPS16 SCH-STD [SA182 F316]</t>
  </si>
  <si>
    <t>WNeck Flange 150-NPS16 SCH-XH [SA182 F316]</t>
  </si>
  <si>
    <t>WNeck Flange 150-NPS18 SCH-10 [SA182 F316]</t>
  </si>
  <si>
    <t>WNeck Flange 150-NPS18 SCH-100 [SA182 F316]</t>
  </si>
  <si>
    <t>WNeck Flange 150-NPS18 SCH-120 [SA182 F316]</t>
  </si>
  <si>
    <t>WNeck Flange 150-NPS18 SCH-140 [SA182 F316]</t>
  </si>
  <si>
    <t>WNeck Flange 150-NPS18 SCH-160 [SA182 F316]</t>
  </si>
  <si>
    <t>WNeck Flange 150-NPS18 SCH-20 [SA182 F316]</t>
  </si>
  <si>
    <t>WNeck Flange 150-NPS18 SCH-30 [SA182 F316]</t>
  </si>
  <si>
    <t>WNeck Flange 150-NPS18 SCH-40 [SA182 F316]</t>
  </si>
  <si>
    <t>WNeck Flange 150-NPS18 SCH-60 [SA182 F316]</t>
  </si>
  <si>
    <t>WNeck Flange 150-NPS18 SCH-80 [SA182 F316]</t>
  </si>
  <si>
    <t>WNeck Flange 150-NPS18 SCH-STD [SA182 F316]</t>
  </si>
  <si>
    <t>WNeck Flange 150-NPS18 SCH-XH [SA182 F316]</t>
  </si>
  <si>
    <t>WNeck Flange 150-NPS20 SCH-10 [SA182 F316]</t>
  </si>
  <si>
    <t>WNeck Flange 150-NPS20 SCH-100 [SA182 F316]</t>
  </si>
  <si>
    <t>WNeck Flange 150-NPS20 SCH-120 [SA182 F316]</t>
  </si>
  <si>
    <t>WNeck Flange 150-NPS20 SCH-140 [SA182 F316]</t>
  </si>
  <si>
    <t>WNeck Flange 150-NPS20 SCH-160 [SA182 F316]</t>
  </si>
  <si>
    <t>WNeck Flange 150-NPS20 SCH-20 [SA182 F316]</t>
  </si>
  <si>
    <t>WNeck Flange 150-NPS20 SCH-30 [SA182 F316]</t>
  </si>
  <si>
    <t>WNeck Flange 150-NPS20 SCH-40 [SA182 F316]</t>
  </si>
  <si>
    <t>WNeck Flange 150-NPS20 SCH-60 [SA182 F316]</t>
  </si>
  <si>
    <t>WNeck Flange 150-NPS20 SCH-80 [SA182 F316]</t>
  </si>
  <si>
    <t>WNeck Flange 150-NPS20 SCH-STD [SA182 F316]</t>
  </si>
  <si>
    <t>WNeck Flange 150-NPS20 SCH-XH [SA182 F316]</t>
  </si>
  <si>
    <t>WNeck Flange 150-NPS24 SCH-10 [SA182 F316]</t>
  </si>
  <si>
    <t>WNeck Flange 150-NPS24 SCH-100 [SA182 F316]</t>
  </si>
  <si>
    <t>WNeck Flange 150-NPS24 SCH-120 [SA182 F316]</t>
  </si>
  <si>
    <t>WNeck Flange 150-NPS24 SCH-140 [SA182 F316]</t>
  </si>
  <si>
    <t>WNeck Flange 150-NPS24 SCH-160 [SA182 F316]</t>
  </si>
  <si>
    <t>WNeck Flange 150-NPS24 SCH-20 [SA182 F316]</t>
  </si>
  <si>
    <t>WNeck Flange 150-NPS24 SCH-30 [SA182 F316]</t>
  </si>
  <si>
    <t>WNeck Flange 150-NPS24 SCH-40 [SA182 F316]</t>
  </si>
  <si>
    <t>WNeck Flange 150-NPS24 SCH-60 [SA182 F316]</t>
  </si>
  <si>
    <t>WNeck Flange 150-NPS24 SCH-80 [SA182 F316]</t>
  </si>
  <si>
    <t>WNeck Flange 150-NPS24 SCH-STD [SA182 F316]</t>
  </si>
  <si>
    <t>WNeck Flange 150-NPS24 SCH-XH [SA182 F316]</t>
  </si>
  <si>
    <t>WNeck Flange 300-NPS0.5 SCH-10 [SA182 F316]</t>
  </si>
  <si>
    <t>WNeck Flange 300-NPS0.5 SCH-160 [SA182 F316]</t>
  </si>
  <si>
    <t>WNeck Flange 300-NPS0.5 SCH-40 [SA182 F316]</t>
  </si>
  <si>
    <t>WNeck Flange 300-NPS0.5 SCH-80 [SA182 F316]</t>
  </si>
  <si>
    <t>WNeck Flange 300-NPS0.5 SCH-STD [SA182 F316]</t>
  </si>
  <si>
    <t>WNeck Flange 300-NPS0.5 SCH-XH [SA182 F316]</t>
  </si>
  <si>
    <t>WNeck Flange 300-NPS0.5 SCH-XXH [SA182 F316]</t>
  </si>
  <si>
    <t>WNeck Flange 300-NPS0.75 SCH-10 [SA182 F316]</t>
  </si>
  <si>
    <t>WNeck Flange 300-NPS0.75 SCH-160 [SA182 F316]</t>
  </si>
  <si>
    <t>WNeck Flange 300-NPS0.75 SCH-40 [SA182 F316]</t>
  </si>
  <si>
    <t>WNeck Flange 300-NPS0.75 SCH-80 [SA182 F316]</t>
  </si>
  <si>
    <t>WNeck Flange 300-NPS0.75 SCH-STD [SA182 F316]</t>
  </si>
  <si>
    <t>WNeck Flange 300-NPS0.75 SCH-XH [SA182 F316]</t>
  </si>
  <si>
    <t>WNeck Flange 300-NPS0.75 SCH-XXH [SA182 F316]</t>
  </si>
  <si>
    <t>WNeck Flange 300-NPS1 SCH-10 [SA182 F316]</t>
  </si>
  <si>
    <t>WNeck Flange 300-NPS1 SCH-160 [SA182 F316]</t>
  </si>
  <si>
    <t>WNeck Flange 300-NPS1 SCH-40 [SA182 F316]</t>
  </si>
  <si>
    <t>WNeck Flange 300-NPS1 SCH-80 [SA182 F316]</t>
  </si>
  <si>
    <t>WNeck Flange 300-NPS1 SCH-STD [SA182 F316]</t>
  </si>
  <si>
    <t>WNeck Flange 300-NPS1 SCH-XH [SA182 F316]</t>
  </si>
  <si>
    <t>WNeck Flange 300-NPS1 SCH-XXH [SA182 F316]</t>
  </si>
  <si>
    <t>WNeck Flange 300-NPS1.25 SCH-10 [SA182 F316]</t>
  </si>
  <si>
    <t>WNeck Flange 300-NPS1.25 SCH-160 [SA182 F316]</t>
  </si>
  <si>
    <t>WNeck Flange 300-NPS1.25 SCH-40 [SA182 F316]</t>
  </si>
  <si>
    <t>WNeck Flange 300-NPS1.25 SCH-80 [SA182 F316]</t>
  </si>
  <si>
    <t>WNeck Flange 300-NPS1.25 SCH-STD [SA182 F316]</t>
  </si>
  <si>
    <t>WNeck Flange 300-NPS1.25 SCH-XH [SA182 F316]</t>
  </si>
  <si>
    <t>WNeck Flange 300-NPS1.25 SCH-XXH [SA182 F316]</t>
  </si>
  <si>
    <t>WNeck Flange 300-NPS1.5 SCH-10 [SA182 F316]</t>
  </si>
  <si>
    <t>WNeck Flange 300-NPS1.5 SCH-160 [SA182 F316]</t>
  </si>
  <si>
    <t>WNeck Flange 300-NPS1.5 SCH-40 [SA182 F316]</t>
  </si>
  <si>
    <t>WNeck Flange 300-NPS1.5 SCH-80 [SA182 F316]</t>
  </si>
  <si>
    <t>WNeck Flange 300-NPS1.5 SCH-STD [SA182 F316]</t>
  </si>
  <si>
    <t>WNeck Flange 300-NPS1.5 SCH-XH [SA182 F316]</t>
  </si>
  <si>
    <t>WNeck Flange 300-NPS1.5 SCH-XXH [SA182 F316]</t>
  </si>
  <si>
    <t>WNeck Flange 300-NPS2 SCH-10 [SA182 F316]</t>
  </si>
  <si>
    <t>WNeck Flange 300-NPS2 SCH-160 [SA182 F316]</t>
  </si>
  <si>
    <t>WNeck Flange 300-NPS2 SCH-40 [SA182 F316]</t>
  </si>
  <si>
    <t>WNeck Flange 300-NPS2 SCH-80 [SA182 F316]</t>
  </si>
  <si>
    <t>WNeck Flange 300-NPS2 SCH-STD [SA182 F316]</t>
  </si>
  <si>
    <t>WNeck Flange 300-NPS2 SCH-XH [SA182 F316]</t>
  </si>
  <si>
    <t>WNeck Flange 300-NPS2 SCH-XXH [SA182 F316]</t>
  </si>
  <si>
    <t>WNeck Flange 300-NPS2.5 SCH-10 [SA182 F316]</t>
  </si>
  <si>
    <t>WNeck Flange 300-NPS2.5 SCH-160 [SA182 F316]</t>
  </si>
  <si>
    <t>WNeck Flange 300-NPS2.5 SCH-40 [SA182 F316]</t>
  </si>
  <si>
    <t>WNeck Flange 300-NPS2.5 SCH-80 [SA182 F316]</t>
  </si>
  <si>
    <t>WNeck Flange 300-NPS2.5 SCH-STD [SA182 F316]</t>
  </si>
  <si>
    <t>WNeck Flange 300-NPS2.5 SCH-XH [SA182 F316]</t>
  </si>
  <si>
    <t>WNeck Flange 300-NPS2.5 SCH-XXH [SA182 F316]</t>
  </si>
  <si>
    <t>WNeck Flange 300-NPS3 SCH-10 [SA182 F316]</t>
  </si>
  <si>
    <t>WNeck Flange 300-NPS3 SCH-160 [SA182 F316]</t>
  </si>
  <si>
    <t>WNeck Flange 300-NPS3 SCH-40 [SA182 F316]</t>
  </si>
  <si>
    <t>WNeck Flange 300-NPS3 SCH-80 [SA182 F316]</t>
  </si>
  <si>
    <t>WNeck Flange 300-NPS3 SCH-STD [SA182 F316]</t>
  </si>
  <si>
    <t>WNeck Flange 300-NPS3 SCH-XH [SA182 F316]</t>
  </si>
  <si>
    <t>WNeck Flange 300-NPS3 SCH-XXH [SA182 F316]</t>
  </si>
  <si>
    <t>WNeck Flange 300-NPS3.5 SCH-10 [SA182 F316]</t>
  </si>
  <si>
    <t>WNeck Flange 300-NPS3.5 SCH-40 [SA182 F316]</t>
  </si>
  <si>
    <t>WNeck Flange 300-NPS3.5 SCH-80 [SA182 F316]</t>
  </si>
  <si>
    <t>WNeck Flange 300-NPS3.5 SCH-STD [SA182 F316]</t>
  </si>
  <si>
    <t>WNeck Flange 300-NPS3.5 SCH-XH [SA182 F316]</t>
  </si>
  <si>
    <t>WNeck Flange 300-NPS3.5 SCH-XXH [SA182 F316]</t>
  </si>
  <si>
    <t>WNeck Flange 300-NPS4 SCH-10 [SA182 F316]</t>
  </si>
  <si>
    <t>WNeck Flange 300-NPS4 SCH-120 [SA182 F316]</t>
  </si>
  <si>
    <t>WNeck Flange 300-NPS4 SCH-160 [SA182 F316]</t>
  </si>
  <si>
    <t>WNeck Flange 300-NPS4 SCH-40 [SA182 F316]</t>
  </si>
  <si>
    <t>WNeck Flange 300-NPS4 SCH-80 [SA182 F316]</t>
  </si>
  <si>
    <t>WNeck Flange 300-NPS4 SCH-STD [SA182 F316]</t>
  </si>
  <si>
    <t>WNeck Flange 300-NPS4 SCH-XH [SA182 F316]</t>
  </si>
  <si>
    <t>WNeck Flange 300-NPS4 SCH-XXH [SA182 F316]</t>
  </si>
  <si>
    <t>WNeck Flange 300-NPS5 SCH-10 [SA182 F316]</t>
  </si>
  <si>
    <t>WNeck Flange 300-NPS5 SCH-120 [SA182 F316]</t>
  </si>
  <si>
    <t>WNeck Flange 300-NPS5 SCH-160 [SA182 F316]</t>
  </si>
  <si>
    <t>WNeck Flange 300-NPS5 SCH-40 [SA182 F316]</t>
  </si>
  <si>
    <t>WNeck Flange 300-NPS5 SCH-80 [SA182 F316]</t>
  </si>
  <si>
    <t>WNeck Flange 300-NPS5 SCH-STD [SA182 F316]</t>
  </si>
  <si>
    <t>WNeck Flange 300-NPS5 SCH-XH [SA182 F316]</t>
  </si>
  <si>
    <t>WNeck Flange 300-NPS5 SCH-XXH [SA182 F316]</t>
  </si>
  <si>
    <t>WNeck Flange 300-NPS6 SCH-10 [SA182 F316]</t>
  </si>
  <si>
    <t>WNeck Flange 300-NPS6 SCH-120 [SA182 F316]</t>
  </si>
  <si>
    <t>WNeck Flange 300-NPS6 SCH-160 [SA182 F316]</t>
  </si>
  <si>
    <t>WNeck Flange 300-NPS6 SCH-40 [SA182 F316]</t>
  </si>
  <si>
    <t>WNeck Flange 300-NPS6 SCH-80 [SA182 F316]</t>
  </si>
  <si>
    <t>WNeck Flange 300-NPS6 SCH-STD [SA182 F316]</t>
  </si>
  <si>
    <t>WNeck Flange 300-NPS6 SCH-XH [SA182 F316]</t>
  </si>
  <si>
    <t>WNeck Flange 300-NPS6 SCH-XXH [SA182 F316]</t>
  </si>
  <si>
    <t>WNeck Flange 300-NPS8 SCH-10 [SA182 F316]</t>
  </si>
  <si>
    <t>WNeck Flange 300-NPS8 SCH-100 [SA182 F316]</t>
  </si>
  <si>
    <t>WNeck Flange 300-NPS8 SCH-120 [SA182 F316]</t>
  </si>
  <si>
    <t>WNeck Flange 300-NPS8 SCH-140 [SA182 F316]</t>
  </si>
  <si>
    <t>WNeck Flange 300-NPS8 SCH-160 [SA182 F316]</t>
  </si>
  <si>
    <t>WNeck Flange 300-NPS8 SCH-20 [SA182 F316]</t>
  </si>
  <si>
    <t>WNeck Flange 300-NPS8 SCH-30 [SA182 F316]</t>
  </si>
  <si>
    <t>WNeck Flange 300-NPS8 SCH-40 [SA182 F316]</t>
  </si>
  <si>
    <t>WNeck Flange 300-NPS8 SCH-60 [SA182 F316]</t>
  </si>
  <si>
    <t>WNeck Flange 300-NPS8 SCH-80 [SA182 F316]</t>
  </si>
  <si>
    <t>WNeck Flange 300-NPS8 SCH-STD [SA182 F316]</t>
  </si>
  <si>
    <t>WNeck Flange 300-NPS8 SCH-XH [SA182 F316]</t>
  </si>
  <si>
    <t>WNeck Flange 300-NPS8 SCH-XXH [SA182 F316]</t>
  </si>
  <si>
    <t>WNeck Flange 300-NPS10 SCH-10 [SA182 F316]</t>
  </si>
  <si>
    <t>WNeck Flange 300-NPS10 SCH-100 [SA182 F316]</t>
  </si>
  <si>
    <t>WNeck Flange 300-NPS10 SCH-120 [SA182 F316]</t>
  </si>
  <si>
    <t>WNeck Flange 300-NPS10 SCH-140 [SA182 F316]</t>
  </si>
  <si>
    <t>WNeck Flange 300-NPS10 SCH-160 [SA182 F316]</t>
  </si>
  <si>
    <t>WNeck Flange 300-NPS10 SCH-20 [SA182 F316]</t>
  </si>
  <si>
    <t>WNeck Flange 300-NPS10 SCH-30 [SA182 F316]</t>
  </si>
  <si>
    <t>WNeck Flange 300-NPS10 SCH-40 [SA182 F316]</t>
  </si>
  <si>
    <t>WNeck Flange 300-NPS10 SCH-60 [SA182 F316]</t>
  </si>
  <si>
    <t>WNeck Flange 300-NPS10 SCH-80 [SA182 F316]</t>
  </si>
  <si>
    <t>WNeck Flange 300-NPS10 SCH-STD [SA182 F316]</t>
  </si>
  <si>
    <t>WNeck Flange 300-NPS10 SCH-XH [SA182 F316]</t>
  </si>
  <si>
    <t>WNeck Flange 300-NPS10 SCH-XXH [SA182 F316]</t>
  </si>
  <si>
    <t>WNeck Flange 300-NPS12 SCH-10 [SA182 F316]</t>
  </si>
  <si>
    <t>WNeck Flange 300-NPS12 SCH-100 [SA182 F316]</t>
  </si>
  <si>
    <t>WNeck Flange 300-NPS12 SCH-120 [SA182 F316]</t>
  </si>
  <si>
    <t>WNeck Flange 300-NPS12 SCH-140 [SA182 F316]</t>
  </si>
  <si>
    <t>WNeck Flange 300-NPS12 SCH-160 [SA182 F316]</t>
  </si>
  <si>
    <t>WNeck Flange 300-NPS12 SCH-20 [SA182 F316]</t>
  </si>
  <si>
    <t>WNeck Flange 300-NPS12 SCH-30 [SA182 F316]</t>
  </si>
  <si>
    <t>WNeck Flange 300-NPS12 SCH-40 [SA182 F316]</t>
  </si>
  <si>
    <t>WNeck Flange 300-NPS12 SCH-60 [SA182 F316]</t>
  </si>
  <si>
    <t>WNeck Flange 300-NPS12 SCH-80 [SA182 F316]</t>
  </si>
  <si>
    <t>WNeck Flange 300-NPS12 SCH-STD [SA182 F316]</t>
  </si>
  <si>
    <t>WNeck Flange 300-NPS12 SCH-XH [SA182 F316]</t>
  </si>
  <si>
    <t>WNeck Flange 300-NPS12 SCH-XXH [SA182 F316]</t>
  </si>
  <si>
    <t>WNeck Flange 300-NPS14 SCH-10 [SA182 F316]</t>
  </si>
  <si>
    <t>WNeck Flange 300-NPS14 SCH-100 [SA182 F316]</t>
  </si>
  <si>
    <t>WNeck Flange 300-NPS14 SCH-120 [SA182 F316]</t>
  </si>
  <si>
    <t>WNeck Flange 300-NPS14 SCH-140 [SA182 F316]</t>
  </si>
  <si>
    <t>WNeck Flange 300-NPS14 SCH-160 [SA182 F316]</t>
  </si>
  <si>
    <t>WNeck Flange 300-NPS14 SCH-20 [SA182 F316]</t>
  </si>
  <si>
    <t>WNeck Flange 300-NPS14 SCH-30 [SA182 F316]</t>
  </si>
  <si>
    <t>WNeck Flange 300-NPS14 SCH-40 [SA182 F316]</t>
  </si>
  <si>
    <t>WNeck Flange 300-NPS14 SCH-60 [SA182 F316]</t>
  </si>
  <si>
    <t>WNeck Flange 300-NPS14 SCH-80 [SA182 F316]</t>
  </si>
  <si>
    <t>WNeck Flange 300-NPS14 SCH-STD [SA182 F316]</t>
  </si>
  <si>
    <t>WNeck Flange 300-NPS14 SCH-XH [SA182 F316]</t>
  </si>
  <si>
    <t>WNeck Flange 300-NPS16 SCH-10 [SA182 F316]</t>
  </si>
  <si>
    <t>WNeck Flange 300-NPS16 SCH-100 [SA182 F316]</t>
  </si>
  <si>
    <t>WNeck Flange 300-NPS16 SCH-120 [SA182 F316]</t>
  </si>
  <si>
    <t>WNeck Flange 300-NPS16 SCH-140 [SA182 F316]</t>
  </si>
  <si>
    <t>WNeck Flange 300-NPS16 SCH-160 [SA182 F316]</t>
  </si>
  <si>
    <t>WNeck Flange 300-NPS16 SCH-20 [SA182 F316]</t>
  </si>
  <si>
    <t>WNeck Flange 300-NPS16 SCH-30 [SA182 F316]</t>
  </si>
  <si>
    <t>WNeck Flange 300-NPS16 SCH-40 [SA182 F316]</t>
  </si>
  <si>
    <t>WNeck Flange 300-NPS16 SCH-60 [SA182 F316]</t>
  </si>
  <si>
    <t>WNeck Flange 300-NPS16 SCH-80 [SA182 F316]</t>
  </si>
  <si>
    <t>WNeck Flange 300-NPS16 SCH-STD [SA182 F316]</t>
  </si>
  <si>
    <t>WNeck Flange 300-NPS16 SCH-XH [SA182 F316]</t>
  </si>
  <si>
    <t>WNeck Flange 300-NPS18 SCH-10 [SA182 F316]</t>
  </si>
  <si>
    <t>WNeck Flange 300-NPS18 SCH-100 [SA182 F316]</t>
  </si>
  <si>
    <t>WNeck Flange 300-NPS18 SCH-120 [SA182 F316]</t>
  </si>
  <si>
    <t>WNeck Flange 300-NPS18 SCH-140 [SA182 F316]</t>
  </si>
  <si>
    <t>WNeck Flange 300-NPS18 SCH-160 [SA182 F316]</t>
  </si>
  <si>
    <t>WNeck Flange 300-NPS18 SCH-20 [SA182 F316]</t>
  </si>
  <si>
    <t>WNeck Flange 300-NPS18 SCH-30 [SA182 F316]</t>
  </si>
  <si>
    <t>WNeck Flange 300-NPS18 SCH-40 [SA182 F316]</t>
  </si>
  <si>
    <t>WNeck Flange 300-NPS18 SCH-60 [SA182 F316]</t>
  </si>
  <si>
    <t>WNeck Flange 300-NPS18 SCH-80 [SA182 F316]</t>
  </si>
  <si>
    <t>WNeck Flange 300-NPS18 SCH-STD [SA182 F316]</t>
  </si>
  <si>
    <t>WNeck Flange 300-NPS18 SCH-XH [SA182 F316]</t>
  </si>
  <si>
    <t>WNeck Flange 300-NPS20 SCH-10 [SA182 F316]</t>
  </si>
  <si>
    <t>WNeck Flange 300-NPS20 SCH-100 [SA182 F316]</t>
  </si>
  <si>
    <t>WNeck Flange 300-NPS20 SCH-120 [SA182 F316]</t>
  </si>
  <si>
    <t>WNeck Flange 300-NPS20 SCH-140 [SA182 F316]</t>
  </si>
  <si>
    <t>WNeck Flange 300-NPS20 SCH-160 [SA182 F316]</t>
  </si>
  <si>
    <t>WNeck Flange 300-NPS20 SCH-20 [SA182 F316]</t>
  </si>
  <si>
    <t>WNeck Flange 300-NPS20 SCH-30 [SA182 F316]</t>
  </si>
  <si>
    <t>WNeck Flange 300-NPS20 SCH-40 [SA182 F316]</t>
  </si>
  <si>
    <t>WNeck Flange 300-NPS20 SCH-60 [SA182 F316]</t>
  </si>
  <si>
    <t>WNeck Flange 300-NPS20 SCH-80 [SA182 F316]</t>
  </si>
  <si>
    <t>WNeck Flange 300-NPS20 SCH-STD [SA182 F316]</t>
  </si>
  <si>
    <t>WNeck Flange 300-NPS20 SCH-XH [SA182 F316]</t>
  </si>
  <si>
    <t>WNeck Flange 300-NPS24 SCH-10 [SA182 F316]</t>
  </si>
  <si>
    <t>WNeck Flange 300-NPS24 SCH-100 [SA182 F316]</t>
  </si>
  <si>
    <t>WNeck Flange 300-NPS24 SCH-120 [SA182 F316]</t>
  </si>
  <si>
    <t>WNeck Flange 300-NPS24 SCH-140 [SA182 F316]</t>
  </si>
  <si>
    <t>WNeck Flange 300-NPS24 SCH-160 [SA182 F316]</t>
  </si>
  <si>
    <t>WNeck Flange 300-NPS24 SCH-20 [SA182 F316]</t>
  </si>
  <si>
    <t>WNeck Flange 300-NPS24 SCH-30 [SA182 F316]</t>
  </si>
  <si>
    <t>WNeck Flange 300-NPS24 SCH-40 [SA182 F316]</t>
  </si>
  <si>
    <t>WNeck Flange 300-NPS24 SCH-60 [SA182 F316]</t>
  </si>
  <si>
    <t>WNeck Flange 300-NPS24 SCH-80 [SA182 F316]</t>
  </si>
  <si>
    <t>WNeck Flange 300-NPS24 SCH-STD [SA182 F316]</t>
  </si>
  <si>
    <t>WNeck Flange 300-NPS24 SCH-XH [SA182 F316]</t>
  </si>
  <si>
    <t>WNeck Flange 400-NPS0.5 SCH-10 [SA182 F316]</t>
  </si>
  <si>
    <t>WNeck Flange 400-NPS0.5 SCH-160 [SA182 F316]</t>
  </si>
  <si>
    <t>WNeck Flange 400-NPS0.5 SCH-40 [SA182 F316]</t>
  </si>
  <si>
    <t>WNeck Flange 400-NPS0.5 SCH-80 [SA182 F316]</t>
  </si>
  <si>
    <t>WNeck Flange 400-NPS0.5 SCH-STD [SA182 F316]</t>
  </si>
  <si>
    <t>WNeck Flange 400-NPS0.5 SCH-XH [SA182 F316]</t>
  </si>
  <si>
    <t>WNeck Flange 400-NPS0.5 SCH-XXH [SA182 F316]</t>
  </si>
  <si>
    <t>WNeck Flange 400-NPS0.75 SCH-10 [SA182 F316]</t>
  </si>
  <si>
    <t>WNeck Flange 400-NPS0.75 SCH-160 [SA182 F316]</t>
  </si>
  <si>
    <t>WNeck Flange 400-NPS0.75 SCH-40 [SA182 F316]</t>
  </si>
  <si>
    <t>WNeck Flange 400-NPS0.75 SCH-80 [SA182 F316]</t>
  </si>
  <si>
    <t>WNeck Flange 400-NPS0.75 SCH-STD [SA182 F316]</t>
  </si>
  <si>
    <t>WNeck Flange 400-NPS0.75 SCH-XH [SA182 F316]</t>
  </si>
  <si>
    <t>WNeck Flange 400-NPS0.75 SCH-XXH [SA182 F316]</t>
  </si>
  <si>
    <t>WNeck Flange 400-NPS1 SCH-10 [SA182 F316]</t>
  </si>
  <si>
    <t>WNeck Flange 400-NPS1 SCH-160 [SA182 F316]</t>
  </si>
  <si>
    <t>WNeck Flange 400-NPS1 SCH-40 [SA182 F316]</t>
  </si>
  <si>
    <t>WNeck Flange 400-NPS1 SCH-80 [SA182 F316]</t>
  </si>
  <si>
    <t>WNeck Flange 400-NPS1 SCH-STD [SA182 F316]</t>
  </si>
  <si>
    <t>WNeck Flange 400-NPS1 SCH-XH [SA182 F316]</t>
  </si>
  <si>
    <t>WNeck Flange 400-NPS1 SCH-XXH [SA182 F316]</t>
  </si>
  <si>
    <t>WNeck Flange 400-NPS1.25 SCH-10 [SA182 F316]</t>
  </si>
  <si>
    <t>WNeck Flange 400-NPS1.25 SCH-160 [SA182 F316]</t>
  </si>
  <si>
    <t>WNeck Flange 400-NPS1.25 SCH-40 [SA182 F316]</t>
  </si>
  <si>
    <t>WNeck Flange 400-NPS1.25 SCH-80 [SA182 F316]</t>
  </si>
  <si>
    <t>WNeck Flange 400-NPS1.25 SCH-STD [SA182 F316]</t>
  </si>
  <si>
    <t>WNeck Flange 400-NPS1.25 SCH-XH [SA182 F316]</t>
  </si>
  <si>
    <t>WNeck Flange 400-NPS1.25 SCH-XXH [SA182 F316]</t>
  </si>
  <si>
    <t>WNeck Flange 400-NPS1.5 SCH-10 [SA182 F316]</t>
  </si>
  <si>
    <t>WNeck Flange 400-NPS1.5 SCH-160 [SA182 F316]</t>
  </si>
  <si>
    <t>WNeck Flange 400-NPS1.5 SCH-40 [SA182 F316]</t>
  </si>
  <si>
    <t>WNeck Flange 400-NPS1.5 SCH-80 [SA182 F316]</t>
  </si>
  <si>
    <t>WNeck Flange 400-NPS1.5 SCH-STD [SA182 F316]</t>
  </si>
  <si>
    <t>WNeck Flange 400-NPS1.5 SCH-XH [SA182 F316]</t>
  </si>
  <si>
    <t>WNeck Flange 400-NPS1.5 SCH-XXH [SA182 F316]</t>
  </si>
  <si>
    <t>WNeck Flange 400-NPS2 SCH-10 [SA182 F316]</t>
  </si>
  <si>
    <t>WNeck Flange 400-NPS2 SCH-160 [SA182 F316]</t>
  </si>
  <si>
    <t>WNeck Flange 400-NPS2 SCH-40 [SA182 F316]</t>
  </si>
  <si>
    <t>WNeck Flange 400-NPS2 SCH-80 [SA182 F316]</t>
  </si>
  <si>
    <t>WNeck Flange 400-NPS2 SCH-STD [SA182 F316]</t>
  </si>
  <si>
    <t>WNeck Flange 400-NPS2 SCH-XH [SA182 F316]</t>
  </si>
  <si>
    <t>WNeck Flange 400-NPS2 SCH-XXH [SA182 F316]</t>
  </si>
  <si>
    <t>WNeck Flange 400-NPS2.5 SCH-10 [SA182 F316]</t>
  </si>
  <si>
    <t>WNeck Flange 400-NPS2.5 SCH-160 [SA182 F316]</t>
  </si>
  <si>
    <t>WNeck Flange 400-NPS2.5 SCH-40 [SA182 F316]</t>
  </si>
  <si>
    <t>WNeck Flange 400-NPS2.5 SCH-80 [SA182 F316]</t>
  </si>
  <si>
    <t>WNeck Flange 400-NPS2.5 SCH-STD [SA182 F316]</t>
  </si>
  <si>
    <t>WNeck Flange 400-NPS2.5 SCH-XH [SA182 F316]</t>
  </si>
  <si>
    <t>WNeck Flange 400-NPS2.5 SCH-XXH [SA182 F316]</t>
  </si>
  <si>
    <t>WNeck Flange 400-NPS3 SCH-10 [SA182 F316]</t>
  </si>
  <si>
    <t>WNeck Flange 400-NPS3 SCH-160 [SA182 F316]</t>
  </si>
  <si>
    <t>WNeck Flange 400-NPS3 SCH-40 [SA182 F316]</t>
  </si>
  <si>
    <t>WNeck Flange 400-NPS3 SCH-80 [SA182 F316]</t>
  </si>
  <si>
    <t>WNeck Flange 400-NPS3 SCH-STD [SA182 F316]</t>
  </si>
  <si>
    <t>WNeck Flange 400-NPS3 SCH-XH [SA182 F316]</t>
  </si>
  <si>
    <t>WNeck Flange 400-NPS3 SCH-XXH [SA182 F316]</t>
  </si>
  <si>
    <t>WNeck Flange 400-NPS3.5 SCH-10 [SA182 F316]</t>
  </si>
  <si>
    <t>WNeck Flange 400-NPS3.5 SCH-40 [SA182 F316]</t>
  </si>
  <si>
    <t>WNeck Flange 400-NPS3.5 SCH-80 [SA182 F316]</t>
  </si>
  <si>
    <t>WNeck Flange 400-NPS3.5 SCH-STD [SA182 F316]</t>
  </si>
  <si>
    <t>WNeck Flange 400-NPS3.5 SCH-XH [SA182 F316]</t>
  </si>
  <si>
    <t>WNeck Flange 400-NPS3.5 SCH-XXH [SA182 F316]</t>
  </si>
  <si>
    <t>WNeck Flange 400-NPS4 SCH-10 [SA182 F316]</t>
  </si>
  <si>
    <t>WNeck Flange 400-NPS4 SCH-120 [SA182 F316]</t>
  </si>
  <si>
    <t>WNeck Flange 400-NPS4 SCH-160 [SA182 F316]</t>
  </si>
  <si>
    <t>WNeck Flange 400-NPS4 SCH-40 [SA182 F316]</t>
  </si>
  <si>
    <t>WNeck Flange 400-NPS4 SCH-80 [SA182 F316]</t>
  </si>
  <si>
    <t>WNeck Flange 400-NPS4 SCH-STD [SA182 F316]</t>
  </si>
  <si>
    <t>WNeck Flange 400-NPS4 SCH-XH [SA182 F316]</t>
  </si>
  <si>
    <t>WNeck Flange 400-NPS4 SCH-XXH [SA182 F316]</t>
  </si>
  <si>
    <t>WNeck Flange 400-NPS5 SCH-10 [SA182 F316]</t>
  </si>
  <si>
    <t>WNeck Flange 400-NPS5 SCH-120 [SA182 F316]</t>
  </si>
  <si>
    <t>WNeck Flange 400-NPS5 SCH-160 [SA182 F316]</t>
  </si>
  <si>
    <t>WNeck Flange 400-NPS5 SCH-40 [SA182 F316]</t>
  </si>
  <si>
    <t>WNeck Flange 400-NPS5 SCH-80 [SA182 F316]</t>
  </si>
  <si>
    <t>WNeck Flange 400-NPS5 SCH-STD [SA182 F316]</t>
  </si>
  <si>
    <t>WNeck Flange 400-NPS5 SCH-XH [SA182 F316]</t>
  </si>
  <si>
    <t>WNeck Flange 400-NPS5 SCH-XXH [SA182 F316]</t>
  </si>
  <si>
    <t>WNeck Flange 400-NPS6 SCH-10 [SA182 F316]</t>
  </si>
  <si>
    <t>WNeck Flange 400-NPS6 SCH-120 [SA182 F316]</t>
  </si>
  <si>
    <t>WNeck Flange 400-NPS6 SCH-160 [SA182 F316]</t>
  </si>
  <si>
    <t>WNeck Flange 400-NPS6 SCH-40 [SA182 F316]</t>
  </si>
  <si>
    <t>WNeck Flange 400-NPS6 SCH-80 [SA182 F316]</t>
  </si>
  <si>
    <t>WNeck Flange 400-NPS6 SCH-STD [SA182 F316]</t>
  </si>
  <si>
    <t>WNeck Flange 400-NPS6 SCH-XH [SA182 F316]</t>
  </si>
  <si>
    <t>WNeck Flange 400-NPS6 SCH-XXH [SA182 F316]</t>
  </si>
  <si>
    <t>WNeck Flange 400-NPS8 SCH-10 [SA182 F316]</t>
  </si>
  <si>
    <t>WNeck Flange 400-NPS8 SCH-100 [SA182 F316]</t>
  </si>
  <si>
    <t>WNeck Flange 400-NPS8 SCH-120 [SA182 F316]</t>
  </si>
  <si>
    <t>WNeck Flange 400-NPS8 SCH-140 [SA182 F316]</t>
  </si>
  <si>
    <t>WNeck Flange 400-NPS8 SCH-160 [SA182 F316]</t>
  </si>
  <si>
    <t>WNeck Flange 400-NPS8 SCH-20 [SA182 F316]</t>
  </si>
  <si>
    <t>WNeck Flange 400-NPS8 SCH-30 [SA182 F316]</t>
  </si>
  <si>
    <t>WNeck Flange 400-NPS8 SCH-40 [SA182 F316]</t>
  </si>
  <si>
    <t>WNeck Flange 400-NPS8 SCH-60 [SA182 F316]</t>
  </si>
  <si>
    <t>WNeck Flange 400-NPS8 SCH-80 [SA182 F316]</t>
  </si>
  <si>
    <t>WNeck Flange 400-NPS8 SCH-STD [SA182 F316]</t>
  </si>
  <si>
    <t>WNeck Flange 400-NPS8 SCH-XH [SA182 F316]</t>
  </si>
  <si>
    <t>WNeck Flange 400-NPS8 SCH-XXH [SA182 F316]</t>
  </si>
  <si>
    <t>WNeck Flange 400-NPS10 SCH-10 [SA182 F316]</t>
  </si>
  <si>
    <t>WNeck Flange 400-NPS10 SCH-100 [SA182 F316]</t>
  </si>
  <si>
    <t>WNeck Flange 400-NPS10 SCH-120 [SA182 F316]</t>
  </si>
  <si>
    <t>WNeck Flange 400-NPS10 SCH-140 [SA182 F316]</t>
  </si>
  <si>
    <t>WNeck Flange 400-NPS10 SCH-160 [SA182 F316]</t>
  </si>
  <si>
    <t>WNeck Flange 400-NPS10 SCH-20 [SA182 F316]</t>
  </si>
  <si>
    <t>WNeck Flange 400-NPS10 SCH-30 [SA182 F316]</t>
  </si>
  <si>
    <t>WNeck Flange 400-NPS10 SCH-40 [SA182 F316]</t>
  </si>
  <si>
    <t>WNeck Flange 400-NPS10 SCH-60 [SA182 F316]</t>
  </si>
  <si>
    <t>WNeck Flange 400-NPS10 SCH-80 [SA182 F316]</t>
  </si>
  <si>
    <t>WNeck Flange 400-NPS10 SCH-STD [SA182 F316]</t>
  </si>
  <si>
    <t>WNeck Flange 400-NPS10 SCH-XH [SA182 F316]</t>
  </si>
  <si>
    <t>WNeck Flange 400-NPS10 SCH-XXH [SA182 F316]</t>
  </si>
  <si>
    <t>WNeck Flange 400-NPS12 SCH-10 [SA182 F316]</t>
  </si>
  <si>
    <t>WNeck Flange 400-NPS12 SCH-100 [SA182 F316]</t>
  </si>
  <si>
    <t>WNeck Flange 400-NPS12 SCH-120 [SA182 F316]</t>
  </si>
  <si>
    <t>WNeck Flange 400-NPS12 SCH-140 [SA182 F316]</t>
  </si>
  <si>
    <t>WNeck Flange 400-NPS12 SCH-160 [SA182 F316]</t>
  </si>
  <si>
    <t>WNeck Flange 400-NPS12 SCH-20 [SA182 F316]</t>
  </si>
  <si>
    <t>WNeck Flange 400-NPS12 SCH-30 [SA182 F316]</t>
  </si>
  <si>
    <t>WNeck Flange 400-NPS12 SCH-40 [SA182 F316]</t>
  </si>
  <si>
    <t>WNeck Flange 400-NPS12 SCH-60 [SA182 F316]</t>
  </si>
  <si>
    <t>WNeck Flange 400-NPS12 SCH-80 [SA182 F316]</t>
  </si>
  <si>
    <t>WNeck Flange 400-NPS12 SCH-STD [SA182 F316]</t>
  </si>
  <si>
    <t>WNeck Flange 400-NPS12 SCH-XH [SA182 F316]</t>
  </si>
  <si>
    <t>WNeck Flange 400-NPS12 SCH-XXH [SA182 F316]</t>
  </si>
  <si>
    <t>WNeck Flange 400-NPS14 SCH-10 [SA182 F316]</t>
  </si>
  <si>
    <t>WNeck Flange 400-NPS14 SCH-100 [SA182 F316]</t>
  </si>
  <si>
    <t>WNeck Flange 400-NPS14 SCH-120 [SA182 F316]</t>
  </si>
  <si>
    <t>WNeck Flange 400-NPS14 SCH-140 [SA182 F316]</t>
  </si>
  <si>
    <t>WNeck Flange 400-NPS14 SCH-160 [SA182 F316]</t>
  </si>
  <si>
    <t>WNeck Flange 400-NPS14 SCH-20 [SA182 F316]</t>
  </si>
  <si>
    <t>WNeck Flange 400-NPS14 SCH-30 [SA182 F316]</t>
  </si>
  <si>
    <t>WNeck Flange 400-NPS14 SCH-40 [SA182 F316]</t>
  </si>
  <si>
    <t>WNeck Flange 400-NPS14 SCH-60 [SA182 F316]</t>
  </si>
  <si>
    <t>WNeck Flange 400-NPS14 SCH-80 [SA182 F316]</t>
  </si>
  <si>
    <t>WNeck Flange 400-NPS14 SCH-STD [SA182 F316]</t>
  </si>
  <si>
    <t>WNeck Flange 400-NPS14 SCH-XH [SA182 F316]</t>
  </si>
  <si>
    <t>WNeck Flange 400-NPS16 SCH-10 [SA182 F316]</t>
  </si>
  <si>
    <t>WNeck Flange 400-NPS16 SCH-100 [SA182 F316]</t>
  </si>
  <si>
    <t>WNeck Flange 400-NPS16 SCH-120 [SA182 F316]</t>
  </si>
  <si>
    <t>WNeck Flange 400-NPS16 SCH-140 [SA182 F316]</t>
  </si>
  <si>
    <t>WNeck Flange 400-NPS16 SCH-160 [SA182 F316]</t>
  </si>
  <si>
    <t>WNeck Flange 400-NPS16 SCH-20 [SA182 F316]</t>
  </si>
  <si>
    <t>WNeck Flange 400-NPS16 SCH-30 [SA182 F316]</t>
  </si>
  <si>
    <t>WNeck Flange 400-NPS16 SCH-40 [SA182 F316]</t>
  </si>
  <si>
    <t>WNeck Flange 400-NPS16 SCH-60 [SA182 F316]</t>
  </si>
  <si>
    <t>WNeck Flange 400-NPS16 SCH-80 [SA182 F316]</t>
  </si>
  <si>
    <t>WNeck Flange 400-NPS16 SCH-STD [SA182 F316]</t>
  </si>
  <si>
    <t>WNeck Flange 400-NPS16 SCH-XH [SA182 F316]</t>
  </si>
  <si>
    <t>WNeck Flange 400-NPS18 SCH-10 [SA182 F316]</t>
  </si>
  <si>
    <t>WNeck Flange 400-NPS18 SCH-100 [SA182 F316]</t>
  </si>
  <si>
    <t>WNeck Flange 400-NPS18 SCH-120 [SA182 F316]</t>
  </si>
  <si>
    <t>WNeck Flange 400-NPS18 SCH-140 [SA182 F316]</t>
  </si>
  <si>
    <t>WNeck Flange 400-NPS18 SCH-160 [SA182 F316]</t>
  </si>
  <si>
    <t>WNeck Flange 400-NPS18 SCH-20 [SA182 F316]</t>
  </si>
  <si>
    <t>WNeck Flange 400-NPS18 SCH-30 [SA182 F316]</t>
  </si>
  <si>
    <t>WNeck Flange 400-NPS18 SCH-40 [SA182 F316]</t>
  </si>
  <si>
    <t>WNeck Flange 400-NPS18 SCH-60 [SA182 F316]</t>
  </si>
  <si>
    <t>WNeck Flange 400-NPS18 SCH-80 [SA182 F316]</t>
  </si>
  <si>
    <t>WNeck Flange 400-NPS18 SCH-STD [SA182 F316]</t>
  </si>
  <si>
    <t>WNeck Flange 400-NPS18 SCH-XH [SA182 F316]</t>
  </si>
  <si>
    <t>WNeck Flange 400-NPS20 SCH-10 [SA182 F316]</t>
  </si>
  <si>
    <t>WNeck Flange 400-NPS20 SCH-100 [SA182 F316]</t>
  </si>
  <si>
    <t>WNeck Flange 400-NPS20 SCH-120 [SA182 F316]</t>
  </si>
  <si>
    <t>WNeck Flange 400-NPS20 SCH-140 [SA182 F316]</t>
  </si>
  <si>
    <t>WNeck Flange 400-NPS20 SCH-160 [SA182 F316]</t>
  </si>
  <si>
    <t>WNeck Flange 400-NPS20 SCH-20 [SA182 F316]</t>
  </si>
  <si>
    <t>WNeck Flange 400-NPS20 SCH-30 [SA182 F316]</t>
  </si>
  <si>
    <t>WNeck Flange 400-NPS20 SCH-40 [SA182 F316]</t>
  </si>
  <si>
    <t>WNeck Flange 400-NPS20 SCH-60 [SA182 F316]</t>
  </si>
  <si>
    <t>WNeck Flange 400-NPS20 SCH-80 [SA182 F316]</t>
  </si>
  <si>
    <t>WNeck Flange 400-NPS20 SCH-STD [SA182 F316]</t>
  </si>
  <si>
    <t>WNeck Flange 400-NPS20 SCH-XH [SA182 F316]</t>
  </si>
  <si>
    <t>WNeck Flange 400-NPS24 SCH-10 [SA182 F316]</t>
  </si>
  <si>
    <t>WNeck Flange 400-NPS24 SCH-100 [SA182 F316]</t>
  </si>
  <si>
    <t>WNeck Flange 400-NPS24 SCH-120 [SA182 F316]</t>
  </si>
  <si>
    <t>WNeck Flange 400-NPS24 SCH-140 [SA182 F316]</t>
  </si>
  <si>
    <t>WNeck Flange 400-NPS24 SCH-160 [SA182 F316]</t>
  </si>
  <si>
    <t>WNeck Flange 400-NPS24 SCH-20 [SA182 F316]</t>
  </si>
  <si>
    <t>WNeck Flange 400-NPS24 SCH-30 [SA182 F316]</t>
  </si>
  <si>
    <t>WNeck Flange 400-NPS24 SCH-40 [SA182 F316]</t>
  </si>
  <si>
    <t>WNeck Flange 400-NPS24 SCH-60 [SA182 F316]</t>
  </si>
  <si>
    <t>WNeck Flange 400-NPS24 SCH-80 [SA182 F316]</t>
  </si>
  <si>
    <t>WNeck Flange 400-NPS24 SCH-STD [SA182 F316]</t>
  </si>
  <si>
    <t>WNeck Flange 400-NPS24 SCH-XH [SA182 F316]</t>
  </si>
  <si>
    <t>WNeck Flange 600-NPS0.5 SCH-10 [SA182 F316]</t>
  </si>
  <si>
    <t>WNeck Flange 600-NPS0.5 SCH-160 [SA182 F316]</t>
  </si>
  <si>
    <t>WNeck Flange 600-NPS0.5 SCH-40 [SA182 F316]</t>
  </si>
  <si>
    <t>WNeck Flange 600-NPS0.5 SCH-80 [SA182 F316]</t>
  </si>
  <si>
    <t>WNeck Flange 600-NPS0.5 SCH-STD [SA182 F316]</t>
  </si>
  <si>
    <t>WNeck Flange 600-NPS0.5 SCH-XH [SA182 F316]</t>
  </si>
  <si>
    <t>WNeck Flange 600-NPS0.5 SCH-XXH [SA182 F316]</t>
  </si>
  <si>
    <t>WNeck Flange 600-NPS0.75 SCH-10 [SA182 F316]</t>
  </si>
  <si>
    <t>WNeck Flange 600-NPS0.75 SCH-160 [SA182 F316]</t>
  </si>
  <si>
    <t>WNeck Flange 600-NPS0.75 SCH-40 [SA182 F316]</t>
  </si>
  <si>
    <t>WNeck Flange 600-NPS0.75 SCH-80 [SA182 F316]</t>
  </si>
  <si>
    <t>WNeck Flange 600-NPS0.75 SCH-STD [SA182 F316]</t>
  </si>
  <si>
    <t>WNeck Flange 600-NPS0.75 SCH-XH [SA182 F316]</t>
  </si>
  <si>
    <t>WNeck Flange 600-NPS0.75 SCH-XXH [SA182 F316]</t>
  </si>
  <si>
    <t>WNeck Flange 600-NPS1 SCH-10 [SA182 F316]</t>
  </si>
  <si>
    <t>WNeck Flange 600-NPS1 SCH-160 [SA182 F316]</t>
  </si>
  <si>
    <t>WNeck Flange 600-NPS1 SCH-40 [SA182 F316]</t>
  </si>
  <si>
    <t>WNeck Flange 600-NPS1 SCH-80 [SA182 F316]</t>
  </si>
  <si>
    <t>WNeck Flange 600-NPS1 SCH-STD [SA182 F316]</t>
  </si>
  <si>
    <t>WNeck Flange 600-NPS1 SCH-XH [SA182 F316]</t>
  </si>
  <si>
    <t>WNeck Flange 600-NPS1 SCH-XXH [SA182 F316]</t>
  </si>
  <si>
    <t>WNeck Flange 600-NPS1.25 SCH-10 [SA182 F316]</t>
  </si>
  <si>
    <t>WNeck Flange 600-NPS1.25 SCH-160 [SA182 F316]</t>
  </si>
  <si>
    <t>WNeck Flange 600-NPS1.25 SCH-40 [SA182 F316]</t>
  </si>
  <si>
    <t>WNeck Flange 600-NPS1.25 SCH-80 [SA182 F316]</t>
  </si>
  <si>
    <t>WNeck Flange 600-NPS1.25 SCH-STD [SA182 F316]</t>
  </si>
  <si>
    <t>WNeck Flange 600-NPS1.25 SCH-XH [SA182 F316]</t>
  </si>
  <si>
    <t>WNeck Flange 600-NPS1.25 SCH-XXH [SA182 F316]</t>
  </si>
  <si>
    <t>WNeck Flange 600-NPS1.5 SCH-10 [SA182 F316]</t>
  </si>
  <si>
    <t>WNeck Flange 600-NPS1.5 SCH-160 [SA182 F316]</t>
  </si>
  <si>
    <t>WNeck Flange 600-NPS1.5 SCH-40 [SA182 F316]</t>
  </si>
  <si>
    <t>WNeck Flange 600-NPS1.5 SCH-80 [SA182 F316]</t>
  </si>
  <si>
    <t>WNeck Flange 600-NPS1.5 SCH-STD [SA182 F316]</t>
  </si>
  <si>
    <t>WNeck Flange 600-NPS1.5 SCH-XH [SA182 F316]</t>
  </si>
  <si>
    <t>WNeck Flange 600-NPS1.5 SCH-XXH [SA182 F316]</t>
  </si>
  <si>
    <t>WNeck Flange 600-NPS2 SCH-10 [SA182 F316]</t>
  </si>
  <si>
    <t>WNeck Flange 600-NPS2 SCH-160 [SA182 F316]</t>
  </si>
  <si>
    <t>WNeck Flange 600-NPS2 SCH-40 [SA182 F316]</t>
  </si>
  <si>
    <t>WNeck Flange 600-NPS2 SCH-80 [SA182 F316]</t>
  </si>
  <si>
    <t>WNeck Flange 600-NPS2 SCH-STD [SA182 F316]</t>
  </si>
  <si>
    <t>WNeck Flange 600-NPS2 SCH-XH [SA182 F316]</t>
  </si>
  <si>
    <t>WNeck Flange 600-NPS2 SCH-XXH [SA182 F316]</t>
  </si>
  <si>
    <t>WNeck Flange 600-NPS2.5 SCH-10 [SA182 F316]</t>
  </si>
  <si>
    <t>WNeck Flange 600-NPS2.5 SCH-160 [SA182 F316]</t>
  </si>
  <si>
    <t>WNeck Flange 600-NPS2.5 SCH-40 [SA182 F316]</t>
  </si>
  <si>
    <t>WNeck Flange 600-NPS2.5 SCH-80 [SA182 F316]</t>
  </si>
  <si>
    <t>WNeck Flange 600-NPS2.5 SCH-STD [SA182 F316]</t>
  </si>
  <si>
    <t>WNeck Flange 600-NPS2.5 SCH-XH [SA182 F316]</t>
  </si>
  <si>
    <t>WNeck Flange 600-NPS2.5 SCH-XXH [SA182 F316]</t>
  </si>
  <si>
    <t>WNeck Flange 600-NPS3 SCH-10 [SA182 F316]</t>
  </si>
  <si>
    <t>WNeck Flange 600-NPS3 SCH-160 [SA182 F316]</t>
  </si>
  <si>
    <t>WNeck Flange 600-NPS3 SCH-40 [SA182 F316]</t>
  </si>
  <si>
    <t>WNeck Flange 600-NPS3 SCH-80 [SA182 F316]</t>
  </si>
  <si>
    <t>WNeck Flange 600-NPS3 SCH-STD [SA182 F316]</t>
  </si>
  <si>
    <t>WNeck Flange 600-NPS3 SCH-XH [SA182 F316]</t>
  </si>
  <si>
    <t>WNeck Flange 600-NPS3 SCH-XXH [SA182 F316]</t>
  </si>
  <si>
    <t>WNeck Flange 600-NPS3.5 SCH-10 [SA182 F316]</t>
  </si>
  <si>
    <t>WNeck Flange 600-NPS3.5 SCH-40 [SA182 F316]</t>
  </si>
  <si>
    <t>WNeck Flange 600-NPS3.5 SCH-80 [SA182 F316]</t>
  </si>
  <si>
    <t>WNeck Flange 600-NPS3.5 SCH-STD [SA182 F316]</t>
  </si>
  <si>
    <t>WNeck Flange 600-NPS3.5 SCH-XH [SA182 F316]</t>
  </si>
  <si>
    <t>WNeck Flange 600-NPS3.5 SCH-XXH [SA182 F316]</t>
  </si>
  <si>
    <t>WNeck Flange 600-NPS4 SCH-10 [SA182 F316]</t>
  </si>
  <si>
    <t>WNeck Flange 600-NPS4 SCH-120 [SA182 F316]</t>
  </si>
  <si>
    <t>WNeck Flange 600-NPS4 SCH-160 [SA182 F316]</t>
  </si>
  <si>
    <t>WNeck Flange 600-NPS4 SCH-40 [SA182 F316]</t>
  </si>
  <si>
    <t>WNeck Flange 600-NPS4 SCH-80 [SA182 F316]</t>
  </si>
  <si>
    <t>WNeck Flange 600-NPS4 SCH-STD [SA182 F316]</t>
  </si>
  <si>
    <t>WNeck Flange 600-NPS4 SCH-XH [SA182 F316]</t>
  </si>
  <si>
    <t>WNeck Flange 600-NPS4 SCH-XXH [SA182 F316]</t>
  </si>
  <si>
    <t>WNeck Flange 600-NPS5 SCH-10 [SA182 F316]</t>
  </si>
  <si>
    <t>WNeck Flange 600-NPS5 SCH-120 [SA182 F316]</t>
  </si>
  <si>
    <t>WNeck Flange 600-NPS5 SCH-160 [SA182 F316]</t>
  </si>
  <si>
    <t>WNeck Flange 600-NPS5 SCH-40 [SA182 F316]</t>
  </si>
  <si>
    <t>WNeck Flange 600-NPS5 SCH-80 [SA182 F316]</t>
  </si>
  <si>
    <t>WNeck Flange 600-NPS5 SCH-STD [SA182 F316]</t>
  </si>
  <si>
    <t>WNeck Flange 600-NPS5 SCH-XH [SA182 F316]</t>
  </si>
  <si>
    <t>WNeck Flange 600-NPS5 SCH-XXH [SA182 F316]</t>
  </si>
  <si>
    <t>WNeck Flange 600-NPS6 SCH-10 [SA182 F316]</t>
  </si>
  <si>
    <t>WNeck Flange 600-NPS6 SCH-120 [SA182 F316]</t>
  </si>
  <si>
    <t>WNeck Flange 600-NPS6 SCH-160 [SA182 F316]</t>
  </si>
  <si>
    <t>WNeck Flange 600-NPS6 SCH-40 [SA182 F316]</t>
  </si>
  <si>
    <t>WNeck Flange 600-NPS6 SCH-80 [SA182 F316]</t>
  </si>
  <si>
    <t>WNeck Flange 600-NPS6 SCH-STD [SA182 F316]</t>
  </si>
  <si>
    <t>WNeck Flange 600-NPS6 SCH-XH [SA182 F316]</t>
  </si>
  <si>
    <t>WNeck Flange 600-NPS6 SCH-XXH [SA182 F316]</t>
  </si>
  <si>
    <t>WNeck Flange 600-NPS8 SCH-10 [SA182 F316]</t>
  </si>
  <si>
    <t>WNeck Flange 600-NPS8 SCH-100 [SA182 F316]</t>
  </si>
  <si>
    <t>WNeck Flange 600-NPS8 SCH-120 [SA182 F316]</t>
  </si>
  <si>
    <t>WNeck Flange 600-NPS8 SCH-140 [SA182 F316]</t>
  </si>
  <si>
    <t>WNeck Flange 600-NPS8 SCH-160 [SA182 F316]</t>
  </si>
  <si>
    <t>WNeck Flange 600-NPS8 SCH-20 [SA182 F316]</t>
  </si>
  <si>
    <t>WNeck Flange 600-NPS8 SCH-30 [SA182 F316]</t>
  </si>
  <si>
    <t>WNeck Flange 600-NPS8 SCH-40 [SA182 F316]</t>
  </si>
  <si>
    <t>WNeck Flange 600-NPS8 SCH-60 [SA182 F316]</t>
  </si>
  <si>
    <t>WNeck Flange 600-NPS8 SCH-80 [SA182 F316]</t>
  </si>
  <si>
    <t>WNeck Flange 600-NPS8 SCH-STD [SA182 F316]</t>
  </si>
  <si>
    <t>WNeck Flange 600-NPS8 SCH-XH [SA182 F316]</t>
  </si>
  <si>
    <t>WNeck Flange 600-NPS8 SCH-XXH [SA182 F316]</t>
  </si>
  <si>
    <t>WNeck Flange 600-NPS10 SCH-10 [SA182 F316]</t>
  </si>
  <si>
    <t>WNeck Flange 600-NPS10 SCH-100 [SA182 F316]</t>
  </si>
  <si>
    <t>WNeck Flange 600-NPS10 SCH-120 [SA182 F316]</t>
  </si>
  <si>
    <t>WNeck Flange 600-NPS10 SCH-140 [SA182 F316]</t>
  </si>
  <si>
    <t>WNeck Flange 600-NPS10 SCH-160 [SA182 F316]</t>
  </si>
  <si>
    <t>WNeck Flange 600-NPS10 SCH-20 [SA182 F316]</t>
  </si>
  <si>
    <t>WNeck Flange 600-NPS10 SCH-30 [SA182 F316]</t>
  </si>
  <si>
    <t>WNeck Flange 600-NPS10 SCH-40 [SA182 F316]</t>
  </si>
  <si>
    <t>WNeck Flange 600-NPS10 SCH-60 [SA182 F316]</t>
  </si>
  <si>
    <t>WNeck Flange 600-NPS10 SCH-80 [SA182 F316]</t>
  </si>
  <si>
    <t>WNeck Flange 600-NPS10 SCH-STD [SA182 F316]</t>
  </si>
  <si>
    <t>WNeck Flange 600-NPS10 SCH-XH [SA182 F316]</t>
  </si>
  <si>
    <t>WNeck Flange 600-NPS10 SCH-XXH [SA182 F316]</t>
  </si>
  <si>
    <t>WNeck Flange 600-NPS12 SCH-10 [SA182 F316]</t>
  </si>
  <si>
    <t>WNeck Flange 600-NPS12 SCH-100 [SA182 F316]</t>
  </si>
  <si>
    <t>WNeck Flange 600-NPS12 SCH-120 [SA182 F316]</t>
  </si>
  <si>
    <t>WNeck Flange 600-NPS12 SCH-140 [SA182 F316]</t>
  </si>
  <si>
    <t>WNeck Flange 600-NPS12 SCH-160 [SA182 F316]</t>
  </si>
  <si>
    <t>WNeck Flange 600-NPS12 SCH-20 [SA182 F316]</t>
  </si>
  <si>
    <t>WNeck Flange 600-NPS12 SCH-30 [SA182 F316]</t>
  </si>
  <si>
    <t>WNeck Flange 600-NPS12 SCH-40 [SA182 F316]</t>
  </si>
  <si>
    <t>WNeck Flange 600-NPS12 SCH-60 [SA182 F316]</t>
  </si>
  <si>
    <t>WNeck Flange 600-NPS12 SCH-80 [SA182 F316]</t>
  </si>
  <si>
    <t>WNeck Flange 600-NPS12 SCH-STD [SA182 F316]</t>
  </si>
  <si>
    <t>WNeck Flange 600-NPS12 SCH-XH [SA182 F316]</t>
  </si>
  <si>
    <t>WNeck Flange 600-NPS12 SCH-XXH [SA182 F316]</t>
  </si>
  <si>
    <t>WNeck Flange 600-NPS14 SCH-10 [SA182 F316]</t>
  </si>
  <si>
    <t>WNeck Flange 600-NPS14 SCH-100 [SA182 F316]</t>
  </si>
  <si>
    <t>WNeck Flange 600-NPS14 SCH-120 [SA182 F316]</t>
  </si>
  <si>
    <t>WNeck Flange 600-NPS14 SCH-140 [SA182 F316]</t>
  </si>
  <si>
    <t>WNeck Flange 600-NPS14 SCH-160 [SA182 F316]</t>
  </si>
  <si>
    <t>WNeck Flange 600-NPS14 SCH-20 [SA182 F316]</t>
  </si>
  <si>
    <t>WNeck Flange 600-NPS14 SCH-30 [SA182 F316]</t>
  </si>
  <si>
    <t>WNeck Flange 600-NPS14 SCH-40 [SA182 F316]</t>
  </si>
  <si>
    <t>WNeck Flange 600-NPS14 SCH-60 [SA182 F316]</t>
  </si>
  <si>
    <t>WNeck Flange 600-NPS14 SCH-80 [SA182 F316]</t>
  </si>
  <si>
    <t>WNeck Flange 600-NPS14 SCH-STD [SA182 F316]</t>
  </si>
  <si>
    <t>WNeck Flange 600-NPS14 SCH-XH [SA182 F316]</t>
  </si>
  <si>
    <t>WNeck Flange 600-NPS16 SCH-10 [SA182 F316]</t>
  </si>
  <si>
    <t>WNeck Flange 600-NPS16 SCH-100 [SA182 F316]</t>
  </si>
  <si>
    <t>WNeck Flange 600-NPS16 SCH-120 [SA182 F316]</t>
  </si>
  <si>
    <t>WNeck Flange 600-NPS16 SCH-140 [SA182 F316]</t>
  </si>
  <si>
    <t>WNeck Flange 600-NPS16 SCH-160 [SA182 F316]</t>
  </si>
  <si>
    <t>WNeck Flange 600-NPS16 SCH-20 [SA182 F316]</t>
  </si>
  <si>
    <t>WNeck Flange 600-NPS16 SCH-30 [SA182 F316]</t>
  </si>
  <si>
    <t>WNeck Flange 600-NPS16 SCH-40 [SA182 F316]</t>
  </si>
  <si>
    <t>WNeck Flange 600-NPS16 SCH-60 [SA182 F316]</t>
  </si>
  <si>
    <t>WNeck Flange 600-NPS16 SCH-80 [SA182 F316]</t>
  </si>
  <si>
    <t>WNeck Flange 600-NPS16 SCH-STD [SA182 F316]</t>
  </si>
  <si>
    <t>WNeck Flange 600-NPS16 SCH-XH [SA182 F316]</t>
  </si>
  <si>
    <t>WNeck Flange 600-NPS18 SCH-10 [SA182 F316]</t>
  </si>
  <si>
    <t>WNeck Flange 600-NPS18 SCH-100 [SA182 F316]</t>
  </si>
  <si>
    <t>WNeck Flange 600-NPS18 SCH-120 [SA182 F316]</t>
  </si>
  <si>
    <t>WNeck Flange 600-NPS18 SCH-140 [SA182 F316]</t>
  </si>
  <si>
    <t>WNeck Flange 600-NPS18 SCH-160 [SA182 F316]</t>
  </si>
  <si>
    <t>WNeck Flange 600-NPS18 SCH-20 [SA182 F316]</t>
  </si>
  <si>
    <t>WNeck Flange 600-NPS18 SCH-30 [SA182 F316]</t>
  </si>
  <si>
    <t>WNeck Flange 600-NPS18 SCH-40 [SA182 F316]</t>
  </si>
  <si>
    <t>WNeck Flange 600-NPS18 SCH-60 [SA182 F316]</t>
  </si>
  <si>
    <t>WNeck Flange 600-NPS18 SCH-80 [SA182 F316]</t>
  </si>
  <si>
    <t>WNeck Flange 600-NPS18 SCH-STD [SA182 F316]</t>
  </si>
  <si>
    <t>WNeck Flange 600-NPS18 SCH-XH [SA182 F316]</t>
  </si>
  <si>
    <t>WNeck Flange 600-NPS20 SCH-10 [SA182 F316]</t>
  </si>
  <si>
    <t>WNeck Flange 600-NPS20 SCH-100 [SA182 F316]</t>
  </si>
  <si>
    <t>WNeck Flange 600-NPS20 SCH-120 [SA182 F316]</t>
  </si>
  <si>
    <t>WNeck Flange 600-NPS20 SCH-140 [SA182 F316]</t>
  </si>
  <si>
    <t>WNeck Flange 600-NPS20 SCH-160 [SA182 F316]</t>
  </si>
  <si>
    <t>WNeck Flange 600-NPS20 SCH-20 [SA182 F316]</t>
  </si>
  <si>
    <t>WNeck Flange 600-NPS20 SCH-30 [SA182 F316]</t>
  </si>
  <si>
    <t>WNeck Flange 600-NPS20 SCH-40 [SA182 F316]</t>
  </si>
  <si>
    <t>WNeck Flange 600-NPS20 SCH-60 [SA182 F316]</t>
  </si>
  <si>
    <t>WNeck Flange 600-NPS20 SCH-80 [SA182 F316]</t>
  </si>
  <si>
    <t>WNeck Flange 600-NPS20 SCH-STD [SA182 F316]</t>
  </si>
  <si>
    <t>WNeck Flange 600-NPS20 SCH-XH [SA182 F316]</t>
  </si>
  <si>
    <t>WNeck Flange 600-NPS24 SCH-10 [SA182 F316]</t>
  </si>
  <si>
    <t>WNeck Flange 600-NPS24 SCH-100 [SA182 F316]</t>
  </si>
  <si>
    <t>WNeck Flange 600-NPS24 SCH-120 [SA182 F316]</t>
  </si>
  <si>
    <t>WNeck Flange 600-NPS24 SCH-140 [SA182 F316]</t>
  </si>
  <si>
    <t>WNeck Flange 600-NPS24 SCH-160 [SA182 F316]</t>
  </si>
  <si>
    <t>WNeck Flange 600-NPS24 SCH-20 [SA182 F316]</t>
  </si>
  <si>
    <t>WNeck Flange 600-NPS24 SCH-30 [SA182 F316]</t>
  </si>
  <si>
    <t>WNeck Flange 600-NPS24 SCH-40 [SA182 F316]</t>
  </si>
  <si>
    <t>WNeck Flange 600-NPS24 SCH-60 [SA182 F316]</t>
  </si>
  <si>
    <t>WNeck Flange 600-NPS24 SCH-80 [SA182 F316]</t>
  </si>
  <si>
    <t>WNeck Flange 600-NPS24 SCH-STD [SA182 F316]</t>
  </si>
  <si>
    <t>WNeck Flange 600-NPS24 SCH-XH [SA182 F316]</t>
  </si>
  <si>
    <t>WNeck Flange 900-NPS0.5 SCH-10 [SA182 F316]</t>
  </si>
  <si>
    <t>WNeck Flange 900-NPS0.5 SCH-160 [SA182 F316]</t>
  </si>
  <si>
    <t>WNeck Flange 900-NPS0.5 SCH-40 [SA182 F316]</t>
  </si>
  <si>
    <t>WNeck Flange 900-NPS0.5 SCH-80 [SA182 F316]</t>
  </si>
  <si>
    <t>WNeck Flange 900-NPS0.5 SCH-STD [SA182 F316]</t>
  </si>
  <si>
    <t>WNeck Flange 900-NPS0.5 SCH-XH [SA182 F316]</t>
  </si>
  <si>
    <t>WNeck Flange 900-NPS0.5 SCH-XXH [SA182 F316]</t>
  </si>
  <si>
    <t>WNeck Flange 900-NPS0.75 SCH-10 [SA182 F316]</t>
  </si>
  <si>
    <t>WNeck Flange 900-NPS0.75 SCH-160 [SA182 F316]</t>
  </si>
  <si>
    <t>WNeck Flange 900-NPS0.75 SCH-40 [SA182 F316]</t>
  </si>
  <si>
    <t>WNeck Flange 900-NPS0.75 SCH-80 [SA182 F316]</t>
  </si>
  <si>
    <t>WNeck Flange 900-NPS0.75 SCH-STD [SA182 F316]</t>
  </si>
  <si>
    <t>WNeck Flange 900-NPS0.75 SCH-XH [SA182 F316]</t>
  </si>
  <si>
    <t>WNeck Flange 900-NPS0.75 SCH-XXH [SA182 F316]</t>
  </si>
  <si>
    <t>WNeck Flange 900-NPS1 SCH-10 [SA182 F316]</t>
  </si>
  <si>
    <t>WNeck Flange 900-NPS1 SCH-160 [SA182 F316]</t>
  </si>
  <si>
    <t>WNeck Flange 900-NPS1 SCH-40 [SA182 F316]</t>
  </si>
  <si>
    <t>WNeck Flange 900-NPS1 SCH-80 [SA182 F316]</t>
  </si>
  <si>
    <t>WNeck Flange 900-NPS1 SCH-STD [SA182 F316]</t>
  </si>
  <si>
    <t>WNeck Flange 900-NPS1 SCH-XH [SA182 F316]</t>
  </si>
  <si>
    <t>WNeck Flange 900-NPS1 SCH-XXH [SA182 F316]</t>
  </si>
  <si>
    <t>WNeck Flange 900-NPS1.25 SCH-10 [SA182 F316]</t>
  </si>
  <si>
    <t>WNeck Flange 900-NPS1.25 SCH-160 [SA182 F316]</t>
  </si>
  <si>
    <t>WNeck Flange 900-NPS1.25 SCH-40 [SA182 F316]</t>
  </si>
  <si>
    <t>WNeck Flange 900-NPS1.25 SCH-80 [SA182 F316]</t>
  </si>
  <si>
    <t>WNeck Flange 900-NPS1.25 SCH-STD [SA182 F316]</t>
  </si>
  <si>
    <t>WNeck Flange 900-NPS1.25 SCH-XH [SA182 F316]</t>
  </si>
  <si>
    <t>WNeck Flange 900-NPS1.25 SCH-XXH [SA182 F316]</t>
  </si>
  <si>
    <t>WNeck Flange 900-NPS1.5 SCH-10 [SA182 F316]</t>
  </si>
  <si>
    <t>WNeck Flange 900-NPS1.5 SCH-160 [SA182 F316]</t>
  </si>
  <si>
    <t>WNeck Flange 900-NPS1.5 SCH-40 [SA182 F316]</t>
  </si>
  <si>
    <t>WNeck Flange 900-NPS1.5 SCH-80 [SA182 F316]</t>
  </si>
  <si>
    <t>WNeck Flange 900-NPS1.5 SCH-STD [SA182 F316]</t>
  </si>
  <si>
    <t>WNeck Flange 900-NPS1.5 SCH-XH [SA182 F316]</t>
  </si>
  <si>
    <t>WNeck Flange 900-NPS1.5 SCH-XXH [SA182 F316]</t>
  </si>
  <si>
    <t>WNeck Flange 900-NPS2 SCH-10 [SA182 F316]</t>
  </si>
  <si>
    <t>WNeck Flange 900-NPS2 SCH-160 [SA182 F316]</t>
  </si>
  <si>
    <t>WNeck Flange 900-NPS2 SCH-40 [SA182 F316]</t>
  </si>
  <si>
    <t>WNeck Flange 900-NPS2 SCH-80 [SA182 F316]</t>
  </si>
  <si>
    <t>WNeck Flange 900-NPS2 SCH-STD [SA182 F316]</t>
  </si>
  <si>
    <t>WNeck Flange 900-NPS2 SCH-XH [SA182 F316]</t>
  </si>
  <si>
    <t>WNeck Flange 900-NPS2 SCH-XXH [SA182 F316]</t>
  </si>
  <si>
    <t>WNeck Flange 900-NPS2.5 SCH-10 [SA182 F316]</t>
  </si>
  <si>
    <t>WNeck Flange 900-NPS2.5 SCH-160 [SA182 F316]</t>
  </si>
  <si>
    <t>WNeck Flange 900-NPS2.5 SCH-40 [SA182 F316]</t>
  </si>
  <si>
    <t>WNeck Flange 900-NPS2.5 SCH-80 [SA182 F316]</t>
  </si>
  <si>
    <t>WNeck Flange 900-NPS2.5 SCH-STD [SA182 F316]</t>
  </si>
  <si>
    <t>WNeck Flange 900-NPS2.5 SCH-XH [SA182 F316]</t>
  </si>
  <si>
    <t>WNeck Flange 900-NPS2.5 SCH-XXH [SA182 F316]</t>
  </si>
  <si>
    <t>WNeck Flange 900-NPS3 SCH-10 [SA182 F316]</t>
  </si>
  <si>
    <t>WNeck Flange 900-NPS3 SCH-160 [SA182 F316]</t>
  </si>
  <si>
    <t>WNeck Flange 900-NPS3 SCH-40 [SA182 F316]</t>
  </si>
  <si>
    <t>WNeck Flange 900-NPS3 SCH-80 [SA182 F316]</t>
  </si>
  <si>
    <t>WNeck Flange 900-NPS3 SCH-STD [SA182 F316]</t>
  </si>
  <si>
    <t>WNeck Flange 900-NPS3 SCH-XH [SA182 F316]</t>
  </si>
  <si>
    <t>WNeck Flange 900-NPS3 SCH-XXH [SA182 F316]</t>
  </si>
  <si>
    <t>WNeck Flange 900-NPS4 SCH-10 [SA182 F316]</t>
  </si>
  <si>
    <t>WNeck Flange 900-NPS4 SCH-120 [SA182 F316]</t>
  </si>
  <si>
    <t>WNeck Flange 900-NPS4 SCH-160 [SA182 F316]</t>
  </si>
  <si>
    <t>WNeck Flange 900-NPS4 SCH-40 [SA182 F316]</t>
  </si>
  <si>
    <t>WNeck Flange 900-NPS4 SCH-80 [SA182 F316]</t>
  </si>
  <si>
    <t>WNeck Flange 900-NPS4 SCH-STD [SA182 F316]</t>
  </si>
  <si>
    <t>WNeck Flange 900-NPS4 SCH-XH [SA182 F316]</t>
  </si>
  <si>
    <t>WNeck Flange 900-NPS4 SCH-XXH [SA182 F316]</t>
  </si>
  <si>
    <t>WNeck Flange 900-NPS5 SCH-10 [SA182 F316]</t>
  </si>
  <si>
    <t>WNeck Flange 900-NPS5 SCH-120 [SA182 F316]</t>
  </si>
  <si>
    <t>WNeck Flange 900-NPS5 SCH-160 [SA182 F316]</t>
  </si>
  <si>
    <t>WNeck Flange 900-NPS5 SCH-40 [SA182 F316]</t>
  </si>
  <si>
    <t>WNeck Flange 900-NPS5 SCH-80 [SA182 F316]</t>
  </si>
  <si>
    <t>WNeck Flange 900-NPS5 SCH-STD [SA182 F316]</t>
  </si>
  <si>
    <t>WNeck Flange 900-NPS5 SCH-XH [SA182 F316]</t>
  </si>
  <si>
    <t>WNeck Flange 900-NPS5 SCH-XXH [SA182 F316]</t>
  </si>
  <si>
    <t>WNeck Flange 900-NPS6 SCH-10 [SA182 F316]</t>
  </si>
  <si>
    <t>WNeck Flange 900-NPS6 SCH-120 [SA182 F316]</t>
  </si>
  <si>
    <t>WNeck Flange 900-NPS6 SCH-160 [SA182 F316]</t>
  </si>
  <si>
    <t>WNeck Flange 900-NPS6 SCH-40 [SA182 F316]</t>
  </si>
  <si>
    <t>WNeck Flange 900-NPS6 SCH-80 [SA182 F316]</t>
  </si>
  <si>
    <t>WNeck Flange 900-NPS6 SCH-STD [SA182 F316]</t>
  </si>
  <si>
    <t>WNeck Flange 900-NPS6 SCH-XH [SA182 F316]</t>
  </si>
  <si>
    <t>WNeck Flange 900-NPS6 SCH-XXH [SA182 F316]</t>
  </si>
  <si>
    <t>WNeck Flange 900-NPS8 SCH-10 [SA182 F316]</t>
  </si>
  <si>
    <t>WNeck Flange 900-NPS8 SCH-100 [SA182 F316]</t>
  </si>
  <si>
    <t>WNeck Flange 900-NPS8 SCH-120 [SA182 F316]</t>
  </si>
  <si>
    <t>WNeck Flange 900-NPS8 SCH-140 [SA182 F316]</t>
  </si>
  <si>
    <t>WNeck Flange 900-NPS8 SCH-160 [SA182 F316]</t>
  </si>
  <si>
    <t>WNeck Flange 900-NPS8 SCH-20 [SA182 F316]</t>
  </si>
  <si>
    <t>WNeck Flange 900-NPS8 SCH-30 [SA182 F316]</t>
  </si>
  <si>
    <t>WNeck Flange 900-NPS8 SCH-40 [SA182 F316]</t>
  </si>
  <si>
    <t>WNeck Flange 900-NPS8 SCH-60 [SA182 F316]</t>
  </si>
  <si>
    <t>WNeck Flange 900-NPS8 SCH-80 [SA182 F316]</t>
  </si>
  <si>
    <t>WNeck Flange 900-NPS8 SCH-STD [SA182 F316]</t>
  </si>
  <si>
    <t>WNeck Flange 900-NPS8 SCH-XH [SA182 F316]</t>
  </si>
  <si>
    <t>WNeck Flange 900-NPS8 SCH-XXH [SA182 F316]</t>
  </si>
  <si>
    <t>WNeck Flange 900-NPS10 SCH-10 [SA182 F316]</t>
  </si>
  <si>
    <t>WNeck Flange 900-NPS10 SCH-100 [SA182 F316]</t>
  </si>
  <si>
    <t>WNeck Flange 900-NPS10 SCH-120 [SA182 F316]</t>
  </si>
  <si>
    <t>WNeck Flange 900-NPS10 SCH-140 [SA182 F316]</t>
  </si>
  <si>
    <t>WNeck Flange 900-NPS10 SCH-160 [SA182 F316]</t>
  </si>
  <si>
    <t>WNeck Flange 900-NPS10 SCH-20 [SA182 F316]</t>
  </si>
  <si>
    <t>WNeck Flange 900-NPS10 SCH-30 [SA182 F316]</t>
  </si>
  <si>
    <t>WNeck Flange 900-NPS10 SCH-40 [SA182 F316]</t>
  </si>
  <si>
    <t>WNeck Flange 900-NPS10 SCH-60 [SA182 F316]</t>
  </si>
  <si>
    <t>WNeck Flange 900-NPS10 SCH-80 [SA182 F316]</t>
  </si>
  <si>
    <t>WNeck Flange 900-NPS10 SCH-STD [SA182 F316]</t>
  </si>
  <si>
    <t>WNeck Flange 900-NPS10 SCH-XH [SA182 F316]</t>
  </si>
  <si>
    <t>WNeck Flange 900-NPS10 SCH-XXH [SA182 F316]</t>
  </si>
  <si>
    <t>WNeck Flange 900-NPS12 SCH-10 [SA182 F316]</t>
  </si>
  <si>
    <t>WNeck Flange 900-NPS12 SCH-100 [SA182 F316]</t>
  </si>
  <si>
    <t>WNeck Flange 900-NPS12 SCH-120 [SA182 F316]</t>
  </si>
  <si>
    <t>WNeck Flange 900-NPS12 SCH-140 [SA182 F316]</t>
  </si>
  <si>
    <t>WNeck Flange 900-NPS12 SCH-160 [SA182 F316]</t>
  </si>
  <si>
    <t>WNeck Flange 900-NPS12 SCH-20 [SA182 F316]</t>
  </si>
  <si>
    <t>WNeck Flange 900-NPS12 SCH-30 [SA182 F316]</t>
  </si>
  <si>
    <t>WNeck Flange 900-NPS12 SCH-40 [SA182 F316]</t>
  </si>
  <si>
    <t>WNeck Flange 900-NPS12 SCH-60 [SA182 F316]</t>
  </si>
  <si>
    <t>WNeck Flange 900-NPS12 SCH-80 [SA182 F316]</t>
  </si>
  <si>
    <t>WNeck Flange 900-NPS12 SCH-STD [SA182 F316]</t>
  </si>
  <si>
    <t>WNeck Flange 900-NPS12 SCH-XH [SA182 F316]</t>
  </si>
  <si>
    <t>WNeck Flange 900-NPS12 SCH-XXH [SA182 F316]</t>
  </si>
  <si>
    <t>WNeck Flange 900-NPS14 SCH-10 [SA182 F316]</t>
  </si>
  <si>
    <t>WNeck Flange 900-NPS14 SCH-100 [SA182 F316]</t>
  </si>
  <si>
    <t>WNeck Flange 900-NPS14 SCH-120 [SA182 F316]</t>
  </si>
  <si>
    <t>WNeck Flange 900-NPS14 SCH-140 [SA182 F316]</t>
  </si>
  <si>
    <t>WNeck Flange 900-NPS14 SCH-160 [SA182 F316]</t>
  </si>
  <si>
    <t>WNeck Flange 900-NPS14 SCH-20 [SA182 F316]</t>
  </si>
  <si>
    <t>WNeck Flange 900-NPS14 SCH-30 [SA182 F316]</t>
  </si>
  <si>
    <t>WNeck Flange 900-NPS14 SCH-40 [SA182 F316]</t>
  </si>
  <si>
    <t>WNeck Flange 900-NPS14 SCH-60 [SA182 F316]</t>
  </si>
  <si>
    <t>WNeck Flange 900-NPS14 SCH-80 [SA182 F316]</t>
  </si>
  <si>
    <t>WNeck Flange 900-NPS14 SCH-STD [SA182 F316]</t>
  </si>
  <si>
    <t>WNeck Flange 900-NPS14 SCH-XH [SA182 F316]</t>
  </si>
  <si>
    <t>WNeck Flange 900-NPS16 SCH-10 [SA182 F316]</t>
  </si>
  <si>
    <t>WNeck Flange 900-NPS16 SCH-100 [SA182 F316]</t>
  </si>
  <si>
    <t>WNeck Flange 900-NPS16 SCH-120 [SA182 F316]</t>
  </si>
  <si>
    <t>WNeck Flange 900-NPS16 SCH-140 [SA182 F316]</t>
  </si>
  <si>
    <t>WNeck Flange 900-NPS16 SCH-160 [SA182 F316]</t>
  </si>
  <si>
    <t>WNeck Flange 900-NPS16 SCH-20 [SA182 F316]</t>
  </si>
  <si>
    <t>WNeck Flange 900-NPS16 SCH-30 [SA182 F316]</t>
  </si>
  <si>
    <t>WNeck Flange 900-NPS16 SCH-40 [SA182 F316]</t>
  </si>
  <si>
    <t>WNeck Flange 900-NPS16 SCH-60 [SA182 F316]</t>
  </si>
  <si>
    <t>WNeck Flange 900-NPS16 SCH-80 [SA182 F316]</t>
  </si>
  <si>
    <t>WNeck Flange 900-NPS16 SCH-STD [SA182 F316]</t>
  </si>
  <si>
    <t>WNeck Flange 900-NPS16 SCH-XH [SA182 F316]</t>
  </si>
  <si>
    <t>WNeck Flange 900-NPS18 SCH-10 [SA182 F316]</t>
  </si>
  <si>
    <t>WNeck Flange 900-NPS18 SCH-100 [SA182 F316]</t>
  </si>
  <si>
    <t>WNeck Flange 900-NPS18 SCH-120 [SA182 F316]</t>
  </si>
  <si>
    <t>WNeck Flange 900-NPS18 SCH-140 [SA182 F316]</t>
  </si>
  <si>
    <t>WNeck Flange 900-NPS18 SCH-160 [SA182 F316]</t>
  </si>
  <si>
    <t>WNeck Flange 900-NPS18 SCH-20 [SA182 F316]</t>
  </si>
  <si>
    <t>WNeck Flange 900-NPS18 SCH-30 [SA182 F316]</t>
  </si>
  <si>
    <t>WNeck Flange 900-NPS18 SCH-40 [SA182 F316]</t>
  </si>
  <si>
    <t>WNeck Flange 900-NPS18 SCH-60 [SA182 F316]</t>
  </si>
  <si>
    <t>WNeck Flange 900-NPS18 SCH-80 [SA182 F316]</t>
  </si>
  <si>
    <t>WNeck Flange 900-NPS18 SCH-STD [SA182 F316]</t>
  </si>
  <si>
    <t>WNeck Flange 900-NPS18 SCH-XH [SA182 F316]</t>
  </si>
  <si>
    <t>WNeck Flange 900-NPS20 SCH-10 [SA182 F316]</t>
  </si>
  <si>
    <t>WNeck Flange 900-NPS20 SCH-100 [SA182 F316]</t>
  </si>
  <si>
    <t>WNeck Flange 900-NPS20 SCH-120 [SA182 F316]</t>
  </si>
  <si>
    <t>WNeck Flange 900-NPS20 SCH-140 [SA182 F316]</t>
  </si>
  <si>
    <t>WNeck Flange 900-NPS20 SCH-160 [SA182 F316]</t>
  </si>
  <si>
    <t>WNeck Flange 900-NPS20 SCH-20 [SA182 F316]</t>
  </si>
  <si>
    <t>WNeck Flange 900-NPS20 SCH-30 [SA182 F316]</t>
  </si>
  <si>
    <t>WNeck Flange 900-NPS20 SCH-40 [SA182 F316]</t>
  </si>
  <si>
    <t>WNeck Flange 900-NPS20 SCH-60 [SA182 F316]</t>
  </si>
  <si>
    <t>WNeck Flange 900-NPS20 SCH-80 [SA182 F316]</t>
  </si>
  <si>
    <t>WNeck Flange 900-NPS20 SCH-STD [SA182 F316]</t>
  </si>
  <si>
    <t>WNeck Flange 900-NPS20 SCH-XH [SA182 F316]</t>
  </si>
  <si>
    <t>WNeck Flange 900-NPS24 SCH-10 [SA182 F316]</t>
  </si>
  <si>
    <t>WNeck Flange 900-NPS24 SCH-100 [SA182 F316]</t>
  </si>
  <si>
    <t>WNeck Flange 900-NPS24 SCH-120 [SA182 F316]</t>
  </si>
  <si>
    <t>WNeck Flange 900-NPS24 SCH-140 [SA182 F316]</t>
  </si>
  <si>
    <t>WNeck Flange 900-NPS24 SCH-160 [SA182 F316]</t>
  </si>
  <si>
    <t>WNeck Flange 900-NPS24 SCH-20 [SA182 F316]</t>
  </si>
  <si>
    <t>WNeck Flange 900-NPS24 SCH-30 [SA182 F316]</t>
  </si>
  <si>
    <t>WNeck Flange 900-NPS24 SCH-40 [SA182 F316]</t>
  </si>
  <si>
    <t>WNeck Flange 900-NPS24 SCH-60 [SA182 F316]</t>
  </si>
  <si>
    <t>WNeck Flange 900-NPS24 SCH-80 [SA182 F316]</t>
  </si>
  <si>
    <t>WNeck Flange 900-NPS24 SCH-STD [SA182 F316]</t>
  </si>
  <si>
    <t>WNeck Flange 900-NPS24 SCH-XH [SA182 F316]</t>
  </si>
  <si>
    <t>WNeck Flange 1500-NPS0.5 SCH-10 [SA182 F316]</t>
  </si>
  <si>
    <t>WNeck Flange 1500-NPS0.5 SCH-160 [SA182 F316]</t>
  </si>
  <si>
    <t>WNeck Flange 1500-NPS0.5 SCH-40 [SA182 F316]</t>
  </si>
  <si>
    <t>WNeck Flange 1500-NPS0.5 SCH-80 [SA182 F316]</t>
  </si>
  <si>
    <t>WNeck Flange 1500-NPS0.5 SCH-STD [SA182 F316]</t>
  </si>
  <si>
    <t>WNeck Flange 1500-NPS0.5 SCH-XH [SA182 F316]</t>
  </si>
  <si>
    <t>WNeck Flange 1500-NPS0.5 SCH-XXH [SA182 F316]</t>
  </si>
  <si>
    <t>WNeck Flange 1500-NPS0.75 SCH-10 [SA182 F316]</t>
  </si>
  <si>
    <t>WNeck Flange 1500-NPS0.75 SCH-160 [SA182 F316]</t>
  </si>
  <si>
    <t>WNeck Flange 1500-NPS0.75 SCH-40 [SA182 F316]</t>
  </si>
  <si>
    <t>WNeck Flange 1500-NPS0.75 SCH-80 [SA182 F316]</t>
  </si>
  <si>
    <t>WNeck Flange 1500-NPS0.75 SCH-STD [SA182 F316]</t>
  </si>
  <si>
    <t>WNeck Flange 1500-NPS0.75 SCH-XH [SA182 F316]</t>
  </si>
  <si>
    <t>WNeck Flange 1500-NPS0.75 SCH-XXH [SA182 F316]</t>
  </si>
  <si>
    <t>WNeck Flange 1500-NPS1 SCH-10 [SA182 F316]</t>
  </si>
  <si>
    <t>WNeck Flange 1500-NPS1 SCH-160 [SA182 F316]</t>
  </si>
  <si>
    <t>WNeck Flange 1500-NPS1 SCH-40 [SA182 F316]</t>
  </si>
  <si>
    <t>WNeck Flange 1500-NPS1 SCH-80 [SA182 F316]</t>
  </si>
  <si>
    <t>WNeck Flange 1500-NPS1 SCH-STD [SA182 F316]</t>
  </si>
  <si>
    <t>WNeck Flange 1500-NPS1 SCH-XH [SA182 F316]</t>
  </si>
  <si>
    <t>WNeck Flange 1500-NPS1 SCH-XXH [SA182 F316]</t>
  </si>
  <si>
    <t>WNeck Flange 1500-NPS1.25 SCH-10 [SA182 F316]</t>
  </si>
  <si>
    <t>WNeck Flange 1500-NPS1.25 SCH-160 [SA182 F316]</t>
  </si>
  <si>
    <t>WNeck Flange 1500-NPS1.25 SCH-40 [SA182 F316]</t>
  </si>
  <si>
    <t>WNeck Flange 1500-NPS1.25 SCH-80 [SA182 F316]</t>
  </si>
  <si>
    <t>WNeck Flange 1500-NPS1.25 SCH-STD [SA182 F316]</t>
  </si>
  <si>
    <t>WNeck Flange 1500-NPS1.25 SCH-XH [SA182 F316]</t>
  </si>
  <si>
    <t>WNeck Flange 1500-NPS1.25 SCH-XXH [SA182 F316]</t>
  </si>
  <si>
    <t>WNeck Flange 1500-NPS1.5 SCH-10 [SA182 F316]</t>
  </si>
  <si>
    <t>WNeck Flange 1500-NPS1.5 SCH-160 [SA182 F316]</t>
  </si>
  <si>
    <t>WNeck Flange 1500-NPS1.5 SCH-40 [SA182 F316]</t>
  </si>
  <si>
    <t>WNeck Flange 1500-NPS1.5 SCH-80 [SA182 F316]</t>
  </si>
  <si>
    <t>WNeck Flange 1500-NPS1.5 SCH-STD [SA182 F316]</t>
  </si>
  <si>
    <t>WNeck Flange 1500-NPS1.5 SCH-XH [SA182 F316]</t>
  </si>
  <si>
    <t>WNeck Flange 1500-NPS1.5 SCH-XXH [SA182 F316]</t>
  </si>
  <si>
    <t>WNeck Flange 1500-NPS2 SCH-10 [SA182 F316]</t>
  </si>
  <si>
    <t>WNeck Flange 1500-NPS2 SCH-160 [SA182 F316]</t>
  </si>
  <si>
    <t>WNeck Flange 1500-NPS2 SCH-40 [SA182 F316]</t>
  </si>
  <si>
    <t>WNeck Flange 1500-NPS2 SCH-80 [SA182 F316]</t>
  </si>
  <si>
    <t>WNeck Flange 1500-NPS2 SCH-STD [SA182 F316]</t>
  </si>
  <si>
    <t>WNeck Flange 1500-NPS2 SCH-XH [SA182 F316]</t>
  </si>
  <si>
    <t>WNeck Flange 1500-NPS2 SCH-XXH [SA182 F316]</t>
  </si>
  <si>
    <t>WNeck Flange 1500-NPS2.5 SCH-10 [SA182 F316]</t>
  </si>
  <si>
    <t>WNeck Flange 1500-NPS2.5 SCH-160 [SA182 F316]</t>
  </si>
  <si>
    <t>WNeck Flange 1500-NPS2.5 SCH-40 [SA182 F316]</t>
  </si>
  <si>
    <t>WNeck Flange 1500-NPS2.5 SCH-80 [SA182 F316]</t>
  </si>
  <si>
    <t>WNeck Flange 1500-NPS2.5 SCH-STD [SA182 F316]</t>
  </si>
  <si>
    <t>WNeck Flange 1500-NPS2.5 SCH-XH [SA182 F316]</t>
  </si>
  <si>
    <t>WNeck Flange 1500-NPS2.5 SCH-XXH [SA182 F316]</t>
  </si>
  <si>
    <t>WNeck Flange 1500-NPS3 SCH-10 [SA182 F316]</t>
  </si>
  <si>
    <t>WNeck Flange 1500-NPS3 SCH-160 [SA182 F316]</t>
  </si>
  <si>
    <t>WNeck Flange 1500-NPS3 SCH-40 [SA182 F316]</t>
  </si>
  <si>
    <t>WNeck Flange 1500-NPS3 SCH-80 [SA182 F316]</t>
  </si>
  <si>
    <t>WNeck Flange 1500-NPS3 SCH-STD [SA182 F316]</t>
  </si>
  <si>
    <t>WNeck Flange 1500-NPS3 SCH-XH [SA182 F316]</t>
  </si>
  <si>
    <t>WNeck Flange 1500-NPS3 SCH-XXH [SA182 F316]</t>
  </si>
  <si>
    <t>WNeck Flange 1500-NPS4 SCH-10 [SA182 F316]</t>
  </si>
  <si>
    <t>WNeck Flange 1500-NPS4 SCH-120 [SA182 F316]</t>
  </si>
  <si>
    <t>WNeck Flange 1500-NPS4 SCH-160 [SA182 F316]</t>
  </si>
  <si>
    <t>WNeck Flange 1500-NPS4 SCH-40 [SA182 F316]</t>
  </si>
  <si>
    <t>WNeck Flange 1500-NPS4 SCH-80 [SA182 F316]</t>
  </si>
  <si>
    <t>WNeck Flange 1500-NPS4 SCH-STD [SA182 F316]</t>
  </si>
  <si>
    <t>WNeck Flange 1500-NPS4 SCH-XH [SA182 F316]</t>
  </si>
  <si>
    <t>WNeck Flange 1500-NPS4 SCH-XXH [SA182 F316]</t>
  </si>
  <si>
    <t>WNeck Flange 1500-NPS5 SCH-10 [SA182 F316]</t>
  </si>
  <si>
    <t>WNeck Flange 1500-NPS5 SCH-120 [SA182 F316]</t>
  </si>
  <si>
    <t>WNeck Flange 1500-NPS5 SCH-160 [SA182 F316]</t>
  </si>
  <si>
    <t>WNeck Flange 1500-NPS5 SCH-40 [SA182 F316]</t>
  </si>
  <si>
    <t>WNeck Flange 1500-NPS5 SCH-80 [SA182 F316]</t>
  </si>
  <si>
    <t>WNeck Flange 1500-NPS5 SCH-STD [SA182 F316]</t>
  </si>
  <si>
    <t>WNeck Flange 1500-NPS5 SCH-XH [SA182 F316]</t>
  </si>
  <si>
    <t>WNeck Flange 1500-NPS5 SCH-XXH [SA182 F316]</t>
  </si>
  <si>
    <t>WNeck Flange 1500-NPS6 SCH-10 [SA182 F316]</t>
  </si>
  <si>
    <t>WNeck Flange 1500-NPS6 SCH-120 [SA182 F316]</t>
  </si>
  <si>
    <t>WNeck Flange 1500-NPS6 SCH-160 [SA182 F316]</t>
  </si>
  <si>
    <t>WNeck Flange 1500-NPS6 SCH-40 [SA182 F316]</t>
  </si>
  <si>
    <t>WNeck Flange 1500-NPS6 SCH-80 [SA182 F316]</t>
  </si>
  <si>
    <t>WNeck Flange 1500-NPS6 SCH-STD [SA182 F316]</t>
  </si>
  <si>
    <t>WNeck Flange 1500-NPS6 SCH-XH [SA182 F316]</t>
  </si>
  <si>
    <t>WNeck Flange 1500-NPS6 SCH-XXH [SA182 F316]</t>
  </si>
  <si>
    <t>WNeck Flange 1500-NPS8 SCH-10 [SA182 F316]</t>
  </si>
  <si>
    <t>WNeck Flange 1500-NPS8 SCH-100 [SA182 F316]</t>
  </si>
  <si>
    <t>WNeck Flange 1500-NPS8 SCH-120 [SA182 F316]</t>
  </si>
  <si>
    <t>WNeck Flange 1500-NPS8 SCH-140 [SA182 F316]</t>
  </si>
  <si>
    <t>WNeck Flange 1500-NPS8 SCH-160 [SA182 F316]</t>
  </si>
  <si>
    <t>WNeck Flange 1500-NPS8 SCH-20 [SA182 F316]</t>
  </si>
  <si>
    <t>WNeck Flange 1500-NPS8 SCH-30 [SA182 F316]</t>
  </si>
  <si>
    <t>WNeck Flange 1500-NPS8 SCH-40 [SA182 F316]</t>
  </si>
  <si>
    <t>WNeck Flange 1500-NPS8 SCH-60 [SA182 F316]</t>
  </si>
  <si>
    <t>WNeck Flange 1500-NPS8 SCH-80 [SA182 F316]</t>
  </si>
  <si>
    <t>WNeck Flange 1500-NPS8 SCH-STD [SA182 F316]</t>
  </si>
  <si>
    <t>WNeck Flange 1500-NPS8 SCH-XH [SA182 F316]</t>
  </si>
  <si>
    <t>WNeck Flange 1500-NPS8 SCH-XXH [SA182 F316]</t>
  </si>
  <si>
    <t>WNeck Flange 1500-NPS10 SCH-10 [SA182 F316]</t>
  </si>
  <si>
    <t>WNeck Flange 1500-NPS10 SCH-100 [SA182 F316]</t>
  </si>
  <si>
    <t>WNeck Flange 1500-NPS10 SCH-120 [SA182 F316]</t>
  </si>
  <si>
    <t>WNeck Flange 1500-NPS10 SCH-140 [SA182 F316]</t>
  </si>
  <si>
    <t>WNeck Flange 1500-NPS10 SCH-160 [SA182 F316]</t>
  </si>
  <si>
    <t>WNeck Flange 1500-NPS10 SCH-20 [SA182 F316]</t>
  </si>
  <si>
    <t>WNeck Flange 1500-NPS10 SCH-30 [SA182 F316]</t>
  </si>
  <si>
    <t>WNeck Flange 1500-NPS10 SCH-40 [SA182 F316]</t>
  </si>
  <si>
    <t>WNeck Flange 1500-NPS10 SCH-60 [SA182 F316]</t>
  </si>
  <si>
    <t>WNeck Flange 1500-NPS10 SCH-80 [SA182 F316]</t>
  </si>
  <si>
    <t>WNeck Flange 1500-NPS10 SCH-STD [SA182 F316]</t>
  </si>
  <si>
    <t>WNeck Flange 1500-NPS10 SCH-XH [SA182 F316]</t>
  </si>
  <si>
    <t>WNeck Flange 1500-NPS10 SCH-XXH [SA182 F316]</t>
  </si>
  <si>
    <t>WNeck Flange 1500-NPS12 SCH-10 [SA182 F316]</t>
  </si>
  <si>
    <t>WNeck Flange 1500-NPS12 SCH-100 [SA182 F316]</t>
  </si>
  <si>
    <t>WNeck Flange 1500-NPS12 SCH-120 [SA182 F316]</t>
  </si>
  <si>
    <t>WNeck Flange 1500-NPS12 SCH-140 [SA182 F316]</t>
  </si>
  <si>
    <t>WNeck Flange 1500-NPS12 SCH-160 [SA182 F316]</t>
  </si>
  <si>
    <t>WNeck Flange 1500-NPS12 SCH-20 [SA182 F316]</t>
  </si>
  <si>
    <t>WNeck Flange 1500-NPS12 SCH-30 [SA182 F316]</t>
  </si>
  <si>
    <t>WNeck Flange 1500-NPS12 SCH-40 [SA182 F316]</t>
  </si>
  <si>
    <t>WNeck Flange 1500-NPS12 SCH-60 [SA182 F316]</t>
  </si>
  <si>
    <t>WNeck Flange 1500-NPS12 SCH-80 [SA182 F316]</t>
  </si>
  <si>
    <t>WNeck Flange 1500-NPS12 SCH-STD [SA182 F316]</t>
  </si>
  <si>
    <t>WNeck Flange 1500-NPS12 SCH-XH [SA182 F316]</t>
  </si>
  <si>
    <t>WNeck Flange 1500-NPS12 SCH-XXH [SA182 F316]</t>
  </si>
  <si>
    <t>WNeck Flange 1500-NPS14 SCH-10 [SA182 F316]</t>
  </si>
  <si>
    <t>WNeck Flange 1500-NPS14 SCH-100 [SA182 F316]</t>
  </si>
  <si>
    <t>WNeck Flange 1500-NPS14 SCH-120 [SA182 F316]</t>
  </si>
  <si>
    <t>WNeck Flange 1500-NPS14 SCH-140 [SA182 F316]</t>
  </si>
  <si>
    <t>WNeck Flange 1500-NPS14 SCH-160 [SA182 F316]</t>
  </si>
  <si>
    <t>WNeck Flange 1500-NPS14 SCH-20 [SA182 F316]</t>
  </si>
  <si>
    <t>WNeck Flange 1500-NPS14 SCH-30 [SA182 F316]</t>
  </si>
  <si>
    <t>WNeck Flange 1500-NPS14 SCH-40 [SA182 F316]</t>
  </si>
  <si>
    <t>WNeck Flange 1500-NPS14 SCH-60 [SA182 F316]</t>
  </si>
  <si>
    <t>WNeck Flange 1500-NPS14 SCH-80 [SA182 F316]</t>
  </si>
  <si>
    <t>WNeck Flange 1500-NPS14 SCH-STD [SA182 F316]</t>
  </si>
  <si>
    <t>WNeck Flange 1500-NPS14 SCH-XH [SA182 F316]</t>
  </si>
  <si>
    <t>WNeck Flange 1500-NPS16 SCH-10 [SA182 F316]</t>
  </si>
  <si>
    <t>WNeck Flange 1500-NPS16 SCH-100 [SA182 F316]</t>
  </si>
  <si>
    <t>WNeck Flange 1500-NPS16 SCH-120 [SA182 F316]</t>
  </si>
  <si>
    <t>WNeck Flange 1500-NPS16 SCH-140 [SA182 F316]</t>
  </si>
  <si>
    <t>WNeck Flange 1500-NPS16 SCH-160 [SA182 F316]</t>
  </si>
  <si>
    <t>WNeck Flange 1500-NPS16 SCH-20 [SA182 F316]</t>
  </si>
  <si>
    <t>WNeck Flange 1500-NPS16 SCH-30 [SA182 F316]</t>
  </si>
  <si>
    <t>WNeck Flange 1500-NPS16 SCH-40 [SA182 F316]</t>
  </si>
  <si>
    <t>WNeck Flange 1500-NPS16 SCH-60 [SA182 F316]</t>
  </si>
  <si>
    <t>WNeck Flange 1500-NPS16 SCH-80 [SA182 F316]</t>
  </si>
  <si>
    <t>WNeck Flange 1500-NPS16 SCH-STD [SA182 F316]</t>
  </si>
  <si>
    <t>WNeck Flange 1500-NPS16 SCH-XH [SA182 F316]</t>
  </si>
  <si>
    <t>WNeck Flange 1500-NPS18 SCH-10 [SA182 F316]</t>
  </si>
  <si>
    <t>WNeck Flange 1500-NPS18 SCH-100 [SA182 F316]</t>
  </si>
  <si>
    <t>WNeck Flange 1500-NPS18 SCH-120 [SA182 F316]</t>
  </si>
  <si>
    <t>WNeck Flange 1500-NPS18 SCH-140 [SA182 F316]</t>
  </si>
  <si>
    <t>WNeck Flange 1500-NPS18 SCH-160 [SA182 F316]</t>
  </si>
  <si>
    <t>WNeck Flange 1500-NPS18 SCH-20 [SA182 F316]</t>
  </si>
  <si>
    <t>WNeck Flange 1500-NPS18 SCH-30 [SA182 F316]</t>
  </si>
  <si>
    <t>WNeck Flange 1500-NPS18 SCH-40 [SA182 F316]</t>
  </si>
  <si>
    <t>WNeck Flange 1500-NPS18 SCH-60 [SA182 F316]</t>
  </si>
  <si>
    <t>WNeck Flange 1500-NPS18 SCH-80 [SA182 F316]</t>
  </si>
  <si>
    <t>WNeck Flange 1500-NPS18 SCH-STD [SA182 F316]</t>
  </si>
  <si>
    <t>WNeck Flange 1500-NPS18 SCH-XH [SA182 F316]</t>
  </si>
  <si>
    <t>WNeck Flange 1500-NPS20 SCH-10 [SA182 F316]</t>
  </si>
  <si>
    <t>WNeck Flange 1500-NPS20 SCH-100 [SA182 F316]</t>
  </si>
  <si>
    <t>WNeck Flange 1500-NPS20 SCH-120 [SA182 F316]</t>
  </si>
  <si>
    <t>WNeck Flange 1500-NPS20 SCH-140 [SA182 F316]</t>
  </si>
  <si>
    <t>WNeck Flange 1500-NPS20 SCH-160 [SA182 F316]</t>
  </si>
  <si>
    <t>WNeck Flange 1500-NPS20 SCH-20 [SA182 F316]</t>
  </si>
  <si>
    <t>WNeck Flange 1500-NPS20 SCH-30 [SA182 F316]</t>
  </si>
  <si>
    <t>WNeck Flange 1500-NPS20 SCH-40 [SA182 F316]</t>
  </si>
  <si>
    <t>WNeck Flange 1500-NPS20 SCH-60 [SA182 F316]</t>
  </si>
  <si>
    <t>WNeck Flange 1500-NPS20 SCH-80 [SA182 F316]</t>
  </si>
  <si>
    <t>WNeck Flange 1500-NPS20 SCH-STD [SA182 F316]</t>
  </si>
  <si>
    <t>WNeck Flange 1500-NPS20 SCH-XH [SA182 F316]</t>
  </si>
  <si>
    <t>WNeck Flange 1500-NPS24 SCH-10 [SA182 F316]</t>
  </si>
  <si>
    <t>WNeck Flange 1500-NPS24 SCH-100 [SA182 F316]</t>
  </si>
  <si>
    <t>WNeck Flange 1500-NPS24 SCH-120 [SA182 F316]</t>
  </si>
  <si>
    <t>WNeck Flange 1500-NPS24 SCH-140 [SA182 F316]</t>
  </si>
  <si>
    <t>WNeck Flange 1500-NPS24 SCH-160 [SA182 F316]</t>
  </si>
  <si>
    <t>WNeck Flange 1500-NPS24 SCH-20 [SA182 F316]</t>
  </si>
  <si>
    <t>WNeck Flange 1500-NPS24 SCH-30 [SA182 F316]</t>
  </si>
  <si>
    <t>WNeck Flange 1500-NPS24 SCH-40 [SA182 F316]</t>
  </si>
  <si>
    <t>WNeck Flange 1500-NPS24 SCH-60 [SA182 F316]</t>
  </si>
  <si>
    <t>WNeck Flange 1500-NPS24 SCH-80 [SA182 F316]</t>
  </si>
  <si>
    <t>WNeck Flange 1500-NPS24 SCH-STD [SA182 F316]</t>
  </si>
  <si>
    <t>WNeck Flange 1500-NPS24 SCH-XH [SA182 F316]</t>
  </si>
  <si>
    <t>WNeck Flange 2500-NPS0.5 SCH-10 [SA182 F316]</t>
  </si>
  <si>
    <t>WNeck Flange 2500-NPS0.5 SCH-160 [SA182 F316]</t>
  </si>
  <si>
    <t>WNeck Flange 2500-NPS0.5 SCH-40 [SA182 F316]</t>
  </si>
  <si>
    <t>WNeck Flange 2500-NPS0.5 SCH-80 [SA182 F316]</t>
  </si>
  <si>
    <t>WNeck Flange 2500-NPS0.5 SCH-STD [SA182 F316]</t>
  </si>
  <si>
    <t>WNeck Flange 2500-NPS0.5 SCH-XH [SA182 F316]</t>
  </si>
  <si>
    <t>WNeck Flange 2500-NPS0.5 SCH-XXH [SA182 F316]</t>
  </si>
  <si>
    <t>WNeck Flange 2500-NPS0.75 SCH-10 [SA182 F316]</t>
  </si>
  <si>
    <t>WNeck Flange 2500-NPS0.75 SCH-160 [SA182 F316]</t>
  </si>
  <si>
    <t>WNeck Flange 2500-NPS0.75 SCH-40 [SA182 F316]</t>
  </si>
  <si>
    <t>WNeck Flange 2500-NPS0.75 SCH-80 [SA182 F316]</t>
  </si>
  <si>
    <t>WNeck Flange 2500-NPS0.75 SCH-STD [SA182 F316]</t>
  </si>
  <si>
    <t>WNeck Flange 2500-NPS0.75 SCH-XH [SA182 F316]</t>
  </si>
  <si>
    <t>WNeck Flange 2500-NPS0.75 SCH-XXH [SA182 F316]</t>
  </si>
  <si>
    <t>WNeck Flange 2500-NPS1 SCH-10 [SA182 F316]</t>
  </si>
  <si>
    <t>WNeck Flange 2500-NPS1 SCH-160 [SA182 F316]</t>
  </si>
  <si>
    <t>WNeck Flange 2500-NPS1 SCH-40 [SA182 F316]</t>
  </si>
  <si>
    <t>WNeck Flange 2500-NPS1 SCH-80 [SA182 F316]</t>
  </si>
  <si>
    <t>WNeck Flange 2500-NPS1 SCH-STD [SA182 F316]</t>
  </si>
  <si>
    <t>WNeck Flange 2500-NPS1 SCH-XH [SA182 F316]</t>
  </si>
  <si>
    <t>WNeck Flange 2500-NPS1 SCH-XXH [SA182 F316]</t>
  </si>
  <si>
    <t>WNeck Flange 2500-NPS1.25 SCH-10 [SA182 F316]</t>
  </si>
  <si>
    <t>WNeck Flange 2500-NPS1.25 SCH-160 [SA182 F316]</t>
  </si>
  <si>
    <t>WNeck Flange 2500-NPS1.25 SCH-40 [SA182 F316]</t>
  </si>
  <si>
    <t>WNeck Flange 2500-NPS1.25 SCH-80 [SA182 F316]</t>
  </si>
  <si>
    <t>WNeck Flange 2500-NPS1.25 SCH-STD [SA182 F316]</t>
  </si>
  <si>
    <t>WNeck Flange 2500-NPS1.25 SCH-XH [SA182 F316]</t>
  </si>
  <si>
    <t>WNeck Flange 2500-NPS1.25 SCH-XXH [SA182 F316]</t>
  </si>
  <si>
    <t>WNeck Flange 2500-NPS1.5 SCH-10 [SA182 F316]</t>
  </si>
  <si>
    <t>WNeck Flange 2500-NPS1.5 SCH-160 [SA182 F316]</t>
  </si>
  <si>
    <t>WNeck Flange 2500-NPS1.5 SCH-40 [SA182 F316]</t>
  </si>
  <si>
    <t>WNeck Flange 2500-NPS1.5 SCH-80 [SA182 F316]</t>
  </si>
  <si>
    <t>WNeck Flange 2500-NPS1.5 SCH-STD [SA182 F316]</t>
  </si>
  <si>
    <t>WNeck Flange 2500-NPS1.5 SCH-XH [SA182 F316]</t>
  </si>
  <si>
    <t>WNeck Flange 2500-NPS1.5 SCH-XXH [SA182 F316]</t>
  </si>
  <si>
    <t>WNeck Flange 2500-NPS2 SCH-10 [SA182 F316]</t>
  </si>
  <si>
    <t>WNeck Flange 2500-NPS2 SCH-160 [SA182 F316]</t>
  </si>
  <si>
    <t>WNeck Flange 2500-NPS2 SCH-40 [SA182 F316]</t>
  </si>
  <si>
    <t>WNeck Flange 2500-NPS2 SCH-80 [SA182 F316]</t>
  </si>
  <si>
    <t>WNeck Flange 2500-NPS2 SCH-STD [SA182 F316]</t>
  </si>
  <si>
    <t>WNeck Flange 2500-NPS2 SCH-XH [SA182 F316]</t>
  </si>
  <si>
    <t>WNeck Flange 2500-NPS2 SCH-XXH [SA182 F316]</t>
  </si>
  <si>
    <t>WNeck Flange 2500-NPS2.5 SCH-10 [SA182 F316]</t>
  </si>
  <si>
    <t>WNeck Flange 2500-NPS2.5 SCH-160 [SA182 F316]</t>
  </si>
  <si>
    <t>WNeck Flange 2500-NPS2.5 SCH-40 [SA182 F316]</t>
  </si>
  <si>
    <t>WNeck Flange 2500-NPS2.5 SCH-80 [SA182 F316]</t>
  </si>
  <si>
    <t>WNeck Flange 2500-NPS2.5 SCH-STD [SA182 F316]</t>
  </si>
  <si>
    <t>WNeck Flange 2500-NPS2.5 SCH-XH [SA182 F316]</t>
  </si>
  <si>
    <t>WNeck Flange 2500-NPS2.5 SCH-XXH [SA182 F316]</t>
  </si>
  <si>
    <t>WNeck Flange 2500-NPS3 SCH-10 [SA182 F316]</t>
  </si>
  <si>
    <t>WNeck Flange 2500-NPS3 SCH-160 [SA182 F316]</t>
  </si>
  <si>
    <t>WNeck Flange 2500-NPS3 SCH-40 [SA182 F316]</t>
  </si>
  <si>
    <t>WNeck Flange 2500-NPS3 SCH-80 [SA182 F316]</t>
  </si>
  <si>
    <t>WNeck Flange 2500-NPS3 SCH-STD [SA182 F316]</t>
  </si>
  <si>
    <t>WNeck Flange 2500-NPS3 SCH-XH [SA182 F316]</t>
  </si>
  <si>
    <t>WNeck Flange 2500-NPS3 SCH-XXH [SA182 F316]</t>
  </si>
  <si>
    <t>WNeck Flange 2500-NPS4 SCH-10 [SA182 F316]</t>
  </si>
  <si>
    <t>WNeck Flange 2500-NPS4 SCH-120 [SA182 F316]</t>
  </si>
  <si>
    <t>WNeck Flange 2500-NPS4 SCH-160 [SA182 F316]</t>
  </si>
  <si>
    <t>WNeck Flange 2500-NPS4 SCH-40 [SA182 F316]</t>
  </si>
  <si>
    <t>WNeck Flange 2500-NPS4 SCH-80 [SA182 F316]</t>
  </si>
  <si>
    <t>WNeck Flange 2500-NPS4 SCH-STD [SA182 F316]</t>
  </si>
  <si>
    <t>WNeck Flange 2500-NPS4 SCH-XH [SA182 F316]</t>
  </si>
  <si>
    <t>WNeck Flange 2500-NPS4 SCH-XXH [SA182 F316]</t>
  </si>
  <si>
    <t>WNeck Flange 2500-NPS5 SCH-10 [SA182 F316]</t>
  </si>
  <si>
    <t>WNeck Flange 2500-NPS5 SCH-120 [SA182 F316]</t>
  </si>
  <si>
    <t>WNeck Flange 2500-NPS5 SCH-160 [SA182 F316]</t>
  </si>
  <si>
    <t>WNeck Flange 2500-NPS5 SCH-40 [SA182 F316]</t>
  </si>
  <si>
    <t>WNeck Flange 2500-NPS5 SCH-80 [SA182 F316]</t>
  </si>
  <si>
    <t>WNeck Flange 2500-NPS5 SCH-STD [SA182 F316]</t>
  </si>
  <si>
    <t>WNeck Flange 2500-NPS5 SCH-XH [SA182 F316]</t>
  </si>
  <si>
    <t>WNeck Flange 2500-NPS5 SCH-XXH [SA182 F316]</t>
  </si>
  <si>
    <t>WNeck Flange 2500-NPS6 SCH-10 [SA182 F316]</t>
  </si>
  <si>
    <t>WNeck Flange 2500-NPS6 SCH-120 [SA182 F316]</t>
  </si>
  <si>
    <t>WNeck Flange 2500-NPS6 SCH-160 [SA182 F316]</t>
  </si>
  <si>
    <t>WNeck Flange 2500-NPS6 SCH-40 [SA182 F316]</t>
  </si>
  <si>
    <t>WNeck Flange 2500-NPS6 SCH-80 [SA182 F316]</t>
  </si>
  <si>
    <t>WNeck Flange 2500-NPS6 SCH-STD [SA182 F316]</t>
  </si>
  <si>
    <t>WNeck Flange 2500-NPS6 SCH-XH [SA182 F316]</t>
  </si>
  <si>
    <t>WNeck Flange 2500-NPS6 SCH-XXH [SA182 F316]</t>
  </si>
  <si>
    <t>WNeck Flange 2500-NPS8 SCH-10 [SA182 F316]</t>
  </si>
  <si>
    <t>WNeck Flange 2500-NPS8 SCH-100 [SA182 F316]</t>
  </si>
  <si>
    <t>WNeck Flange 2500-NPS8 SCH-120 [SA182 F316]</t>
  </si>
  <si>
    <t>WNeck Flange 2500-NPS8 SCH-140 [SA182 F316]</t>
  </si>
  <si>
    <t>WNeck Flange 2500-NPS8 SCH-160 [SA182 F316]</t>
  </si>
  <si>
    <t>WNeck Flange 2500-NPS8 SCH-20 [SA182 F316]</t>
  </si>
  <si>
    <t>WNeck Flange 2500-NPS8 SCH-30 [SA182 F316]</t>
  </si>
  <si>
    <t>WNeck Flange 2500-NPS8 SCH-40 [SA182 F316]</t>
  </si>
  <si>
    <t>WNeck Flange 2500-NPS8 SCH-60 [SA182 F316]</t>
  </si>
  <si>
    <t>WNeck Flange 2500-NPS8 SCH-80 [SA182 F316]</t>
  </si>
  <si>
    <t>WNeck Flange 2500-NPS8 SCH-STD [SA182 F316]</t>
  </si>
  <si>
    <t>WNeck Flange 2500-NPS8 SCH-XH [SA182 F316]</t>
  </si>
  <si>
    <t>WNeck Flange 2500-NPS8 SCH-XXH [SA182 F316]</t>
  </si>
  <si>
    <t>WNeck Flange 2500-NPS10 SCH-10 [SA182 F316]</t>
  </si>
  <si>
    <t>WNeck Flange 2500-NPS10 SCH-100 [SA182 F316]</t>
  </si>
  <si>
    <t>WNeck Flange 2500-NPS10 SCH-120 [SA182 F316]</t>
  </si>
  <si>
    <t>WNeck Flange 2500-NPS10 SCH-140 [SA182 F316]</t>
  </si>
  <si>
    <t>WNeck Flange 2500-NPS10 SCH-160 [SA182 F316]</t>
  </si>
  <si>
    <t>WNeck Flange 2500-NPS10 SCH-20 [SA182 F316]</t>
  </si>
  <si>
    <t>WNeck Flange 2500-NPS10 SCH-30 [SA182 F316]</t>
  </si>
  <si>
    <t>WNeck Flange 2500-NPS10 SCH-40 [SA182 F316]</t>
  </si>
  <si>
    <t>WNeck Flange 2500-NPS10 SCH-60 [SA182 F316]</t>
  </si>
  <si>
    <t>WNeck Flange 2500-NPS10 SCH-80 [SA182 F316]</t>
  </si>
  <si>
    <t>WNeck Flange 2500-NPS10 SCH-STD [SA182 F316]</t>
  </si>
  <si>
    <t>WNeck Flange 2500-NPS10 SCH-XH [SA182 F316]</t>
  </si>
  <si>
    <t>WNeck Flange 2500-NPS10 SCH-XXH [SA182 F316]</t>
  </si>
  <si>
    <t>WNeck Flange 2500-NPS12 SCH-10 [SA182 F316]</t>
  </si>
  <si>
    <t>WNeck Flange 2500-NPS12 SCH-100 [SA182 F316]</t>
  </si>
  <si>
    <t>WNeck Flange 2500-NPS12 SCH-120 [SA182 F316]</t>
  </si>
  <si>
    <t>WNeck Flange 2500-NPS12 SCH-140 [SA182 F316]</t>
  </si>
  <si>
    <t>WNeck Flange 2500-NPS12 SCH-160 [SA182 F316]</t>
  </si>
  <si>
    <t>WNeck Flange 2500-NPS12 SCH-20 [SA182 F316]</t>
  </si>
  <si>
    <t>WNeck Flange 2500-NPS12 SCH-30 [SA182 F316]</t>
  </si>
  <si>
    <t>WNeck Flange 2500-NPS12 SCH-40 [SA182 F316]</t>
  </si>
  <si>
    <t>WNeck Flange 2500-NPS12 SCH-60 [SA182 F316]</t>
  </si>
  <si>
    <t>WNeck Flange 2500-NPS12 SCH-80 [SA182 F316]</t>
  </si>
  <si>
    <t>WNeck Flange 2500-NPS12 SCH-STD [SA182 F316]</t>
  </si>
  <si>
    <t>WNeck Flange 2500-NPS12 SCH-XH [SA182 F316]</t>
  </si>
  <si>
    <t>WNeck Flange 2500-NPS12 SCH-XXH [SA182 F316]</t>
  </si>
  <si>
    <t>Stainless Steel [SA182 F304L]</t>
  </si>
  <si>
    <t>WNeck Flange 150-NPS0.5 SCH-10 [SA182 F304L]</t>
  </si>
  <si>
    <t>WNeck Flange 150-NPS0.5 SCH-160 [SA182 F304L]</t>
  </si>
  <si>
    <t>WNeck Flange 150-NPS0.5 SCH-40 [SA182 F304L]</t>
  </si>
  <si>
    <t>WNeck Flange 150-NPS0.5 SCH-80 [SA182 F304L]</t>
  </si>
  <si>
    <t>WNeck Flange 150-NPS0.5 SCH-STD [SA182 F304L]</t>
  </si>
  <si>
    <t>WNeck Flange 150-NPS0.5 SCH-XH [SA182 F304L]</t>
  </si>
  <si>
    <t>WNeck Flange 150-NPS0.5 SCH-XXH [SA182 F304L]</t>
  </si>
  <si>
    <t>WNeck Flange 150-NPS0.75 SCH-10 [SA182 F304L]</t>
  </si>
  <si>
    <t>WNeck Flange 150-NPS0.75 SCH-160 [SA182 F304L]</t>
  </si>
  <si>
    <t>WNeck Flange 150-NPS0.75 SCH-40 [SA182 F304L]</t>
  </si>
  <si>
    <t>WNeck Flange 150-NPS0.75 SCH-80 [SA182 F304L]</t>
  </si>
  <si>
    <t>WNeck Flange 150-NPS0.75 SCH-STD [SA182 F304L]</t>
  </si>
  <si>
    <t>WNeck Flange 150-NPS0.75 SCH-XH [SA182 F304L]</t>
  </si>
  <si>
    <t>WNeck Flange 150-NPS0.75 SCH-XXH [SA182 F304L]</t>
  </si>
  <si>
    <t>WNeck Flange 150-NPS1 SCH-10 [SA182 F304L]</t>
  </si>
  <si>
    <t>WNeck Flange 150-NPS1 SCH-160 [SA182 F304L]</t>
  </si>
  <si>
    <t>WNeck Flange 150-NPS1 SCH-40 [SA182 F304L]</t>
  </si>
  <si>
    <t>WNeck Flange 150-NPS1 SCH-80 [SA182 F304L]</t>
  </si>
  <si>
    <t>WNeck Flange 150-NPS1 SCH-STD [SA182 F304L]</t>
  </si>
  <si>
    <t>WNeck Flange 150-NPS1 SCH-XH [SA182 F304L]</t>
  </si>
  <si>
    <t>WNeck Flange 150-NPS1 SCH-XXH [SA182 F304L]</t>
  </si>
  <si>
    <t>WNeck Flange 150-NPS1.25 SCH-10 [SA182 F304L]</t>
  </si>
  <si>
    <t>WNeck Flange 150-NPS1.25 SCH-160 [SA182 F304L]</t>
  </si>
  <si>
    <t>WNeck Flange 150-NPS1.25 SCH-40 [SA182 F304L]</t>
  </si>
  <si>
    <t>WNeck Flange 150-NPS1.25 SCH-80 [SA182 F304L]</t>
  </si>
  <si>
    <t>WNeck Flange 150-NPS1.25 SCH-STD [SA182 F304L]</t>
  </si>
  <si>
    <t>WNeck Flange 150-NPS1.25 SCH-XH [SA182 F304L]</t>
  </si>
  <si>
    <t>WNeck Flange 150-NPS1.25 SCH-XXH [SA182 F304L]</t>
  </si>
  <si>
    <t>WNeck Flange 150-NPS1.5 SCH-10 [SA182 F304L]</t>
  </si>
  <si>
    <t>WNeck Flange 150-NPS1.5 SCH-160 [SA182 F304L]</t>
  </si>
  <si>
    <t>WNeck Flange 150-NPS1.5 SCH-40 [SA182 F304L]</t>
  </si>
  <si>
    <t>WNeck Flange 150-NPS1.5 SCH-80 [SA182 F304L]</t>
  </si>
  <si>
    <t>WNeck Flange 150-NPS1.5 SCH-STD [SA182 F304L]</t>
  </si>
  <si>
    <t>WNeck Flange 150-NPS1.5 SCH-XH [SA182 F304L]</t>
  </si>
  <si>
    <t>WNeck Flange 150-NPS1.5 SCH-XXH [SA182 F304L]</t>
  </si>
  <si>
    <t>WNeck Flange 150-NPS2 SCH-10 [SA182 F304L]</t>
  </si>
  <si>
    <t>WNeck Flange 150-NPS2 SCH-160 [SA182 F304L]</t>
  </si>
  <si>
    <t>WNeck Flange 150-NPS2 SCH-40 [SA182 F304L]</t>
  </si>
  <si>
    <t>WNeck Flange 150-NPS2 SCH-80 [SA182 F304L]</t>
  </si>
  <si>
    <t>WNeck Flange 150-NPS2 SCH-STD [SA182 F304L]</t>
  </si>
  <si>
    <t>WNeck Flange 150-NPS2 SCH-XH [SA182 F304L]</t>
  </si>
  <si>
    <t>WNeck Flange 150-NPS2 SCH-XXH [SA182 F304L]</t>
  </si>
  <si>
    <t>WNeck Flange 150-NPS2.5 SCH-10 [SA182 F304L]</t>
  </si>
  <si>
    <t>WNeck Flange 150-NPS2.5 SCH-160 [SA182 F304L]</t>
  </si>
  <si>
    <t>WNeck Flange 150-NPS2.5 SCH-40 [SA182 F304L]</t>
  </si>
  <si>
    <t>WNeck Flange 150-NPS2.5 SCH-80 [SA182 F304L]</t>
  </si>
  <si>
    <t>WNeck Flange 150-NPS2.5 SCH-STD [SA182 F304L]</t>
  </si>
  <si>
    <t>WNeck Flange 150-NPS2.5 SCH-XH [SA182 F304L]</t>
  </si>
  <si>
    <t>WNeck Flange 150-NPS2.5 SCH-XXH [SA182 F304L]</t>
  </si>
  <si>
    <t>WNeck Flange 150-NPS3 SCH-10 [SA182 F304L]</t>
  </si>
  <si>
    <t>WNeck Flange 150-NPS3 SCH-160 [SA182 F304L]</t>
  </si>
  <si>
    <t>WNeck Flange 150-NPS3 SCH-40 [SA182 F304L]</t>
  </si>
  <si>
    <t>WNeck Flange 150-NPS3 SCH-80 [SA182 F304L]</t>
  </si>
  <si>
    <t>WNeck Flange 150-NPS3 SCH-STD [SA182 F304L]</t>
  </si>
  <si>
    <t>WNeck Flange 150-NPS3 SCH-XH [SA182 F304L]</t>
  </si>
  <si>
    <t>WNeck Flange 150-NPS3 SCH-XXH [SA182 F304L]</t>
  </si>
  <si>
    <t>WNeck Flange 150-NPS3.5 SCH-10 [SA182 F304L]</t>
  </si>
  <si>
    <t>WNeck Flange 150-NPS3.5 SCH-40 [SA182 F304L]</t>
  </si>
  <si>
    <t>WNeck Flange 150-NPS3.5 SCH-80 [SA182 F304L]</t>
  </si>
  <si>
    <t>WNeck Flange 150-NPS3.5 SCH-STD [SA182 F304L]</t>
  </si>
  <si>
    <t>WNeck Flange 150-NPS3.5 SCH-XH [SA182 F304L]</t>
  </si>
  <si>
    <t>WNeck Flange 150-NPS3.5 SCH-XXH [SA182 F304L]</t>
  </si>
  <si>
    <t>WNeck Flange 150-NPS4 SCH-10 [SA182 F304L]</t>
  </si>
  <si>
    <t>WNeck Flange 150-NPS4 SCH-120 [SA182 F304L]</t>
  </si>
  <si>
    <t>WNeck Flange 150-NPS4 SCH-160 [SA182 F304L]</t>
  </si>
  <si>
    <t>WNeck Flange 150-NPS4 SCH-40 [SA182 F304L]</t>
  </si>
  <si>
    <t>WNeck Flange 150-NPS4 SCH-80 [SA182 F304L]</t>
  </si>
  <si>
    <t>WNeck Flange 150-NPS4 SCH-STD [SA182 F304L]</t>
  </si>
  <si>
    <t>WNeck Flange 150-NPS4 SCH-XH [SA182 F304L]</t>
  </si>
  <si>
    <t>WNeck Flange 150-NPS4 SCH-XXH [SA182 F304L]</t>
  </si>
  <si>
    <t>WNeck Flange 150-NPS5 SCH-10 [SA182 F304L]</t>
  </si>
  <si>
    <t>WNeck Flange 150-NPS5 SCH-120 [SA182 F304L]</t>
  </si>
  <si>
    <t>WNeck Flange 150-NPS5 SCH-160 [SA182 F304L]</t>
  </si>
  <si>
    <t>WNeck Flange 150-NPS5 SCH-40 [SA182 F304L]</t>
  </si>
  <si>
    <t>WNeck Flange 150-NPS5 SCH-80 [SA182 F304L]</t>
  </si>
  <si>
    <t>WNeck Flange 150-NPS5 SCH-STD [SA182 F304L]</t>
  </si>
  <si>
    <t>WNeck Flange 150-NPS5 SCH-XH [SA182 F304L]</t>
  </si>
  <si>
    <t>WNeck Flange 150-NPS5 SCH-XXH [SA182 F304L]</t>
  </si>
  <si>
    <t>WNeck Flange 150-NPS6 SCH-10 [SA182 F304L]</t>
  </si>
  <si>
    <t>WNeck Flange 150-NPS6 SCH-120 [SA182 F304L]</t>
  </si>
  <si>
    <t>WNeck Flange 150-NPS6 SCH-160 [SA182 F304L]</t>
  </si>
  <si>
    <t>WNeck Flange 150-NPS6 SCH-40 [SA182 F304L]</t>
  </si>
  <si>
    <t>WNeck Flange 150-NPS6 SCH-80 [SA182 F304L]</t>
  </si>
  <si>
    <t>WNeck Flange 150-NPS6 SCH-STD [SA182 F304L]</t>
  </si>
  <si>
    <t>WNeck Flange 150-NPS6 SCH-XH [SA182 F304L]</t>
  </si>
  <si>
    <t>WNeck Flange 150-NPS6 SCH-XXH [SA182 F304L]</t>
  </si>
  <si>
    <t>WNeck Flange 150-NPS8 SCH-10 [SA182 F304L]</t>
  </si>
  <si>
    <t>WNeck Flange 150-NPS8 SCH-100 [SA182 F304L]</t>
  </si>
  <si>
    <t>WNeck Flange 150-NPS8 SCH-120 [SA182 F304L]</t>
  </si>
  <si>
    <t>WNeck Flange 150-NPS8 SCH-140 [SA182 F304L]</t>
  </si>
  <si>
    <t>WNeck Flange 150-NPS8 SCH-160 [SA182 F304L]</t>
  </si>
  <si>
    <t>WNeck Flange 150-NPS8 SCH-20 [SA182 F304L]</t>
  </si>
  <si>
    <t>WNeck Flange 150-NPS8 SCH-30 [SA182 F304L]</t>
  </si>
  <si>
    <t>WNeck Flange 150-NPS8 SCH-40 [SA182 F304L]</t>
  </si>
  <si>
    <t>WNeck Flange 150-NPS8 SCH-60 [SA182 F304L]</t>
  </si>
  <si>
    <t>WNeck Flange 150-NPS8 SCH-80 [SA182 F304L]</t>
  </si>
  <si>
    <t>WNeck Flange 150-NPS8 SCH-STD [SA182 F304L]</t>
  </si>
  <si>
    <t>WNeck Flange 150-NPS8 SCH-XH [SA182 F304L]</t>
  </si>
  <si>
    <t>WNeck Flange 150-NPS8 SCH-XXH [SA182 F304L]</t>
  </si>
  <si>
    <t>WNeck Flange 150-NPS10 SCH-10 [SA182 F304L]</t>
  </si>
  <si>
    <t>WNeck Flange 150-NPS10 SCH-100 [SA182 F304L]</t>
  </si>
  <si>
    <t>WNeck Flange 150-NPS10 SCH-120 [SA182 F304L]</t>
  </si>
  <si>
    <t>WNeck Flange 150-NPS10 SCH-140 [SA182 F304L]</t>
  </si>
  <si>
    <t>WNeck Flange 150-NPS10 SCH-160 [SA182 F304L]</t>
  </si>
  <si>
    <t>WNeck Flange 150-NPS10 SCH-20 [SA182 F304L]</t>
  </si>
  <si>
    <t>WNeck Flange 150-NPS10 SCH-30 [SA182 F304L]</t>
  </si>
  <si>
    <t>WNeck Flange 150-NPS10 SCH-40 [SA182 F304L]</t>
  </si>
  <si>
    <t>WNeck Flange 150-NPS10 SCH-60 [SA182 F304L]</t>
  </si>
  <si>
    <t>WNeck Flange 150-NPS10 SCH-80 [SA182 F304L]</t>
  </si>
  <si>
    <t>WNeck Flange 150-NPS10 SCH-STD [SA182 F304L]</t>
  </si>
  <si>
    <t>WNeck Flange 150-NPS10 SCH-XH [SA182 F304L]</t>
  </si>
  <si>
    <t>WNeck Flange 150-NPS10 SCH-XXH [SA182 F304L]</t>
  </si>
  <si>
    <t>WNeck Flange 150-NPS12 SCH-10 [SA182 F304L]</t>
  </si>
  <si>
    <t>WNeck Flange 150-NPS12 SCH-100 [SA182 F304L]</t>
  </si>
  <si>
    <t>WNeck Flange 150-NPS12 SCH-120 [SA182 F304L]</t>
  </si>
  <si>
    <t>WNeck Flange 150-NPS12 SCH-140 [SA182 F304L]</t>
  </si>
  <si>
    <t>WNeck Flange 150-NPS12 SCH-160 [SA182 F304L]</t>
  </si>
  <si>
    <t>WNeck Flange 150-NPS12 SCH-20 [SA182 F304L]</t>
  </si>
  <si>
    <t>WNeck Flange 150-NPS12 SCH-30 [SA182 F304L]</t>
  </si>
  <si>
    <t>WNeck Flange 150-NPS12 SCH-40 [SA182 F304L]</t>
  </si>
  <si>
    <t>WNeck Flange 150-NPS12 SCH-60 [SA182 F304L]</t>
  </si>
  <si>
    <t>WNeck Flange 150-NPS12 SCH-80 [SA182 F304L]</t>
  </si>
  <si>
    <t>WNeck Flange 150-NPS12 SCH-STD [SA182 F304L]</t>
  </si>
  <si>
    <t>WNeck Flange 150-NPS12 SCH-XH [SA182 F304L]</t>
  </si>
  <si>
    <t>WNeck Flange 150-NPS12 SCH-XXH [SA182 F304L]</t>
  </si>
  <si>
    <t>WNeck Flange 150-NPS14 SCH-10 [SA182 F304L]</t>
  </si>
  <si>
    <t>WNeck Flange 150-NPS14 SCH-100 [SA182 F304L]</t>
  </si>
  <si>
    <t>WNeck Flange 150-NPS14 SCH-120 [SA182 F304L]</t>
  </si>
  <si>
    <t>WNeck Flange 150-NPS14 SCH-140 [SA182 F304L]</t>
  </si>
  <si>
    <t>WNeck Flange 150-NPS14 SCH-160 [SA182 F304L]</t>
  </si>
  <si>
    <t>WNeck Flange 150-NPS14 SCH-20 [SA182 F304L]</t>
  </si>
  <si>
    <t>WNeck Flange 150-NPS14 SCH-30 [SA182 F304L]</t>
  </si>
  <si>
    <t>WNeck Flange 150-NPS14 SCH-40 [SA182 F304L]</t>
  </si>
  <si>
    <t>WNeck Flange 150-NPS14 SCH-60 [SA182 F304L]</t>
  </si>
  <si>
    <t>WNeck Flange 150-NPS14 SCH-80 [SA182 F304L]</t>
  </si>
  <si>
    <t>WNeck Flange 150-NPS14 SCH-STD [SA182 F304L]</t>
  </si>
  <si>
    <t>WNeck Flange 150-NPS14 SCH-XH [SA182 F304L]</t>
  </si>
  <si>
    <t>WNeck Flange 150-NPS16 SCH-10 [SA182 F304L]</t>
  </si>
  <si>
    <t>WNeck Flange 150-NPS16 SCH-100 [SA182 F304L]</t>
  </si>
  <si>
    <t>WNeck Flange 150-NPS16 SCH-120 [SA182 F304L]</t>
  </si>
  <si>
    <t>WNeck Flange 150-NPS16 SCH-140 [SA182 F304L]</t>
  </si>
  <si>
    <t>WNeck Flange 150-NPS16 SCH-160 [SA182 F304L]</t>
  </si>
  <si>
    <t>WNeck Flange 150-NPS16 SCH-20 [SA182 F304L]</t>
  </si>
  <si>
    <t>WNeck Flange 150-NPS16 SCH-30 [SA182 F304L]</t>
  </si>
  <si>
    <t>WNeck Flange 150-NPS16 SCH-40 [SA182 F304L]</t>
  </si>
  <si>
    <t>WNeck Flange 150-NPS16 SCH-60 [SA182 F304L]</t>
  </si>
  <si>
    <t>WNeck Flange 150-NPS16 SCH-80 [SA182 F304L]</t>
  </si>
  <si>
    <t>WNeck Flange 150-NPS16 SCH-STD [SA182 F304L]</t>
  </si>
  <si>
    <t>WNeck Flange 150-NPS16 SCH-XH [SA182 F304L]</t>
  </si>
  <si>
    <t>WNeck Flange 150-NPS18 SCH-10 [SA182 F304L]</t>
  </si>
  <si>
    <t>WNeck Flange 150-NPS18 SCH-100 [SA182 F304L]</t>
  </si>
  <si>
    <t>WNeck Flange 150-NPS18 SCH-120 [SA182 F304L]</t>
  </si>
  <si>
    <t>WNeck Flange 150-NPS18 SCH-140 [SA182 F304L]</t>
  </si>
  <si>
    <t>WNeck Flange 150-NPS18 SCH-160 [SA182 F304L]</t>
  </si>
  <si>
    <t>WNeck Flange 150-NPS18 SCH-20 [SA182 F304L]</t>
  </si>
  <si>
    <t>WNeck Flange 150-NPS18 SCH-30 [SA182 F304L]</t>
  </si>
  <si>
    <t>WNeck Flange 150-NPS18 SCH-40 [SA182 F304L]</t>
  </si>
  <si>
    <t>WNeck Flange 150-NPS18 SCH-60 [SA182 F304L]</t>
  </si>
  <si>
    <t>WNeck Flange 150-NPS18 SCH-80 [SA182 F304L]</t>
  </si>
  <si>
    <t>WNeck Flange 150-NPS18 SCH-STD [SA182 F304L]</t>
  </si>
  <si>
    <t>WNeck Flange 150-NPS18 SCH-XH [SA182 F304L]</t>
  </si>
  <si>
    <t>WNeck Flange 150-NPS20 SCH-10 [SA182 F304L]</t>
  </si>
  <si>
    <t>WNeck Flange 150-NPS20 SCH-100 [SA182 F304L]</t>
  </si>
  <si>
    <t>WNeck Flange 150-NPS20 SCH-120 [SA182 F304L]</t>
  </si>
  <si>
    <t>WNeck Flange 150-NPS20 SCH-140 [SA182 F304L]</t>
  </si>
  <si>
    <t>WNeck Flange 150-NPS20 SCH-160 [SA182 F304L]</t>
  </si>
  <si>
    <t>WNeck Flange 150-NPS20 SCH-20 [SA182 F304L]</t>
  </si>
  <si>
    <t>WNeck Flange 150-NPS20 SCH-30 [SA182 F304L]</t>
  </si>
  <si>
    <t>WNeck Flange 150-NPS20 SCH-40 [SA182 F304L]</t>
  </si>
  <si>
    <t>WNeck Flange 150-NPS20 SCH-60 [SA182 F304L]</t>
  </si>
  <si>
    <t>WNeck Flange 150-NPS20 SCH-80 [SA182 F304L]</t>
  </si>
  <si>
    <t>WNeck Flange 150-NPS20 SCH-STD [SA182 F304L]</t>
  </si>
  <si>
    <t>WNeck Flange 150-NPS20 SCH-XH [SA182 F304L]</t>
  </si>
  <si>
    <t>WNeck Flange 150-NPS24 SCH-10 [SA182 F304L]</t>
  </si>
  <si>
    <t>WNeck Flange 150-NPS24 SCH-100 [SA182 F304L]</t>
  </si>
  <si>
    <t>WNeck Flange 150-NPS24 SCH-120 [SA182 F304L]</t>
  </si>
  <si>
    <t>WNeck Flange 150-NPS24 SCH-140 [SA182 F304L]</t>
  </si>
  <si>
    <t>WNeck Flange 150-NPS24 SCH-160 [SA182 F304L]</t>
  </si>
  <si>
    <t>WNeck Flange 150-NPS24 SCH-20 [SA182 F304L]</t>
  </si>
  <si>
    <t>WNeck Flange 150-NPS24 SCH-30 [SA182 F304L]</t>
  </si>
  <si>
    <t>WNeck Flange 150-NPS24 SCH-40 [SA182 F304L]</t>
  </si>
  <si>
    <t>WNeck Flange 150-NPS24 SCH-60 [SA182 F304L]</t>
  </si>
  <si>
    <t>WNeck Flange 150-NPS24 SCH-80 [SA182 F304L]</t>
  </si>
  <si>
    <t>WNeck Flange 150-NPS24 SCH-STD [SA182 F304L]</t>
  </si>
  <si>
    <t>WNeck Flange 150-NPS24 SCH-XH [SA182 F304L]</t>
  </si>
  <si>
    <t>WNeck Flange 300-NPS0.5 SCH-10 [SA182 F304L]</t>
  </si>
  <si>
    <t>WNeck Flange 300-NPS0.5 SCH-160 [SA182 F304L]</t>
  </si>
  <si>
    <t>WNeck Flange 300-NPS0.5 SCH-40 [SA182 F304L]</t>
  </si>
  <si>
    <t>WNeck Flange 300-NPS0.5 SCH-80 [SA182 F304L]</t>
  </si>
  <si>
    <t>WNeck Flange 300-NPS0.5 SCH-STD [SA182 F304L]</t>
  </si>
  <si>
    <t>WNeck Flange 300-NPS0.5 SCH-XH [SA182 F304L]</t>
  </si>
  <si>
    <t>WNeck Flange 300-NPS0.5 SCH-XXH [SA182 F304L]</t>
  </si>
  <si>
    <t>WNeck Flange 300-NPS0.75 SCH-10 [SA182 F304L]</t>
  </si>
  <si>
    <t>WNeck Flange 300-NPS0.75 SCH-160 [SA182 F304L]</t>
  </si>
  <si>
    <t>WNeck Flange 300-NPS0.75 SCH-40 [SA182 F304L]</t>
  </si>
  <si>
    <t>WNeck Flange 300-NPS0.75 SCH-80 [SA182 F304L]</t>
  </si>
  <si>
    <t>WNeck Flange 300-NPS0.75 SCH-STD [SA182 F304L]</t>
  </si>
  <si>
    <t>WNeck Flange 300-NPS0.75 SCH-XH [SA182 F304L]</t>
  </si>
  <si>
    <t>WNeck Flange 300-NPS0.75 SCH-XXH [SA182 F304L]</t>
  </si>
  <si>
    <t>WNeck Flange 300-NPS1 SCH-10 [SA182 F304L]</t>
  </si>
  <si>
    <t>WNeck Flange 300-NPS1 SCH-160 [SA182 F304L]</t>
  </si>
  <si>
    <t>WNeck Flange 300-NPS1 SCH-40 [SA182 F304L]</t>
  </si>
  <si>
    <t>WNeck Flange 300-NPS1 SCH-80 [SA182 F304L]</t>
  </si>
  <si>
    <t>WNeck Flange 300-NPS1 SCH-STD [SA182 F304L]</t>
  </si>
  <si>
    <t>WNeck Flange 300-NPS1 SCH-XH [SA182 F304L]</t>
  </si>
  <si>
    <t>WNeck Flange 300-NPS1 SCH-XXH [SA182 F304L]</t>
  </si>
  <si>
    <t>WNeck Flange 300-NPS1.25 SCH-10 [SA182 F304L]</t>
  </si>
  <si>
    <t>WNeck Flange 300-NPS1.25 SCH-160 [SA182 F304L]</t>
  </si>
  <si>
    <t>WNeck Flange 300-NPS1.25 SCH-40 [SA182 F304L]</t>
  </si>
  <si>
    <t>WNeck Flange 300-NPS1.25 SCH-80 [SA182 F304L]</t>
  </si>
  <si>
    <t>WNeck Flange 300-NPS1.25 SCH-STD [SA182 F304L]</t>
  </si>
  <si>
    <t>WNeck Flange 300-NPS1.25 SCH-XH [SA182 F304L]</t>
  </si>
  <si>
    <t>WNeck Flange 300-NPS1.25 SCH-XXH [SA182 F304L]</t>
  </si>
  <si>
    <t>WNeck Flange 300-NPS1.5 SCH-10 [SA182 F304L]</t>
  </si>
  <si>
    <t>WNeck Flange 300-NPS1.5 SCH-160 [SA182 F304L]</t>
  </si>
  <si>
    <t>WNeck Flange 300-NPS1.5 SCH-40 [SA182 F304L]</t>
  </si>
  <si>
    <t>WNeck Flange 300-NPS1.5 SCH-80 [SA182 F304L]</t>
  </si>
  <si>
    <t>WNeck Flange 300-NPS1.5 SCH-STD [SA182 F304L]</t>
  </si>
  <si>
    <t>WNeck Flange 300-NPS1.5 SCH-XH [SA182 F304L]</t>
  </si>
  <si>
    <t>WNeck Flange 300-NPS1.5 SCH-XXH [SA182 F304L]</t>
  </si>
  <si>
    <t>WNeck Flange 300-NPS2 SCH-10 [SA182 F304L]</t>
  </si>
  <si>
    <t>WNeck Flange 300-NPS2 SCH-160 [SA182 F304L]</t>
  </si>
  <si>
    <t>WNeck Flange 300-NPS2 SCH-40 [SA182 F304L]</t>
  </si>
  <si>
    <t>WNeck Flange 300-NPS2 SCH-80 [SA182 F304L]</t>
  </si>
  <si>
    <t>WNeck Flange 300-NPS2 SCH-STD [SA182 F304L]</t>
  </si>
  <si>
    <t>WNeck Flange 300-NPS2 SCH-XH [SA182 F304L]</t>
  </si>
  <si>
    <t>WNeck Flange 300-NPS2 SCH-XXH [SA182 F304L]</t>
  </si>
  <si>
    <t>WNeck Flange 300-NPS2.5 SCH-10 [SA182 F304L]</t>
  </si>
  <si>
    <t>WNeck Flange 300-NPS2.5 SCH-160 [SA182 F304L]</t>
  </si>
  <si>
    <t>WNeck Flange 300-NPS2.5 SCH-40 [SA182 F304L]</t>
  </si>
  <si>
    <t>WNeck Flange 300-NPS2.5 SCH-80 [SA182 F304L]</t>
  </si>
  <si>
    <t>WNeck Flange 300-NPS2.5 SCH-STD [SA182 F304L]</t>
  </si>
  <si>
    <t>WNeck Flange 300-NPS2.5 SCH-XH [SA182 F304L]</t>
  </si>
  <si>
    <t>WNeck Flange 300-NPS2.5 SCH-XXH [SA182 F304L]</t>
  </si>
  <si>
    <t>WNeck Flange 300-NPS3 SCH-10 [SA182 F304L]</t>
  </si>
  <si>
    <t>WNeck Flange 300-NPS3 SCH-160 [SA182 F304L]</t>
  </si>
  <si>
    <t>WNeck Flange 300-NPS3 SCH-40 [SA182 F304L]</t>
  </si>
  <si>
    <t>WNeck Flange 300-NPS3 SCH-80 [SA182 F304L]</t>
  </si>
  <si>
    <t>WNeck Flange 300-NPS3 SCH-STD [SA182 F304L]</t>
  </si>
  <si>
    <t>WNeck Flange 300-NPS3 SCH-XH [SA182 F304L]</t>
  </si>
  <si>
    <t>WNeck Flange 300-NPS3 SCH-XXH [SA182 F304L]</t>
  </si>
  <si>
    <t>WNeck Flange 300-NPS3.5 SCH-10 [SA182 F304L]</t>
  </si>
  <si>
    <t>WNeck Flange 300-NPS3.5 SCH-40 [SA182 F304L]</t>
  </si>
  <si>
    <t>WNeck Flange 300-NPS3.5 SCH-80 [SA182 F304L]</t>
  </si>
  <si>
    <t>WNeck Flange 300-NPS3.5 SCH-STD [SA182 F304L]</t>
  </si>
  <si>
    <t>WNeck Flange 300-NPS3.5 SCH-XH [SA182 F304L]</t>
  </si>
  <si>
    <t>WNeck Flange 300-NPS3.5 SCH-XXH [SA182 F304L]</t>
  </si>
  <si>
    <t>WNeck Flange 300-NPS4 SCH-10 [SA182 F304L]</t>
  </si>
  <si>
    <t>WNeck Flange 300-NPS4 SCH-120 [SA182 F304L]</t>
  </si>
  <si>
    <t>WNeck Flange 300-NPS4 SCH-160 [SA182 F304L]</t>
  </si>
  <si>
    <t>WNeck Flange 300-NPS4 SCH-40 [SA182 F304L]</t>
  </si>
  <si>
    <t>WNeck Flange 300-NPS4 SCH-80 [SA182 F304L]</t>
  </si>
  <si>
    <t>WNeck Flange 300-NPS4 SCH-STD [SA182 F304L]</t>
  </si>
  <si>
    <t>WNeck Flange 300-NPS4 SCH-XH [SA182 F304L]</t>
  </si>
  <si>
    <t>WNeck Flange 300-NPS4 SCH-XXH [SA182 F304L]</t>
  </si>
  <si>
    <t>WNeck Flange 300-NPS5 SCH-10 [SA182 F304L]</t>
  </si>
  <si>
    <t>WNeck Flange 300-NPS5 SCH-120 [SA182 F304L]</t>
  </si>
  <si>
    <t>WNeck Flange 300-NPS5 SCH-160 [SA182 F304L]</t>
  </si>
  <si>
    <t>WNeck Flange 300-NPS5 SCH-40 [SA182 F304L]</t>
  </si>
  <si>
    <t>WNeck Flange 300-NPS5 SCH-80 [SA182 F304L]</t>
  </si>
  <si>
    <t>WNeck Flange 300-NPS5 SCH-STD [SA182 F304L]</t>
  </si>
  <si>
    <t>WNeck Flange 300-NPS5 SCH-XH [SA182 F304L]</t>
  </si>
  <si>
    <t>WNeck Flange 300-NPS5 SCH-XXH [SA182 F304L]</t>
  </si>
  <si>
    <t>WNeck Flange 300-NPS6 SCH-10 [SA182 F304L]</t>
  </si>
  <si>
    <t>WNeck Flange 300-NPS6 SCH-120 [SA182 F304L]</t>
  </si>
  <si>
    <t>WNeck Flange 300-NPS6 SCH-160 [SA182 F304L]</t>
  </si>
  <si>
    <t>WNeck Flange 300-NPS6 SCH-40 [SA182 F304L]</t>
  </si>
  <si>
    <t>WNeck Flange 300-NPS6 SCH-80 [SA182 F304L]</t>
  </si>
  <si>
    <t>WNeck Flange 300-NPS6 SCH-STD [SA182 F304L]</t>
  </si>
  <si>
    <t>WNeck Flange 300-NPS6 SCH-XH [SA182 F304L]</t>
  </si>
  <si>
    <t>WNeck Flange 300-NPS6 SCH-XXH [SA182 F304L]</t>
  </si>
  <si>
    <t>WNeck Flange 300-NPS8 SCH-10 [SA182 F304L]</t>
  </si>
  <si>
    <t>WNeck Flange 300-NPS8 SCH-100 [SA182 F304L]</t>
  </si>
  <si>
    <t>WNeck Flange 300-NPS8 SCH-120 [SA182 F304L]</t>
  </si>
  <si>
    <t>WNeck Flange 300-NPS8 SCH-140 [SA182 F304L]</t>
  </si>
  <si>
    <t>WNeck Flange 300-NPS8 SCH-160 [SA182 F304L]</t>
  </si>
  <si>
    <t>WNeck Flange 300-NPS8 SCH-20 [SA182 F304L]</t>
  </si>
  <si>
    <t>WNeck Flange 300-NPS8 SCH-30 [SA182 F304L]</t>
  </si>
  <si>
    <t>WNeck Flange 300-NPS8 SCH-40 [SA182 F304L]</t>
  </si>
  <si>
    <t>WNeck Flange 300-NPS8 SCH-60 [SA182 F304L]</t>
  </si>
  <si>
    <t>WNeck Flange 300-NPS8 SCH-80 [SA182 F304L]</t>
  </si>
  <si>
    <t>WNeck Flange 300-NPS8 SCH-STD [SA182 F304L]</t>
  </si>
  <si>
    <t>WNeck Flange 300-NPS8 SCH-XH [SA182 F304L]</t>
  </si>
  <si>
    <t>WNeck Flange 300-NPS8 SCH-XXH [SA182 F304L]</t>
  </si>
  <si>
    <t>WNeck Flange 300-NPS10 SCH-10 [SA182 F304L]</t>
  </si>
  <si>
    <t>WNeck Flange 300-NPS10 SCH-100 [SA182 F304L]</t>
  </si>
  <si>
    <t>WNeck Flange 300-NPS10 SCH-120 [SA182 F304L]</t>
  </si>
  <si>
    <t>WNeck Flange 300-NPS10 SCH-140 [SA182 F304L]</t>
  </si>
  <si>
    <t>WNeck Flange 300-NPS10 SCH-160 [SA182 F304L]</t>
  </si>
  <si>
    <t>WNeck Flange 300-NPS10 SCH-20 [SA182 F304L]</t>
  </si>
  <si>
    <t>WNeck Flange 300-NPS10 SCH-30 [SA182 F304L]</t>
  </si>
  <si>
    <t>WNeck Flange 300-NPS10 SCH-40 [SA182 F304L]</t>
  </si>
  <si>
    <t>WNeck Flange 300-NPS10 SCH-60 [SA182 F304L]</t>
  </si>
  <si>
    <t>WNeck Flange 300-NPS10 SCH-80 [SA182 F304L]</t>
  </si>
  <si>
    <t>WNeck Flange 300-NPS10 SCH-STD [SA182 F304L]</t>
  </si>
  <si>
    <t>WNeck Flange 300-NPS10 SCH-XH [SA182 F304L]</t>
  </si>
  <si>
    <t>WNeck Flange 300-NPS10 SCH-XXH [SA182 F304L]</t>
  </si>
  <si>
    <t>WNeck Flange 300-NPS12 SCH-10 [SA182 F304L]</t>
  </si>
  <si>
    <t>WNeck Flange 300-NPS12 SCH-100 [SA182 F304L]</t>
  </si>
  <si>
    <t>WNeck Flange 300-NPS12 SCH-120 [SA182 F304L]</t>
  </si>
  <si>
    <t>WNeck Flange 300-NPS12 SCH-140 [SA182 F304L]</t>
  </si>
  <si>
    <t>WNeck Flange 300-NPS12 SCH-160 [SA182 F304L]</t>
  </si>
  <si>
    <t>WNeck Flange 300-NPS12 SCH-20 [SA182 F304L]</t>
  </si>
  <si>
    <t>WNeck Flange 300-NPS12 SCH-30 [SA182 F304L]</t>
  </si>
  <si>
    <t>WNeck Flange 300-NPS12 SCH-40 [SA182 F304L]</t>
  </si>
  <si>
    <t>WNeck Flange 300-NPS12 SCH-60 [SA182 F304L]</t>
  </si>
  <si>
    <t>WNeck Flange 300-NPS12 SCH-80 [SA182 F304L]</t>
  </si>
  <si>
    <t>WNeck Flange 300-NPS12 SCH-STD [SA182 F304L]</t>
  </si>
  <si>
    <t>WNeck Flange 300-NPS12 SCH-XH [SA182 F304L]</t>
  </si>
  <si>
    <t>WNeck Flange 300-NPS12 SCH-XXH [SA182 F304L]</t>
  </si>
  <si>
    <t>WNeck Flange 300-NPS14 SCH-10 [SA182 F304L]</t>
  </si>
  <si>
    <t>WNeck Flange 300-NPS14 SCH-100 [SA182 F304L]</t>
  </si>
  <si>
    <t>WNeck Flange 300-NPS14 SCH-120 [SA182 F304L]</t>
  </si>
  <si>
    <t>WNeck Flange 300-NPS14 SCH-140 [SA182 F304L]</t>
  </si>
  <si>
    <t>WNeck Flange 300-NPS14 SCH-160 [SA182 F304L]</t>
  </si>
  <si>
    <t>WNeck Flange 300-NPS14 SCH-20 [SA182 F304L]</t>
  </si>
  <si>
    <t>WNeck Flange 300-NPS14 SCH-30 [SA182 F304L]</t>
  </si>
  <si>
    <t>WNeck Flange 300-NPS14 SCH-40 [SA182 F304L]</t>
  </si>
  <si>
    <t>WNeck Flange 300-NPS14 SCH-60 [SA182 F304L]</t>
  </si>
  <si>
    <t>WNeck Flange 300-NPS14 SCH-80 [SA182 F304L]</t>
  </si>
  <si>
    <t>WNeck Flange 300-NPS14 SCH-STD [SA182 F304L]</t>
  </si>
  <si>
    <t>WNeck Flange 300-NPS14 SCH-XH [SA182 F304L]</t>
  </si>
  <si>
    <t>WNeck Flange 300-NPS16 SCH-10 [SA182 F304L]</t>
  </si>
  <si>
    <t>WNeck Flange 300-NPS16 SCH-100 [SA182 F304L]</t>
  </si>
  <si>
    <t>WNeck Flange 300-NPS16 SCH-120 [SA182 F304L]</t>
  </si>
  <si>
    <t>WNeck Flange 300-NPS16 SCH-140 [SA182 F304L]</t>
  </si>
  <si>
    <t>WNeck Flange 300-NPS16 SCH-160 [SA182 F304L]</t>
  </si>
  <si>
    <t>WNeck Flange 300-NPS16 SCH-20 [SA182 F304L]</t>
  </si>
  <si>
    <t>WNeck Flange 300-NPS16 SCH-30 [SA182 F304L]</t>
  </si>
  <si>
    <t>WNeck Flange 300-NPS16 SCH-40 [SA182 F304L]</t>
  </si>
  <si>
    <t>WNeck Flange 300-NPS16 SCH-60 [SA182 F304L]</t>
  </si>
  <si>
    <t>WNeck Flange 300-NPS16 SCH-80 [SA182 F304L]</t>
  </si>
  <si>
    <t>WNeck Flange 300-NPS16 SCH-STD [SA182 F304L]</t>
  </si>
  <si>
    <t>WNeck Flange 300-NPS16 SCH-XH [SA182 F304L]</t>
  </si>
  <si>
    <t>WNeck Flange 300-NPS18 SCH-10 [SA182 F304L]</t>
  </si>
  <si>
    <t>WNeck Flange 300-NPS18 SCH-100 [SA182 F304L]</t>
  </si>
  <si>
    <t>WNeck Flange 300-NPS18 SCH-120 [SA182 F304L]</t>
  </si>
  <si>
    <t>WNeck Flange 300-NPS18 SCH-140 [SA182 F304L]</t>
  </si>
  <si>
    <t>WNeck Flange 300-NPS18 SCH-160 [SA182 F304L]</t>
  </si>
  <si>
    <t>WNeck Flange 300-NPS18 SCH-20 [SA182 F304L]</t>
  </si>
  <si>
    <t>WNeck Flange 300-NPS18 SCH-30 [SA182 F304L]</t>
  </si>
  <si>
    <t>WNeck Flange 300-NPS18 SCH-40 [SA182 F304L]</t>
  </si>
  <si>
    <t>WNeck Flange 300-NPS18 SCH-60 [SA182 F304L]</t>
  </si>
  <si>
    <t>WNeck Flange 300-NPS18 SCH-80 [SA182 F304L]</t>
  </si>
  <si>
    <t>WNeck Flange 300-NPS18 SCH-STD [SA182 F304L]</t>
  </si>
  <si>
    <t>WNeck Flange 300-NPS18 SCH-XH [SA182 F304L]</t>
  </si>
  <si>
    <t>WNeck Flange 300-NPS20 SCH-10 [SA182 F304L]</t>
  </si>
  <si>
    <t>WNeck Flange 300-NPS20 SCH-100 [SA182 F304L]</t>
  </si>
  <si>
    <t>WNeck Flange 300-NPS20 SCH-120 [SA182 F304L]</t>
  </si>
  <si>
    <t>WNeck Flange 300-NPS20 SCH-140 [SA182 F304L]</t>
  </si>
  <si>
    <t>WNeck Flange 300-NPS20 SCH-160 [SA182 F304L]</t>
  </si>
  <si>
    <t>WNeck Flange 300-NPS20 SCH-20 [SA182 F304L]</t>
  </si>
  <si>
    <t>WNeck Flange 300-NPS20 SCH-30 [SA182 F304L]</t>
  </si>
  <si>
    <t>WNeck Flange 300-NPS20 SCH-40 [SA182 F304L]</t>
  </si>
  <si>
    <t>WNeck Flange 300-NPS20 SCH-60 [SA182 F304L]</t>
  </si>
  <si>
    <t>WNeck Flange 300-NPS20 SCH-80 [SA182 F304L]</t>
  </si>
  <si>
    <t>WNeck Flange 300-NPS20 SCH-STD [SA182 F304L]</t>
  </si>
  <si>
    <t>WNeck Flange 300-NPS20 SCH-XH [SA182 F304L]</t>
  </si>
  <si>
    <t>WNeck Flange 300-NPS24 SCH-10 [SA182 F304L]</t>
  </si>
  <si>
    <t>WNeck Flange 300-NPS24 SCH-100 [SA182 F304L]</t>
  </si>
  <si>
    <t>WNeck Flange 300-NPS24 SCH-120 [SA182 F304L]</t>
  </si>
  <si>
    <t>WNeck Flange 300-NPS24 SCH-140 [SA182 F304L]</t>
  </si>
  <si>
    <t>WNeck Flange 300-NPS24 SCH-160 [SA182 F304L]</t>
  </si>
  <si>
    <t>WNeck Flange 300-NPS24 SCH-20 [SA182 F304L]</t>
  </si>
  <si>
    <t>WNeck Flange 300-NPS24 SCH-30 [SA182 F304L]</t>
  </si>
  <si>
    <t>WNeck Flange 300-NPS24 SCH-40 [SA182 F304L]</t>
  </si>
  <si>
    <t>WNeck Flange 300-NPS24 SCH-60 [SA182 F304L]</t>
  </si>
  <si>
    <t>WNeck Flange 300-NPS24 SCH-80 [SA182 F304L]</t>
  </si>
  <si>
    <t>WNeck Flange 300-NPS24 SCH-STD [SA182 F304L]</t>
  </si>
  <si>
    <t>WNeck Flange 300-NPS24 SCH-XH [SA182 F304L]</t>
  </si>
  <si>
    <t>WNeck Flange 400-NPS0.5 SCH-10 [SA182 F304L]</t>
  </si>
  <si>
    <t>WNeck Flange 400-NPS0.5 SCH-160 [SA182 F304L]</t>
  </si>
  <si>
    <t>WNeck Flange 400-NPS0.5 SCH-40 [SA182 F304L]</t>
  </si>
  <si>
    <t>WNeck Flange 400-NPS0.5 SCH-80 [SA182 F304L]</t>
  </si>
  <si>
    <t>WNeck Flange 400-NPS0.5 SCH-STD [SA182 F304L]</t>
  </si>
  <si>
    <t>WNeck Flange 400-NPS0.5 SCH-XH [SA182 F304L]</t>
  </si>
  <si>
    <t>WNeck Flange 400-NPS0.5 SCH-XXH [SA182 F304L]</t>
  </si>
  <si>
    <t>WNeck Flange 400-NPS0.75 SCH-10 [SA182 F304L]</t>
  </si>
  <si>
    <t>WNeck Flange 400-NPS0.75 SCH-160 [SA182 F304L]</t>
  </si>
  <si>
    <t>WNeck Flange 400-NPS0.75 SCH-40 [SA182 F304L]</t>
  </si>
  <si>
    <t>WNeck Flange 400-NPS0.75 SCH-80 [SA182 F304L]</t>
  </si>
  <si>
    <t>WNeck Flange 400-NPS0.75 SCH-STD [SA182 F304L]</t>
  </si>
  <si>
    <t>WNeck Flange 400-NPS0.75 SCH-XH [SA182 F304L]</t>
  </si>
  <si>
    <t>WNeck Flange 400-NPS0.75 SCH-XXH [SA182 F304L]</t>
  </si>
  <si>
    <t>WNeck Flange 400-NPS1 SCH-10 [SA182 F304L]</t>
  </si>
  <si>
    <t>WNeck Flange 400-NPS1 SCH-160 [SA182 F304L]</t>
  </si>
  <si>
    <t>WNeck Flange 400-NPS1 SCH-40 [SA182 F304L]</t>
  </si>
  <si>
    <t>WNeck Flange 400-NPS1 SCH-80 [SA182 F304L]</t>
  </si>
  <si>
    <t>WNeck Flange 400-NPS1 SCH-STD [SA182 F304L]</t>
  </si>
  <si>
    <t>WNeck Flange 400-NPS1 SCH-XH [SA182 F304L]</t>
  </si>
  <si>
    <t>WNeck Flange 400-NPS1 SCH-XXH [SA182 F304L]</t>
  </si>
  <si>
    <t>WNeck Flange 400-NPS1.25 SCH-10 [SA182 F304L]</t>
  </si>
  <si>
    <t>WNeck Flange 400-NPS1.25 SCH-160 [SA182 F304L]</t>
  </si>
  <si>
    <t>WNeck Flange 400-NPS1.25 SCH-40 [SA182 F304L]</t>
  </si>
  <si>
    <t>WNeck Flange 400-NPS1.25 SCH-80 [SA182 F304L]</t>
  </si>
  <si>
    <t>WNeck Flange 400-NPS1.25 SCH-STD [SA182 F304L]</t>
  </si>
  <si>
    <t>WNeck Flange 400-NPS1.25 SCH-XH [SA182 F304L]</t>
  </si>
  <si>
    <t>WNeck Flange 400-NPS1.25 SCH-XXH [SA182 F304L]</t>
  </si>
  <si>
    <t>WNeck Flange 400-NPS1.5 SCH-10 [SA182 F304L]</t>
  </si>
  <si>
    <t>WNeck Flange 400-NPS1.5 SCH-160 [SA182 F304L]</t>
  </si>
  <si>
    <t>WNeck Flange 400-NPS1.5 SCH-40 [SA182 F304L]</t>
  </si>
  <si>
    <t>WNeck Flange 400-NPS1.5 SCH-80 [SA182 F304L]</t>
  </si>
  <si>
    <t>WNeck Flange 400-NPS1.5 SCH-STD [SA182 F304L]</t>
  </si>
  <si>
    <t>WNeck Flange 400-NPS1.5 SCH-XH [SA182 F304L]</t>
  </si>
  <si>
    <t>WNeck Flange 400-NPS1.5 SCH-XXH [SA182 F304L]</t>
  </si>
  <si>
    <t>WNeck Flange 400-NPS2 SCH-10 [SA182 F304L]</t>
  </si>
  <si>
    <t>WNeck Flange 400-NPS2 SCH-160 [SA182 F304L]</t>
  </si>
  <si>
    <t>WNeck Flange 400-NPS2 SCH-40 [SA182 F304L]</t>
  </si>
  <si>
    <t>WNeck Flange 400-NPS2 SCH-80 [SA182 F304L]</t>
  </si>
  <si>
    <t>WNeck Flange 400-NPS2 SCH-STD [SA182 F304L]</t>
  </si>
  <si>
    <t>WNeck Flange 400-NPS2 SCH-XH [SA182 F304L]</t>
  </si>
  <si>
    <t>WNeck Flange 400-NPS2 SCH-XXH [SA182 F304L]</t>
  </si>
  <si>
    <t>WNeck Flange 400-NPS2.5 SCH-10 [SA182 F304L]</t>
  </si>
  <si>
    <t>WNeck Flange 400-NPS2.5 SCH-160 [SA182 F304L]</t>
  </si>
  <si>
    <t>WNeck Flange 400-NPS2.5 SCH-40 [SA182 F304L]</t>
  </si>
  <si>
    <t>WNeck Flange 400-NPS2.5 SCH-80 [SA182 F304L]</t>
  </si>
  <si>
    <t>WNeck Flange 400-NPS2.5 SCH-STD [SA182 F304L]</t>
  </si>
  <si>
    <t>WNeck Flange 400-NPS2.5 SCH-XH [SA182 F304L]</t>
  </si>
  <si>
    <t>WNeck Flange 400-NPS2.5 SCH-XXH [SA182 F304L]</t>
  </si>
  <si>
    <t>WNeck Flange 400-NPS3 SCH-10 [SA182 F304L]</t>
  </si>
  <si>
    <t>WNeck Flange 400-NPS3 SCH-160 [SA182 F304L]</t>
  </si>
  <si>
    <t>WNeck Flange 400-NPS3 SCH-40 [SA182 F304L]</t>
  </si>
  <si>
    <t>WNeck Flange 400-NPS3 SCH-80 [SA182 F304L]</t>
  </si>
  <si>
    <t>WNeck Flange 400-NPS3 SCH-STD [SA182 F304L]</t>
  </si>
  <si>
    <t>WNeck Flange 400-NPS3 SCH-XH [SA182 F304L]</t>
  </si>
  <si>
    <t>WNeck Flange 400-NPS3 SCH-XXH [SA182 F304L]</t>
  </si>
  <si>
    <t>WNeck Flange 400-NPS3.5 SCH-10 [SA182 F304L]</t>
  </si>
  <si>
    <t>WNeck Flange 400-NPS3.5 SCH-40 [SA182 F304L]</t>
  </si>
  <si>
    <t>WNeck Flange 400-NPS3.5 SCH-80 [SA182 F304L]</t>
  </si>
  <si>
    <t>WNeck Flange 400-NPS3.5 SCH-STD [SA182 F304L]</t>
  </si>
  <si>
    <t>WNeck Flange 400-NPS3.5 SCH-XH [SA182 F304L]</t>
  </si>
  <si>
    <t>WNeck Flange 400-NPS3.5 SCH-XXH [SA182 F304L]</t>
  </si>
  <si>
    <t>WNeck Flange 400-NPS4 SCH-10 [SA182 F304L]</t>
  </si>
  <si>
    <t>WNeck Flange 400-NPS4 SCH-120 [SA182 F304L]</t>
  </si>
  <si>
    <t>WNeck Flange 400-NPS4 SCH-160 [SA182 F304L]</t>
  </si>
  <si>
    <t>WNeck Flange 400-NPS4 SCH-40 [SA182 F304L]</t>
  </si>
  <si>
    <t>WNeck Flange 400-NPS4 SCH-80 [SA182 F304L]</t>
  </si>
  <si>
    <t>WNeck Flange 400-NPS4 SCH-STD [SA182 F304L]</t>
  </si>
  <si>
    <t>WNeck Flange 400-NPS4 SCH-XH [SA182 F304L]</t>
  </si>
  <si>
    <t>WNeck Flange 400-NPS4 SCH-XXH [SA182 F304L]</t>
  </si>
  <si>
    <t>WNeck Flange 400-NPS5 SCH-10 [SA182 F304L]</t>
  </si>
  <si>
    <t>WNeck Flange 400-NPS5 SCH-120 [SA182 F304L]</t>
  </si>
  <si>
    <t>WNeck Flange 400-NPS5 SCH-160 [SA182 F304L]</t>
  </si>
  <si>
    <t>WNeck Flange 400-NPS5 SCH-40 [SA182 F304L]</t>
  </si>
  <si>
    <t>WNeck Flange 400-NPS5 SCH-80 [SA182 F304L]</t>
  </si>
  <si>
    <t>WNeck Flange 400-NPS5 SCH-STD [SA182 F304L]</t>
  </si>
  <si>
    <t>WNeck Flange 400-NPS5 SCH-XH [SA182 F304L]</t>
  </si>
  <si>
    <t>WNeck Flange 400-NPS5 SCH-XXH [SA182 F304L]</t>
  </si>
  <si>
    <t>WNeck Flange 400-NPS6 SCH-10 [SA182 F304L]</t>
  </si>
  <si>
    <t>WNeck Flange 400-NPS6 SCH-120 [SA182 F304L]</t>
  </si>
  <si>
    <t>WNeck Flange 400-NPS6 SCH-160 [SA182 F304L]</t>
  </si>
  <si>
    <t>WNeck Flange 400-NPS6 SCH-40 [SA182 F304L]</t>
  </si>
  <si>
    <t>WNeck Flange 400-NPS6 SCH-80 [SA182 F304L]</t>
  </si>
  <si>
    <t>WNeck Flange 400-NPS6 SCH-STD [SA182 F304L]</t>
  </si>
  <si>
    <t>WNeck Flange 400-NPS6 SCH-XH [SA182 F304L]</t>
  </si>
  <si>
    <t>WNeck Flange 400-NPS6 SCH-XXH [SA182 F304L]</t>
  </si>
  <si>
    <t>WNeck Flange 400-NPS8 SCH-10 [SA182 F304L]</t>
  </si>
  <si>
    <t>WNeck Flange 400-NPS8 SCH-100 [SA182 F304L]</t>
  </si>
  <si>
    <t>WNeck Flange 400-NPS8 SCH-120 [SA182 F304L]</t>
  </si>
  <si>
    <t>WNeck Flange 400-NPS8 SCH-140 [SA182 F304L]</t>
  </si>
  <si>
    <t>WNeck Flange 400-NPS8 SCH-160 [SA182 F304L]</t>
  </si>
  <si>
    <t>WNeck Flange 400-NPS8 SCH-20 [SA182 F304L]</t>
  </si>
  <si>
    <t>WNeck Flange 400-NPS8 SCH-30 [SA182 F304L]</t>
  </si>
  <si>
    <t>WNeck Flange 400-NPS8 SCH-40 [SA182 F304L]</t>
  </si>
  <si>
    <t>WNeck Flange 400-NPS8 SCH-60 [SA182 F304L]</t>
  </si>
  <si>
    <t>WNeck Flange 400-NPS8 SCH-80 [SA182 F304L]</t>
  </si>
  <si>
    <t>WNeck Flange 400-NPS8 SCH-STD [SA182 F304L]</t>
  </si>
  <si>
    <t>WNeck Flange 400-NPS8 SCH-XH [SA182 F304L]</t>
  </si>
  <si>
    <t>WNeck Flange 400-NPS8 SCH-XXH [SA182 F304L]</t>
  </si>
  <si>
    <t>WNeck Flange 400-NPS10 SCH-10 [SA182 F304L]</t>
  </si>
  <si>
    <t>WNeck Flange 400-NPS10 SCH-100 [SA182 F304L]</t>
  </si>
  <si>
    <t>WNeck Flange 400-NPS10 SCH-120 [SA182 F304L]</t>
  </si>
  <si>
    <t>WNeck Flange 400-NPS10 SCH-140 [SA182 F304L]</t>
  </si>
  <si>
    <t>WNeck Flange 400-NPS10 SCH-160 [SA182 F304L]</t>
  </si>
  <si>
    <t>WNeck Flange 400-NPS10 SCH-20 [SA182 F304L]</t>
  </si>
  <si>
    <t>WNeck Flange 400-NPS10 SCH-30 [SA182 F304L]</t>
  </si>
  <si>
    <t>WNeck Flange 400-NPS10 SCH-40 [SA182 F304L]</t>
  </si>
  <si>
    <t>WNeck Flange 400-NPS10 SCH-60 [SA182 F304L]</t>
  </si>
  <si>
    <t>WNeck Flange 400-NPS10 SCH-80 [SA182 F304L]</t>
  </si>
  <si>
    <t>WNeck Flange 400-NPS10 SCH-STD [SA182 F304L]</t>
  </si>
  <si>
    <t>WNeck Flange 400-NPS10 SCH-XH [SA182 F304L]</t>
  </si>
  <si>
    <t>WNeck Flange 400-NPS10 SCH-XXH [SA182 F304L]</t>
  </si>
  <si>
    <t>WNeck Flange 400-NPS12 SCH-10 [SA182 F304L]</t>
  </si>
  <si>
    <t>WNeck Flange 400-NPS12 SCH-100 [SA182 F304L]</t>
  </si>
  <si>
    <t>WNeck Flange 400-NPS12 SCH-120 [SA182 F304L]</t>
  </si>
  <si>
    <t>WNeck Flange 400-NPS12 SCH-140 [SA182 F304L]</t>
  </si>
  <si>
    <t>WNeck Flange 400-NPS12 SCH-160 [SA182 F304L]</t>
  </si>
  <si>
    <t>WNeck Flange 400-NPS12 SCH-20 [SA182 F304L]</t>
  </si>
  <si>
    <t>WNeck Flange 400-NPS12 SCH-30 [SA182 F304L]</t>
  </si>
  <si>
    <t>WNeck Flange 400-NPS12 SCH-40 [SA182 F304L]</t>
  </si>
  <si>
    <t>WNeck Flange 400-NPS12 SCH-60 [SA182 F304L]</t>
  </si>
  <si>
    <t>WNeck Flange 400-NPS12 SCH-80 [SA182 F304L]</t>
  </si>
  <si>
    <t>WNeck Flange 400-NPS12 SCH-STD [SA182 F304L]</t>
  </si>
  <si>
    <t>WNeck Flange 400-NPS12 SCH-XH [SA182 F304L]</t>
  </si>
  <si>
    <t>WNeck Flange 400-NPS12 SCH-XXH [SA182 F304L]</t>
  </si>
  <si>
    <t>WNeck Flange 400-NPS14 SCH-10 [SA182 F304L]</t>
  </si>
  <si>
    <t>WNeck Flange 400-NPS14 SCH-100 [SA182 F304L]</t>
  </si>
  <si>
    <t>WNeck Flange 400-NPS14 SCH-120 [SA182 F304L]</t>
  </si>
  <si>
    <t>WNeck Flange 400-NPS14 SCH-140 [SA182 F304L]</t>
  </si>
  <si>
    <t>WNeck Flange 400-NPS14 SCH-160 [SA182 F304L]</t>
  </si>
  <si>
    <t>WNeck Flange 400-NPS14 SCH-20 [SA182 F304L]</t>
  </si>
  <si>
    <t>WNeck Flange 400-NPS14 SCH-30 [SA182 F304L]</t>
  </si>
  <si>
    <t>WNeck Flange 400-NPS14 SCH-40 [SA182 F304L]</t>
  </si>
  <si>
    <t>WNeck Flange 400-NPS14 SCH-60 [SA182 F304L]</t>
  </si>
  <si>
    <t>WNeck Flange 400-NPS14 SCH-80 [SA182 F304L]</t>
  </si>
  <si>
    <t>WNeck Flange 400-NPS14 SCH-STD [SA182 F304L]</t>
  </si>
  <si>
    <t>WNeck Flange 400-NPS14 SCH-XH [SA182 F304L]</t>
  </si>
  <si>
    <t>WNeck Flange 400-NPS16 SCH-10 [SA182 F304L]</t>
  </si>
  <si>
    <t>WNeck Flange 400-NPS16 SCH-100 [SA182 F304L]</t>
  </si>
  <si>
    <t>WNeck Flange 400-NPS16 SCH-120 [SA182 F304L]</t>
  </si>
  <si>
    <t>WNeck Flange 400-NPS16 SCH-140 [SA182 F304L]</t>
  </si>
  <si>
    <t>WNeck Flange 400-NPS16 SCH-160 [SA182 F304L]</t>
  </si>
  <si>
    <t>WNeck Flange 400-NPS16 SCH-20 [SA182 F304L]</t>
  </si>
  <si>
    <t>WNeck Flange 400-NPS16 SCH-30 [SA182 F304L]</t>
  </si>
  <si>
    <t>WNeck Flange 400-NPS16 SCH-40 [SA182 F304L]</t>
  </si>
  <si>
    <t>WNeck Flange 400-NPS16 SCH-60 [SA182 F304L]</t>
  </si>
  <si>
    <t>WNeck Flange 400-NPS16 SCH-80 [SA182 F304L]</t>
  </si>
  <si>
    <t>WNeck Flange 400-NPS16 SCH-STD [SA182 F304L]</t>
  </si>
  <si>
    <t>WNeck Flange 400-NPS16 SCH-XH [SA182 F304L]</t>
  </si>
  <si>
    <t>WNeck Flange 400-NPS18 SCH-10 [SA182 F304L]</t>
  </si>
  <si>
    <t>WNeck Flange 400-NPS18 SCH-100 [SA182 F304L]</t>
  </si>
  <si>
    <t>WNeck Flange 400-NPS18 SCH-120 [SA182 F304L]</t>
  </si>
  <si>
    <t>WNeck Flange 400-NPS18 SCH-140 [SA182 F304L]</t>
  </si>
  <si>
    <t>WNeck Flange 400-NPS18 SCH-160 [SA182 F304L]</t>
  </si>
  <si>
    <t>WNeck Flange 400-NPS18 SCH-20 [SA182 F304L]</t>
  </si>
  <si>
    <t>WNeck Flange 400-NPS18 SCH-30 [SA182 F304L]</t>
  </si>
  <si>
    <t>WNeck Flange 400-NPS18 SCH-40 [SA182 F304L]</t>
  </si>
  <si>
    <t>WNeck Flange 400-NPS18 SCH-60 [SA182 F304L]</t>
  </si>
  <si>
    <t>WNeck Flange 400-NPS18 SCH-80 [SA182 F304L]</t>
  </si>
  <si>
    <t>WNeck Flange 400-NPS18 SCH-STD [SA182 F304L]</t>
  </si>
  <si>
    <t>WNeck Flange 400-NPS18 SCH-XH [SA182 F304L]</t>
  </si>
  <si>
    <t>WNeck Flange 400-NPS20 SCH-10 [SA182 F304L]</t>
  </si>
  <si>
    <t>WNeck Flange 400-NPS20 SCH-100 [SA182 F304L]</t>
  </si>
  <si>
    <t>WNeck Flange 400-NPS20 SCH-120 [SA182 F304L]</t>
  </si>
  <si>
    <t>WNeck Flange 400-NPS20 SCH-140 [SA182 F304L]</t>
  </si>
  <si>
    <t>WNeck Flange 400-NPS20 SCH-160 [SA182 F304L]</t>
  </si>
  <si>
    <t>WNeck Flange 400-NPS20 SCH-20 [SA182 F304L]</t>
  </si>
  <si>
    <t>WNeck Flange 400-NPS20 SCH-30 [SA182 F304L]</t>
  </si>
  <si>
    <t>WNeck Flange 400-NPS20 SCH-40 [SA182 F304L]</t>
  </si>
  <si>
    <t>WNeck Flange 400-NPS20 SCH-60 [SA182 F304L]</t>
  </si>
  <si>
    <t>WNeck Flange 400-NPS20 SCH-80 [SA182 F304L]</t>
  </si>
  <si>
    <t>WNeck Flange 400-NPS20 SCH-STD [SA182 F304L]</t>
  </si>
  <si>
    <t>WNeck Flange 400-NPS20 SCH-XH [SA182 F304L]</t>
  </si>
  <si>
    <t>WNeck Flange 400-NPS24 SCH-10 [SA182 F304L]</t>
  </si>
  <si>
    <t>WNeck Flange 400-NPS24 SCH-100 [SA182 F304L]</t>
  </si>
  <si>
    <t>WNeck Flange 400-NPS24 SCH-120 [SA182 F304L]</t>
  </si>
  <si>
    <t>WNeck Flange 400-NPS24 SCH-140 [SA182 F304L]</t>
  </si>
  <si>
    <t>WNeck Flange 400-NPS24 SCH-160 [SA182 F304L]</t>
  </si>
  <si>
    <t>WNeck Flange 400-NPS24 SCH-20 [SA182 F304L]</t>
  </si>
  <si>
    <t>WNeck Flange 400-NPS24 SCH-30 [SA182 F304L]</t>
  </si>
  <si>
    <t>WNeck Flange 400-NPS24 SCH-40 [SA182 F304L]</t>
  </si>
  <si>
    <t>WNeck Flange 400-NPS24 SCH-60 [SA182 F304L]</t>
  </si>
  <si>
    <t>WNeck Flange 400-NPS24 SCH-80 [SA182 F304L]</t>
  </si>
  <si>
    <t>WNeck Flange 400-NPS24 SCH-STD [SA182 F304L]</t>
  </si>
  <si>
    <t>WNeck Flange 400-NPS24 SCH-XH [SA182 F304L]</t>
  </si>
  <si>
    <t>WNeck Flange 600-NPS0.5 SCH-10 [SA182 F304L]</t>
  </si>
  <si>
    <t>WNeck Flange 600-NPS0.5 SCH-160 [SA182 F304L]</t>
  </si>
  <si>
    <t>WNeck Flange 600-NPS0.5 SCH-40 [SA182 F304L]</t>
  </si>
  <si>
    <t>WNeck Flange 600-NPS0.5 SCH-80 [SA182 F304L]</t>
  </si>
  <si>
    <t>WNeck Flange 600-NPS0.5 SCH-STD [SA182 F304L]</t>
  </si>
  <si>
    <t>WNeck Flange 600-NPS0.5 SCH-XH [SA182 F304L]</t>
  </si>
  <si>
    <t>WNeck Flange 600-NPS0.5 SCH-XXH [SA182 F304L]</t>
  </si>
  <si>
    <t>WNeck Flange 600-NPS0.75 SCH-10 [SA182 F304L]</t>
  </si>
  <si>
    <t>WNeck Flange 600-NPS0.75 SCH-160 [SA182 F304L]</t>
  </si>
  <si>
    <t>WNeck Flange 600-NPS0.75 SCH-40 [SA182 F304L]</t>
  </si>
  <si>
    <t>WNeck Flange 600-NPS0.75 SCH-80 [SA182 F304L]</t>
  </si>
  <si>
    <t>WNeck Flange 600-NPS0.75 SCH-STD [SA182 F304L]</t>
  </si>
  <si>
    <t>WNeck Flange 600-NPS0.75 SCH-XH [SA182 F304L]</t>
  </si>
  <si>
    <t>WNeck Flange 600-NPS0.75 SCH-XXH [SA182 F304L]</t>
  </si>
  <si>
    <t>WNeck Flange 600-NPS1 SCH-10 [SA182 F304L]</t>
  </si>
  <si>
    <t>WNeck Flange 600-NPS1 SCH-160 [SA182 F304L]</t>
  </si>
  <si>
    <t>WNeck Flange 600-NPS1 SCH-40 [SA182 F304L]</t>
  </si>
  <si>
    <t>WNeck Flange 600-NPS1 SCH-80 [SA182 F304L]</t>
  </si>
  <si>
    <t>WNeck Flange 600-NPS1 SCH-STD [SA182 F304L]</t>
  </si>
  <si>
    <t>WNeck Flange 600-NPS1 SCH-XH [SA182 F304L]</t>
  </si>
  <si>
    <t>WNeck Flange 600-NPS1 SCH-XXH [SA182 F304L]</t>
  </si>
  <si>
    <t>WNeck Flange 600-NPS1.25 SCH-10 [SA182 F304L]</t>
  </si>
  <si>
    <t>WNeck Flange 600-NPS1.25 SCH-160 [SA182 F304L]</t>
  </si>
  <si>
    <t>WNeck Flange 600-NPS1.25 SCH-40 [SA182 F304L]</t>
  </si>
  <si>
    <t>WNeck Flange 600-NPS1.25 SCH-80 [SA182 F304L]</t>
  </si>
  <si>
    <t>WNeck Flange 600-NPS1.25 SCH-STD [SA182 F304L]</t>
  </si>
  <si>
    <t>WNeck Flange 600-NPS1.25 SCH-XH [SA182 F304L]</t>
  </si>
  <si>
    <t>WNeck Flange 600-NPS1.25 SCH-XXH [SA182 F304L]</t>
  </si>
  <si>
    <t>WNeck Flange 600-NPS1.5 SCH-10 [SA182 F304L]</t>
  </si>
  <si>
    <t>WNeck Flange 600-NPS1.5 SCH-160 [SA182 F304L]</t>
  </si>
  <si>
    <t>WNeck Flange 600-NPS1.5 SCH-40 [SA182 F304L]</t>
  </si>
  <si>
    <t>WNeck Flange 600-NPS1.5 SCH-80 [SA182 F304L]</t>
  </si>
  <si>
    <t>WNeck Flange 600-NPS1.5 SCH-STD [SA182 F304L]</t>
  </si>
  <si>
    <t>WNeck Flange 600-NPS1.5 SCH-XH [SA182 F304L]</t>
  </si>
  <si>
    <t>WNeck Flange 600-NPS1.5 SCH-XXH [SA182 F304L]</t>
  </si>
  <si>
    <t>WNeck Flange 600-NPS2 SCH-10 [SA182 F304L]</t>
  </si>
  <si>
    <t>WNeck Flange 600-NPS2 SCH-160 [SA182 F304L]</t>
  </si>
  <si>
    <t>WNeck Flange 600-NPS2 SCH-40 [SA182 F304L]</t>
  </si>
  <si>
    <t>WNeck Flange 600-NPS2 SCH-80 [SA182 F304L]</t>
  </si>
  <si>
    <t>WNeck Flange 600-NPS2 SCH-STD [SA182 F304L]</t>
  </si>
  <si>
    <t>WNeck Flange 600-NPS2 SCH-XH [SA182 F304L]</t>
  </si>
  <si>
    <t>WNeck Flange 600-NPS2 SCH-XXH [SA182 F304L]</t>
  </si>
  <si>
    <t>WNeck Flange 600-NPS2.5 SCH-10 [SA182 F304L]</t>
  </si>
  <si>
    <t>WNeck Flange 600-NPS2.5 SCH-160 [SA182 F304L]</t>
  </si>
  <si>
    <t>WNeck Flange 600-NPS2.5 SCH-40 [SA182 F304L]</t>
  </si>
  <si>
    <t>WNeck Flange 600-NPS2.5 SCH-80 [SA182 F304L]</t>
  </si>
  <si>
    <t>WNeck Flange 600-NPS2.5 SCH-STD [SA182 F304L]</t>
  </si>
  <si>
    <t>WNeck Flange 600-NPS2.5 SCH-XH [SA182 F304L]</t>
  </si>
  <si>
    <t>WNeck Flange 600-NPS2.5 SCH-XXH [SA182 F304L]</t>
  </si>
  <si>
    <t>WNeck Flange 600-NPS3 SCH-10 [SA182 F304L]</t>
  </si>
  <si>
    <t>WNeck Flange 600-NPS3 SCH-160 [SA182 F304L]</t>
  </si>
  <si>
    <t>WNeck Flange 600-NPS3 SCH-40 [SA182 F304L]</t>
  </si>
  <si>
    <t>WNeck Flange 600-NPS3 SCH-80 [SA182 F304L]</t>
  </si>
  <si>
    <t>WNeck Flange 600-NPS3 SCH-STD [SA182 F304L]</t>
  </si>
  <si>
    <t>WNeck Flange 600-NPS3 SCH-XH [SA182 F304L]</t>
  </si>
  <si>
    <t>WNeck Flange 600-NPS3 SCH-XXH [SA182 F304L]</t>
  </si>
  <si>
    <t>WNeck Flange 600-NPS3.5 SCH-10 [SA182 F304L]</t>
  </si>
  <si>
    <t>WNeck Flange 600-NPS3.5 SCH-40 [SA182 F304L]</t>
  </si>
  <si>
    <t>WNeck Flange 600-NPS3.5 SCH-80 [SA182 F304L]</t>
  </si>
  <si>
    <t>WNeck Flange 600-NPS3.5 SCH-STD [SA182 F304L]</t>
  </si>
  <si>
    <t>WNeck Flange 600-NPS3.5 SCH-XH [SA182 F304L]</t>
  </si>
  <si>
    <t>WNeck Flange 600-NPS3.5 SCH-XXH [SA182 F304L]</t>
  </si>
  <si>
    <t>WNeck Flange 600-NPS4 SCH-10 [SA182 F304L]</t>
  </si>
  <si>
    <t>WNeck Flange 600-NPS4 SCH-120 [SA182 F304L]</t>
  </si>
  <si>
    <t>WNeck Flange 600-NPS4 SCH-160 [SA182 F304L]</t>
  </si>
  <si>
    <t>WNeck Flange 600-NPS4 SCH-40 [SA182 F304L]</t>
  </si>
  <si>
    <t>WNeck Flange 600-NPS4 SCH-80 [SA182 F304L]</t>
  </si>
  <si>
    <t>WNeck Flange 600-NPS4 SCH-STD [SA182 F304L]</t>
  </si>
  <si>
    <t>WNeck Flange 600-NPS4 SCH-XH [SA182 F304L]</t>
  </si>
  <si>
    <t>WNeck Flange 600-NPS4 SCH-XXH [SA182 F304L]</t>
  </si>
  <si>
    <t>WNeck Flange 600-NPS5 SCH-10 [SA182 F304L]</t>
  </si>
  <si>
    <t>WNeck Flange 600-NPS5 SCH-120 [SA182 F304L]</t>
  </si>
  <si>
    <t>WNeck Flange 600-NPS5 SCH-160 [SA182 F304L]</t>
  </si>
  <si>
    <t>WNeck Flange 600-NPS5 SCH-40 [SA182 F304L]</t>
  </si>
  <si>
    <t>WNeck Flange 600-NPS5 SCH-80 [SA182 F304L]</t>
  </si>
  <si>
    <t>WNeck Flange 600-NPS5 SCH-STD [SA182 F304L]</t>
  </si>
  <si>
    <t>WNeck Flange 600-NPS5 SCH-XH [SA182 F304L]</t>
  </si>
  <si>
    <t>WNeck Flange 600-NPS5 SCH-XXH [SA182 F304L]</t>
  </si>
  <si>
    <t>WNeck Flange 600-NPS6 SCH-10 [SA182 F304L]</t>
  </si>
  <si>
    <t>WNeck Flange 600-NPS6 SCH-120 [SA182 F304L]</t>
  </si>
  <si>
    <t>WNeck Flange 600-NPS6 SCH-160 [SA182 F304L]</t>
  </si>
  <si>
    <t>WNeck Flange 600-NPS6 SCH-40 [SA182 F304L]</t>
  </si>
  <si>
    <t>WNeck Flange 600-NPS6 SCH-80 [SA182 F304L]</t>
  </si>
  <si>
    <t>WNeck Flange 600-NPS6 SCH-STD [SA182 F304L]</t>
  </si>
  <si>
    <t>WNeck Flange 600-NPS6 SCH-XH [SA182 F304L]</t>
  </si>
  <si>
    <t>WNeck Flange 600-NPS6 SCH-XXH [SA182 F304L]</t>
  </si>
  <si>
    <t>WNeck Flange 600-NPS8 SCH-10 [SA182 F304L]</t>
  </si>
  <si>
    <t>WNeck Flange 600-NPS8 SCH-100 [SA182 F304L]</t>
  </si>
  <si>
    <t>WNeck Flange 600-NPS8 SCH-120 [SA182 F304L]</t>
  </si>
  <si>
    <t>WNeck Flange 600-NPS8 SCH-140 [SA182 F304L]</t>
  </si>
  <si>
    <t>WNeck Flange 600-NPS8 SCH-160 [SA182 F304L]</t>
  </si>
  <si>
    <t>WNeck Flange 600-NPS8 SCH-20 [SA182 F304L]</t>
  </si>
  <si>
    <t>WNeck Flange 600-NPS8 SCH-30 [SA182 F304L]</t>
  </si>
  <si>
    <t>WNeck Flange 600-NPS8 SCH-40 [SA182 F304L]</t>
  </si>
  <si>
    <t>WNeck Flange 600-NPS8 SCH-60 [SA182 F304L]</t>
  </si>
  <si>
    <t>WNeck Flange 600-NPS8 SCH-80 [SA182 F304L]</t>
  </si>
  <si>
    <t>WNeck Flange 600-NPS8 SCH-STD [SA182 F304L]</t>
  </si>
  <si>
    <t>WNeck Flange 600-NPS8 SCH-XH [SA182 F304L]</t>
  </si>
  <si>
    <t>WNeck Flange 600-NPS8 SCH-XXH [SA182 F304L]</t>
  </si>
  <si>
    <t>WNeck Flange 600-NPS10 SCH-10 [SA182 F304L]</t>
  </si>
  <si>
    <t>WNeck Flange 600-NPS10 SCH-100 [SA182 F304L]</t>
  </si>
  <si>
    <t>WNeck Flange 600-NPS10 SCH-120 [SA182 F304L]</t>
  </si>
  <si>
    <t>WNeck Flange 600-NPS10 SCH-140 [SA182 F304L]</t>
  </si>
  <si>
    <t>WNeck Flange 600-NPS10 SCH-160 [SA182 F304L]</t>
  </si>
  <si>
    <t>WNeck Flange 600-NPS10 SCH-20 [SA182 F304L]</t>
  </si>
  <si>
    <t>WNeck Flange 600-NPS10 SCH-30 [SA182 F304L]</t>
  </si>
  <si>
    <t>WNeck Flange 600-NPS10 SCH-40 [SA182 F304L]</t>
  </si>
  <si>
    <t>WNeck Flange 600-NPS10 SCH-60 [SA182 F304L]</t>
  </si>
  <si>
    <t>WNeck Flange 600-NPS10 SCH-80 [SA182 F304L]</t>
  </si>
  <si>
    <t>WNeck Flange 600-NPS10 SCH-STD [SA182 F304L]</t>
  </si>
  <si>
    <t>WNeck Flange 600-NPS10 SCH-XH [SA182 F304L]</t>
  </si>
  <si>
    <t>WNeck Flange 600-NPS10 SCH-XXH [SA182 F304L]</t>
  </si>
  <si>
    <t>WNeck Flange 600-NPS12 SCH-10 [SA182 F304L]</t>
  </si>
  <si>
    <t>WNeck Flange 600-NPS12 SCH-100 [SA182 F304L]</t>
  </si>
  <si>
    <t>WNeck Flange 600-NPS12 SCH-120 [SA182 F304L]</t>
  </si>
  <si>
    <t>WNeck Flange 600-NPS12 SCH-140 [SA182 F304L]</t>
  </si>
  <si>
    <t>WNeck Flange 600-NPS12 SCH-160 [SA182 F304L]</t>
  </si>
  <si>
    <t>WNeck Flange 600-NPS12 SCH-20 [SA182 F304L]</t>
  </si>
  <si>
    <t>WNeck Flange 600-NPS12 SCH-30 [SA182 F304L]</t>
  </si>
  <si>
    <t>WNeck Flange 600-NPS12 SCH-40 [SA182 F304L]</t>
  </si>
  <si>
    <t>WNeck Flange 600-NPS12 SCH-60 [SA182 F304L]</t>
  </si>
  <si>
    <t>WNeck Flange 600-NPS12 SCH-80 [SA182 F304L]</t>
  </si>
  <si>
    <t>WNeck Flange 600-NPS12 SCH-STD [SA182 F304L]</t>
  </si>
  <si>
    <t>WNeck Flange 600-NPS12 SCH-XH [SA182 F304L]</t>
  </si>
  <si>
    <t>WNeck Flange 600-NPS12 SCH-XXH [SA182 F304L]</t>
  </si>
  <si>
    <t>WNeck Flange 600-NPS14 SCH-10 [SA182 F304L]</t>
  </si>
  <si>
    <t>WNeck Flange 600-NPS14 SCH-100 [SA182 F304L]</t>
  </si>
  <si>
    <t>WNeck Flange 600-NPS14 SCH-120 [SA182 F304L]</t>
  </si>
  <si>
    <t>WNeck Flange 600-NPS14 SCH-140 [SA182 F304L]</t>
  </si>
  <si>
    <t>WNeck Flange 600-NPS14 SCH-160 [SA182 F304L]</t>
  </si>
  <si>
    <t>WNeck Flange 600-NPS14 SCH-20 [SA182 F304L]</t>
  </si>
  <si>
    <t>WNeck Flange 600-NPS14 SCH-30 [SA182 F304L]</t>
  </si>
  <si>
    <t>WNeck Flange 600-NPS14 SCH-40 [SA182 F304L]</t>
  </si>
  <si>
    <t>WNeck Flange 600-NPS14 SCH-60 [SA182 F304L]</t>
  </si>
  <si>
    <t>WNeck Flange 600-NPS14 SCH-80 [SA182 F304L]</t>
  </si>
  <si>
    <t>WNeck Flange 600-NPS14 SCH-STD [SA182 F304L]</t>
  </si>
  <si>
    <t>WNeck Flange 600-NPS14 SCH-XH [SA182 F304L]</t>
  </si>
  <si>
    <t>WNeck Flange 600-NPS16 SCH-10 [SA182 F304L]</t>
  </si>
  <si>
    <t>WNeck Flange 600-NPS16 SCH-100 [SA182 F304L]</t>
  </si>
  <si>
    <t>WNeck Flange 600-NPS16 SCH-120 [SA182 F304L]</t>
  </si>
  <si>
    <t>WNeck Flange 600-NPS16 SCH-140 [SA182 F304L]</t>
  </si>
  <si>
    <t>WNeck Flange 600-NPS16 SCH-160 [SA182 F304L]</t>
  </si>
  <si>
    <t>WNeck Flange 600-NPS16 SCH-20 [SA182 F304L]</t>
  </si>
  <si>
    <t>WNeck Flange 600-NPS16 SCH-30 [SA182 F304L]</t>
  </si>
  <si>
    <t>WNeck Flange 600-NPS16 SCH-40 [SA182 F304L]</t>
  </si>
  <si>
    <t>WNeck Flange 600-NPS16 SCH-60 [SA182 F304L]</t>
  </si>
  <si>
    <t>WNeck Flange 600-NPS16 SCH-80 [SA182 F304L]</t>
  </si>
  <si>
    <t>WNeck Flange 600-NPS16 SCH-STD [SA182 F304L]</t>
  </si>
  <si>
    <t>WNeck Flange 600-NPS16 SCH-XH [SA182 F304L]</t>
  </si>
  <si>
    <t>WNeck Flange 600-NPS18 SCH-10 [SA182 F304L]</t>
  </si>
  <si>
    <t>WNeck Flange 600-NPS18 SCH-100 [SA182 F304L]</t>
  </si>
  <si>
    <t>WNeck Flange 600-NPS18 SCH-120 [SA182 F304L]</t>
  </si>
  <si>
    <t>WNeck Flange 600-NPS18 SCH-140 [SA182 F304L]</t>
  </si>
  <si>
    <t>WNeck Flange 600-NPS18 SCH-160 [SA182 F304L]</t>
  </si>
  <si>
    <t>WNeck Flange 600-NPS18 SCH-20 [SA182 F304L]</t>
  </si>
  <si>
    <t>WNeck Flange 600-NPS18 SCH-30 [SA182 F304L]</t>
  </si>
  <si>
    <t>WNeck Flange 600-NPS18 SCH-40 [SA182 F304L]</t>
  </si>
  <si>
    <t>WNeck Flange 600-NPS18 SCH-60 [SA182 F304L]</t>
  </si>
  <si>
    <t>WNeck Flange 600-NPS18 SCH-80 [SA182 F304L]</t>
  </si>
  <si>
    <t>WNeck Flange 600-NPS18 SCH-STD [SA182 F304L]</t>
  </si>
  <si>
    <t>WNeck Flange 600-NPS18 SCH-XH [SA182 F304L]</t>
  </si>
  <si>
    <t>WNeck Flange 600-NPS20 SCH-10 [SA182 F304L]</t>
  </si>
  <si>
    <t>WNeck Flange 600-NPS20 SCH-100 [SA182 F304L]</t>
  </si>
  <si>
    <t>WNeck Flange 600-NPS20 SCH-120 [SA182 F304L]</t>
  </si>
  <si>
    <t>WNeck Flange 600-NPS20 SCH-140 [SA182 F304L]</t>
  </si>
  <si>
    <t>WNeck Flange 600-NPS20 SCH-160 [SA182 F304L]</t>
  </si>
  <si>
    <t>WNeck Flange 600-NPS20 SCH-20 [SA182 F304L]</t>
  </si>
  <si>
    <t>WNeck Flange 600-NPS20 SCH-30 [SA182 F304L]</t>
  </si>
  <si>
    <t>WNeck Flange 600-NPS20 SCH-40 [SA182 F304L]</t>
  </si>
  <si>
    <t>WNeck Flange 600-NPS20 SCH-60 [SA182 F304L]</t>
  </si>
  <si>
    <t>WNeck Flange 600-NPS20 SCH-80 [SA182 F304L]</t>
  </si>
  <si>
    <t>WNeck Flange 600-NPS20 SCH-STD [SA182 F304L]</t>
  </si>
  <si>
    <t>WNeck Flange 600-NPS20 SCH-XH [SA182 F304L]</t>
  </si>
  <si>
    <t>WNeck Flange 600-NPS24 SCH-10 [SA182 F304L]</t>
  </si>
  <si>
    <t>WNeck Flange 600-NPS24 SCH-100 [SA182 F304L]</t>
  </si>
  <si>
    <t>WNeck Flange 600-NPS24 SCH-120 [SA182 F304L]</t>
  </si>
  <si>
    <t>WNeck Flange 600-NPS24 SCH-140 [SA182 F304L]</t>
  </si>
  <si>
    <t>WNeck Flange 600-NPS24 SCH-160 [SA182 F304L]</t>
  </si>
  <si>
    <t>WNeck Flange 600-NPS24 SCH-20 [SA182 F304L]</t>
  </si>
  <si>
    <t>WNeck Flange 600-NPS24 SCH-30 [SA182 F304L]</t>
  </si>
  <si>
    <t>WNeck Flange 600-NPS24 SCH-40 [SA182 F304L]</t>
  </si>
  <si>
    <t>WNeck Flange 600-NPS24 SCH-60 [SA182 F304L]</t>
  </si>
  <si>
    <t>WNeck Flange 600-NPS24 SCH-80 [SA182 F304L]</t>
  </si>
  <si>
    <t>WNeck Flange 600-NPS24 SCH-STD [SA182 F304L]</t>
  </si>
  <si>
    <t>WNeck Flange 600-NPS24 SCH-XH [SA182 F304L]</t>
  </si>
  <si>
    <t>WNeck Flange 900-NPS0.5 SCH-10 [SA182 F304L]</t>
  </si>
  <si>
    <t>WNeck Flange 900-NPS0.5 SCH-160 [SA182 F304L]</t>
  </si>
  <si>
    <t>WNeck Flange 900-NPS0.5 SCH-40 [SA182 F304L]</t>
  </si>
  <si>
    <t>WNeck Flange 900-NPS0.5 SCH-80 [SA182 F304L]</t>
  </si>
  <si>
    <t>WNeck Flange 900-NPS0.5 SCH-STD [SA182 F304L]</t>
  </si>
  <si>
    <t>WNeck Flange 900-NPS0.5 SCH-XH [SA182 F304L]</t>
  </si>
  <si>
    <t>WNeck Flange 900-NPS0.5 SCH-XXH [SA182 F304L]</t>
  </si>
  <si>
    <t>WNeck Flange 900-NPS0.75 SCH-10 [SA182 F304L]</t>
  </si>
  <si>
    <t>WNeck Flange 900-NPS0.75 SCH-160 [SA182 F304L]</t>
  </si>
  <si>
    <t>WNeck Flange 900-NPS0.75 SCH-40 [SA182 F304L]</t>
  </si>
  <si>
    <t>WNeck Flange 900-NPS0.75 SCH-80 [SA182 F304L]</t>
  </si>
  <si>
    <t>WNeck Flange 900-NPS0.75 SCH-STD [SA182 F304L]</t>
  </si>
  <si>
    <t>WNeck Flange 900-NPS0.75 SCH-XH [SA182 F304L]</t>
  </si>
  <si>
    <t>WNeck Flange 900-NPS0.75 SCH-XXH [SA182 F304L]</t>
  </si>
  <si>
    <t>WNeck Flange 900-NPS1 SCH-10 [SA182 F304L]</t>
  </si>
  <si>
    <t>WNeck Flange 900-NPS1 SCH-160 [SA182 F304L]</t>
  </si>
  <si>
    <t>WNeck Flange 900-NPS1 SCH-40 [SA182 F304L]</t>
  </si>
  <si>
    <t>WNeck Flange 900-NPS1 SCH-80 [SA182 F304L]</t>
  </si>
  <si>
    <t>WNeck Flange 900-NPS1 SCH-STD [SA182 F304L]</t>
  </si>
  <si>
    <t>WNeck Flange 900-NPS1 SCH-XH [SA182 F304L]</t>
  </si>
  <si>
    <t>WNeck Flange 900-NPS1 SCH-XXH [SA182 F304L]</t>
  </si>
  <si>
    <t>WNeck Flange 900-NPS1.25 SCH-10 [SA182 F304L]</t>
  </si>
  <si>
    <t>WNeck Flange 900-NPS1.25 SCH-160 [SA182 F304L]</t>
  </si>
  <si>
    <t>WNeck Flange 900-NPS1.25 SCH-40 [SA182 F304L]</t>
  </si>
  <si>
    <t>WNeck Flange 900-NPS1.25 SCH-80 [SA182 F304L]</t>
  </si>
  <si>
    <t>WNeck Flange 900-NPS1.25 SCH-STD [SA182 F304L]</t>
  </si>
  <si>
    <t>WNeck Flange 900-NPS1.25 SCH-XH [SA182 F304L]</t>
  </si>
  <si>
    <t>WNeck Flange 900-NPS1.25 SCH-XXH [SA182 F304L]</t>
  </si>
  <si>
    <t>WNeck Flange 900-NPS1.5 SCH-10 [SA182 F304L]</t>
  </si>
  <si>
    <t>WNeck Flange 900-NPS1.5 SCH-160 [SA182 F304L]</t>
  </si>
  <si>
    <t>WNeck Flange 900-NPS1.5 SCH-40 [SA182 F304L]</t>
  </si>
  <si>
    <t>WNeck Flange 900-NPS1.5 SCH-80 [SA182 F304L]</t>
  </si>
  <si>
    <t>WNeck Flange 900-NPS1.5 SCH-STD [SA182 F304L]</t>
  </si>
  <si>
    <t>WNeck Flange 900-NPS1.5 SCH-XH [SA182 F304L]</t>
  </si>
  <si>
    <t>WNeck Flange 900-NPS1.5 SCH-XXH [SA182 F304L]</t>
  </si>
  <si>
    <t>WNeck Flange 900-NPS2 SCH-10 [SA182 F304L]</t>
  </si>
  <si>
    <t>WNeck Flange 900-NPS2 SCH-160 [SA182 F304L]</t>
  </si>
  <si>
    <t>WNeck Flange 900-NPS2 SCH-40 [SA182 F304L]</t>
  </si>
  <si>
    <t>WNeck Flange 900-NPS2 SCH-80 [SA182 F304L]</t>
  </si>
  <si>
    <t>WNeck Flange 900-NPS2 SCH-STD [SA182 F304L]</t>
  </si>
  <si>
    <t>WNeck Flange 900-NPS2 SCH-XH [SA182 F304L]</t>
  </si>
  <si>
    <t>WNeck Flange 900-NPS2 SCH-XXH [SA182 F304L]</t>
  </si>
  <si>
    <t>WNeck Flange 900-NPS2.5 SCH-10 [SA182 F304L]</t>
  </si>
  <si>
    <t>WNeck Flange 900-NPS2.5 SCH-160 [SA182 F304L]</t>
  </si>
  <si>
    <t>WNeck Flange 900-NPS2.5 SCH-40 [SA182 F304L]</t>
  </si>
  <si>
    <t>WNeck Flange 900-NPS2.5 SCH-80 [SA182 F304L]</t>
  </si>
  <si>
    <t>WNeck Flange 900-NPS2.5 SCH-STD [SA182 F304L]</t>
  </si>
  <si>
    <t>WNeck Flange 900-NPS2.5 SCH-XH [SA182 F304L]</t>
  </si>
  <si>
    <t>WNeck Flange 900-NPS2.5 SCH-XXH [SA182 F304L]</t>
  </si>
  <si>
    <t>WNeck Flange 900-NPS3 SCH-10 [SA182 F304L]</t>
  </si>
  <si>
    <t>WNeck Flange 900-NPS3 SCH-160 [SA182 F304L]</t>
  </si>
  <si>
    <t>WNeck Flange 900-NPS3 SCH-40 [SA182 F304L]</t>
  </si>
  <si>
    <t>WNeck Flange 900-NPS3 SCH-80 [SA182 F304L]</t>
  </si>
  <si>
    <t>WNeck Flange 900-NPS3 SCH-STD [SA182 F304L]</t>
  </si>
  <si>
    <t>WNeck Flange 900-NPS3 SCH-XH [SA182 F304L]</t>
  </si>
  <si>
    <t>WNeck Flange 900-NPS3 SCH-XXH [SA182 F304L]</t>
  </si>
  <si>
    <t>WNeck Flange 900-NPS4 SCH-10 [SA182 F304L]</t>
  </si>
  <si>
    <t>WNeck Flange 900-NPS4 SCH-120 [SA182 F304L]</t>
  </si>
  <si>
    <t>WNeck Flange 900-NPS4 SCH-160 [SA182 F304L]</t>
  </si>
  <si>
    <t>WNeck Flange 900-NPS4 SCH-40 [SA182 F304L]</t>
  </si>
  <si>
    <t>WNeck Flange 900-NPS4 SCH-80 [SA182 F304L]</t>
  </si>
  <si>
    <t>WNeck Flange 900-NPS4 SCH-STD [SA182 F304L]</t>
  </si>
  <si>
    <t>WNeck Flange 900-NPS4 SCH-XH [SA182 F304L]</t>
  </si>
  <si>
    <t>WNeck Flange 900-NPS4 SCH-XXH [SA182 F304L]</t>
  </si>
  <si>
    <t>WNeck Flange 900-NPS5 SCH-10 [SA182 F304L]</t>
  </si>
  <si>
    <t>WNeck Flange 900-NPS5 SCH-120 [SA182 F304L]</t>
  </si>
  <si>
    <t>WNeck Flange 900-NPS5 SCH-160 [SA182 F304L]</t>
  </si>
  <si>
    <t>WNeck Flange 900-NPS5 SCH-40 [SA182 F304L]</t>
  </si>
  <si>
    <t>WNeck Flange 900-NPS5 SCH-80 [SA182 F304L]</t>
  </si>
  <si>
    <t>WNeck Flange 900-NPS5 SCH-STD [SA182 F304L]</t>
  </si>
  <si>
    <t>WNeck Flange 900-NPS5 SCH-XH [SA182 F304L]</t>
  </si>
  <si>
    <t>WNeck Flange 900-NPS5 SCH-XXH [SA182 F304L]</t>
  </si>
  <si>
    <t>WNeck Flange 900-NPS6 SCH-10 [SA182 F304L]</t>
  </si>
  <si>
    <t>WNeck Flange 900-NPS6 SCH-120 [SA182 F304L]</t>
  </si>
  <si>
    <t>WNeck Flange 900-NPS6 SCH-160 [SA182 F304L]</t>
  </si>
  <si>
    <t>WNeck Flange 900-NPS6 SCH-40 [SA182 F304L]</t>
  </si>
  <si>
    <t>WNeck Flange 900-NPS6 SCH-80 [SA182 F304L]</t>
  </si>
  <si>
    <t>WNeck Flange 900-NPS6 SCH-STD [SA182 F304L]</t>
  </si>
  <si>
    <t>WNeck Flange 900-NPS6 SCH-XH [SA182 F304L]</t>
  </si>
  <si>
    <t>WNeck Flange 900-NPS6 SCH-XXH [SA182 F304L]</t>
  </si>
  <si>
    <t>WNeck Flange 900-NPS8 SCH-10 [SA182 F304L]</t>
  </si>
  <si>
    <t>WNeck Flange 900-NPS8 SCH-100 [SA182 F304L]</t>
  </si>
  <si>
    <t>WNeck Flange 900-NPS8 SCH-120 [SA182 F304L]</t>
  </si>
  <si>
    <t>WNeck Flange 900-NPS8 SCH-140 [SA182 F304L]</t>
  </si>
  <si>
    <t>WNeck Flange 900-NPS8 SCH-160 [SA182 F304L]</t>
  </si>
  <si>
    <t>WNeck Flange 900-NPS8 SCH-20 [SA182 F304L]</t>
  </si>
  <si>
    <t>WNeck Flange 900-NPS8 SCH-30 [SA182 F304L]</t>
  </si>
  <si>
    <t>WNeck Flange 900-NPS8 SCH-40 [SA182 F304L]</t>
  </si>
  <si>
    <t>WNeck Flange 900-NPS8 SCH-60 [SA182 F304L]</t>
  </si>
  <si>
    <t>WNeck Flange 900-NPS8 SCH-80 [SA182 F304L]</t>
  </si>
  <si>
    <t>WNeck Flange 900-NPS8 SCH-STD [SA182 F304L]</t>
  </si>
  <si>
    <t>WNeck Flange 900-NPS8 SCH-XH [SA182 F304L]</t>
  </si>
  <si>
    <t>WNeck Flange 900-NPS8 SCH-XXH [SA182 F304L]</t>
  </si>
  <si>
    <t>WNeck Flange 900-NPS10 SCH-10 [SA182 F304L]</t>
  </si>
  <si>
    <t>WNeck Flange 900-NPS10 SCH-100 [SA182 F304L]</t>
  </si>
  <si>
    <t>WNeck Flange 900-NPS10 SCH-120 [SA182 F304L]</t>
  </si>
  <si>
    <t>WNeck Flange 900-NPS10 SCH-140 [SA182 F304L]</t>
  </si>
  <si>
    <t>WNeck Flange 900-NPS10 SCH-160 [SA182 F304L]</t>
  </si>
  <si>
    <t>WNeck Flange 900-NPS10 SCH-20 [SA182 F304L]</t>
  </si>
  <si>
    <t>WNeck Flange 900-NPS10 SCH-30 [SA182 F304L]</t>
  </si>
  <si>
    <t>WNeck Flange 900-NPS10 SCH-40 [SA182 F304L]</t>
  </si>
  <si>
    <t>WNeck Flange 900-NPS10 SCH-60 [SA182 F304L]</t>
  </si>
  <si>
    <t>WNeck Flange 900-NPS10 SCH-80 [SA182 F304L]</t>
  </si>
  <si>
    <t>WNeck Flange 900-NPS10 SCH-STD [SA182 F304L]</t>
  </si>
  <si>
    <t>WNeck Flange 900-NPS10 SCH-XH [SA182 F304L]</t>
  </si>
  <si>
    <t>WNeck Flange 900-NPS10 SCH-XXH [SA182 F304L]</t>
  </si>
  <si>
    <t>WNeck Flange 900-NPS12 SCH-10 [SA182 F304L]</t>
  </si>
  <si>
    <t>WNeck Flange 900-NPS12 SCH-100 [SA182 F304L]</t>
  </si>
  <si>
    <t>WNeck Flange 900-NPS12 SCH-120 [SA182 F304L]</t>
  </si>
  <si>
    <t>WNeck Flange 900-NPS12 SCH-140 [SA182 F304L]</t>
  </si>
  <si>
    <t>WNeck Flange 900-NPS12 SCH-160 [SA182 F304L]</t>
  </si>
  <si>
    <t>WNeck Flange 900-NPS12 SCH-20 [SA182 F304L]</t>
  </si>
  <si>
    <t>WNeck Flange 900-NPS12 SCH-30 [SA182 F304L]</t>
  </si>
  <si>
    <t>WNeck Flange 900-NPS12 SCH-40 [SA182 F304L]</t>
  </si>
  <si>
    <t>WNeck Flange 900-NPS12 SCH-60 [SA182 F304L]</t>
  </si>
  <si>
    <t>WNeck Flange 900-NPS12 SCH-80 [SA182 F304L]</t>
  </si>
  <si>
    <t>WNeck Flange 900-NPS12 SCH-STD [SA182 F304L]</t>
  </si>
  <si>
    <t>WNeck Flange 900-NPS12 SCH-XH [SA182 F304L]</t>
  </si>
  <si>
    <t>WNeck Flange 900-NPS12 SCH-XXH [SA182 F304L]</t>
  </si>
  <si>
    <t>WNeck Flange 900-NPS14 SCH-10 [SA182 F304L]</t>
  </si>
  <si>
    <t>WNeck Flange 900-NPS14 SCH-100 [SA182 F304L]</t>
  </si>
  <si>
    <t>WNeck Flange 900-NPS14 SCH-120 [SA182 F304L]</t>
  </si>
  <si>
    <t>WNeck Flange 900-NPS14 SCH-140 [SA182 F304L]</t>
  </si>
  <si>
    <t>WNeck Flange 900-NPS14 SCH-160 [SA182 F304L]</t>
  </si>
  <si>
    <t>WNeck Flange 900-NPS14 SCH-20 [SA182 F304L]</t>
  </si>
  <si>
    <t>WNeck Flange 900-NPS14 SCH-30 [SA182 F304L]</t>
  </si>
  <si>
    <t>WNeck Flange 900-NPS14 SCH-40 [SA182 F304L]</t>
  </si>
  <si>
    <t>WNeck Flange 900-NPS14 SCH-60 [SA182 F304L]</t>
  </si>
  <si>
    <t>WNeck Flange 900-NPS14 SCH-80 [SA182 F304L]</t>
  </si>
  <si>
    <t>WNeck Flange 900-NPS14 SCH-STD [SA182 F304L]</t>
  </si>
  <si>
    <t>WNeck Flange 900-NPS14 SCH-XH [SA182 F304L]</t>
  </si>
  <si>
    <t>WNeck Flange 900-NPS16 SCH-10 [SA182 F304L]</t>
  </si>
  <si>
    <t>WNeck Flange 900-NPS16 SCH-100 [SA182 F304L]</t>
  </si>
  <si>
    <t>WNeck Flange 900-NPS16 SCH-120 [SA182 F304L]</t>
  </si>
  <si>
    <t>WNeck Flange 900-NPS16 SCH-140 [SA182 F304L]</t>
  </si>
  <si>
    <t>WNeck Flange 900-NPS16 SCH-160 [SA182 F304L]</t>
  </si>
  <si>
    <t>WNeck Flange 900-NPS16 SCH-20 [SA182 F304L]</t>
  </si>
  <si>
    <t>WNeck Flange 900-NPS16 SCH-30 [SA182 F304L]</t>
  </si>
  <si>
    <t>WNeck Flange 900-NPS16 SCH-40 [SA182 F304L]</t>
  </si>
  <si>
    <t>WNeck Flange 900-NPS16 SCH-60 [SA182 F304L]</t>
  </si>
  <si>
    <t>WNeck Flange 900-NPS16 SCH-80 [SA182 F304L]</t>
  </si>
  <si>
    <t>WNeck Flange 900-NPS16 SCH-STD [SA182 F304L]</t>
  </si>
  <si>
    <t>WNeck Flange 900-NPS16 SCH-XH [SA182 F304L]</t>
  </si>
  <si>
    <t>WNeck Flange 900-NPS18 SCH-10 [SA182 F304L]</t>
  </si>
  <si>
    <t>WNeck Flange 900-NPS18 SCH-100 [SA182 F304L]</t>
  </si>
  <si>
    <t>WNeck Flange 900-NPS18 SCH-120 [SA182 F304L]</t>
  </si>
  <si>
    <t>WNeck Flange 900-NPS18 SCH-140 [SA182 F304L]</t>
  </si>
  <si>
    <t>WNeck Flange 900-NPS18 SCH-160 [SA182 F304L]</t>
  </si>
  <si>
    <t>WNeck Flange 900-NPS18 SCH-20 [SA182 F304L]</t>
  </si>
  <si>
    <t>WNeck Flange 900-NPS18 SCH-30 [SA182 F304L]</t>
  </si>
  <si>
    <t>WNeck Flange 900-NPS18 SCH-40 [SA182 F304L]</t>
  </si>
  <si>
    <t>WNeck Flange 900-NPS18 SCH-60 [SA182 F304L]</t>
  </si>
  <si>
    <t>WNeck Flange 900-NPS18 SCH-80 [SA182 F304L]</t>
  </si>
  <si>
    <t>WNeck Flange 900-NPS18 SCH-STD [SA182 F304L]</t>
  </si>
  <si>
    <t>WNeck Flange 900-NPS18 SCH-XH [SA182 F304L]</t>
  </si>
  <si>
    <t>WNeck Flange 900-NPS20 SCH-10 [SA182 F304L]</t>
  </si>
  <si>
    <t>WNeck Flange 900-NPS20 SCH-100 [SA182 F304L]</t>
  </si>
  <si>
    <t>WNeck Flange 900-NPS20 SCH-120 [SA182 F304L]</t>
  </si>
  <si>
    <t>WNeck Flange 900-NPS20 SCH-140 [SA182 F304L]</t>
  </si>
  <si>
    <t>WNeck Flange 900-NPS20 SCH-160 [SA182 F304L]</t>
  </si>
  <si>
    <t>WNeck Flange 900-NPS20 SCH-20 [SA182 F304L]</t>
  </si>
  <si>
    <t>WNeck Flange 900-NPS20 SCH-30 [SA182 F304L]</t>
  </si>
  <si>
    <t>WNeck Flange 900-NPS20 SCH-40 [SA182 F304L]</t>
  </si>
  <si>
    <t>WNeck Flange 900-NPS20 SCH-60 [SA182 F304L]</t>
  </si>
  <si>
    <t>WNeck Flange 900-NPS20 SCH-80 [SA182 F304L]</t>
  </si>
  <si>
    <t>WNeck Flange 900-NPS20 SCH-STD [SA182 F304L]</t>
  </si>
  <si>
    <t>WNeck Flange 900-NPS20 SCH-XH [SA182 F304L]</t>
  </si>
  <si>
    <t>WNeck Flange 900-NPS24 SCH-10 [SA182 F304L]</t>
  </si>
  <si>
    <t>WNeck Flange 900-NPS24 SCH-100 [SA182 F304L]</t>
  </si>
  <si>
    <t>WNeck Flange 900-NPS24 SCH-120 [SA182 F304L]</t>
  </si>
  <si>
    <t>WNeck Flange 900-NPS24 SCH-140 [SA182 F304L]</t>
  </si>
  <si>
    <t>WNeck Flange 900-NPS24 SCH-160 [SA182 F304L]</t>
  </si>
  <si>
    <t>WNeck Flange 900-NPS24 SCH-20 [SA182 F304L]</t>
  </si>
  <si>
    <t>WNeck Flange 900-NPS24 SCH-30 [SA182 F304L]</t>
  </si>
  <si>
    <t>WNeck Flange 900-NPS24 SCH-40 [SA182 F304L]</t>
  </si>
  <si>
    <t>WNeck Flange 900-NPS24 SCH-60 [SA182 F304L]</t>
  </si>
  <si>
    <t>WNeck Flange 900-NPS24 SCH-80 [SA182 F304L]</t>
  </si>
  <si>
    <t>WNeck Flange 900-NPS24 SCH-STD [SA182 F304L]</t>
  </si>
  <si>
    <t>WNeck Flange 900-NPS24 SCH-XH [SA182 F304L]</t>
  </si>
  <si>
    <t>WNeck Flange 1500-NPS0.5 SCH-10 [SA182 F304L]</t>
  </si>
  <si>
    <t>WNeck Flange 1500-NPS0.5 SCH-160 [SA182 F304L]</t>
  </si>
  <si>
    <t>WNeck Flange 1500-NPS0.5 SCH-40 [SA182 F304L]</t>
  </si>
  <si>
    <t>WNeck Flange 1500-NPS0.5 SCH-80 [SA182 F304L]</t>
  </si>
  <si>
    <t>WNeck Flange 1500-NPS0.5 SCH-STD [SA182 F304L]</t>
  </si>
  <si>
    <t>WNeck Flange 1500-NPS0.5 SCH-XH [SA182 F304L]</t>
  </si>
  <si>
    <t>WNeck Flange 1500-NPS0.5 SCH-XXH [SA182 F304L]</t>
  </si>
  <si>
    <t>WNeck Flange 1500-NPS0.75 SCH-10 [SA182 F304L]</t>
  </si>
  <si>
    <t>WNeck Flange 1500-NPS0.75 SCH-160 [SA182 F304L]</t>
  </si>
  <si>
    <t>WNeck Flange 1500-NPS0.75 SCH-40 [SA182 F304L]</t>
  </si>
  <si>
    <t>WNeck Flange 1500-NPS0.75 SCH-80 [SA182 F304L]</t>
  </si>
  <si>
    <t>WNeck Flange 1500-NPS0.75 SCH-STD [SA182 F304L]</t>
  </si>
  <si>
    <t>WNeck Flange 1500-NPS0.75 SCH-XH [SA182 F304L]</t>
  </si>
  <si>
    <t>WNeck Flange 1500-NPS0.75 SCH-XXH [SA182 F304L]</t>
  </si>
  <si>
    <t>WNeck Flange 1500-NPS1 SCH-10 [SA182 F304L]</t>
  </si>
  <si>
    <t>WNeck Flange 1500-NPS1 SCH-160 [SA182 F304L]</t>
  </si>
  <si>
    <t>WNeck Flange 1500-NPS1 SCH-40 [SA182 F304L]</t>
  </si>
  <si>
    <t>WNeck Flange 1500-NPS1 SCH-80 [SA182 F304L]</t>
  </si>
  <si>
    <t>WNeck Flange 1500-NPS1 SCH-STD [SA182 F304L]</t>
  </si>
  <si>
    <t>WNeck Flange 1500-NPS1 SCH-XH [SA182 F304L]</t>
  </si>
  <si>
    <t>WNeck Flange 1500-NPS1 SCH-XXH [SA182 F304L]</t>
  </si>
  <si>
    <t>WNeck Flange 1500-NPS1.25 SCH-10 [SA182 F304L]</t>
  </si>
  <si>
    <t>WNeck Flange 1500-NPS1.25 SCH-160 [SA182 F304L]</t>
  </si>
  <si>
    <t>WNeck Flange 1500-NPS1.25 SCH-40 [SA182 F304L]</t>
  </si>
  <si>
    <t>WNeck Flange 1500-NPS1.25 SCH-80 [SA182 F304L]</t>
  </si>
  <si>
    <t>WNeck Flange 1500-NPS1.25 SCH-STD [SA182 F304L]</t>
  </si>
  <si>
    <t>WNeck Flange 1500-NPS1.25 SCH-XH [SA182 F304L]</t>
  </si>
  <si>
    <t>WNeck Flange 1500-NPS1.25 SCH-XXH [SA182 F304L]</t>
  </si>
  <si>
    <t>WNeck Flange 1500-NPS1.5 SCH-10 [SA182 F304L]</t>
  </si>
  <si>
    <t>WNeck Flange 1500-NPS1.5 SCH-160 [SA182 F304L]</t>
  </si>
  <si>
    <t>WNeck Flange 1500-NPS1.5 SCH-40 [SA182 F304L]</t>
  </si>
  <si>
    <t>WNeck Flange 1500-NPS1.5 SCH-80 [SA182 F304L]</t>
  </si>
  <si>
    <t>WNeck Flange 1500-NPS1.5 SCH-STD [SA182 F304L]</t>
  </si>
  <si>
    <t>WNeck Flange 1500-NPS1.5 SCH-XH [SA182 F304L]</t>
  </si>
  <si>
    <t>WNeck Flange 1500-NPS1.5 SCH-XXH [SA182 F304L]</t>
  </si>
  <si>
    <t>WNeck Flange 1500-NPS2 SCH-10 [SA182 F304L]</t>
  </si>
  <si>
    <t>WNeck Flange 1500-NPS2 SCH-160 [SA182 F304L]</t>
  </si>
  <si>
    <t>WNeck Flange 1500-NPS2 SCH-40 [SA182 F304L]</t>
  </si>
  <si>
    <t>WNeck Flange 1500-NPS2 SCH-80 [SA182 F304L]</t>
  </si>
  <si>
    <t>WNeck Flange 1500-NPS2 SCH-STD [SA182 F304L]</t>
  </si>
  <si>
    <t>WNeck Flange 1500-NPS2 SCH-XH [SA182 F304L]</t>
  </si>
  <si>
    <t>WNeck Flange 1500-NPS2 SCH-XXH [SA182 F304L]</t>
  </si>
  <si>
    <t>WNeck Flange 1500-NPS2.5 SCH-10 [SA182 F304L]</t>
  </si>
  <si>
    <t>WNeck Flange 1500-NPS2.5 SCH-160 [SA182 F304L]</t>
  </si>
  <si>
    <t>WNeck Flange 1500-NPS2.5 SCH-40 [SA182 F304L]</t>
  </si>
  <si>
    <t>WNeck Flange 1500-NPS2.5 SCH-80 [SA182 F304L]</t>
  </si>
  <si>
    <t>WNeck Flange 1500-NPS2.5 SCH-STD [SA182 F304L]</t>
  </si>
  <si>
    <t>WNeck Flange 1500-NPS2.5 SCH-XH [SA182 F304L]</t>
  </si>
  <si>
    <t>WNeck Flange 1500-NPS2.5 SCH-XXH [SA182 F304L]</t>
  </si>
  <si>
    <t>WNeck Flange 1500-NPS3 SCH-10 [SA182 F304L]</t>
  </si>
  <si>
    <t>WNeck Flange 1500-NPS3 SCH-160 [SA182 F304L]</t>
  </si>
  <si>
    <t>WNeck Flange 1500-NPS3 SCH-40 [SA182 F304L]</t>
  </si>
  <si>
    <t>WNeck Flange 1500-NPS3 SCH-80 [SA182 F304L]</t>
  </si>
  <si>
    <t>WNeck Flange 1500-NPS3 SCH-STD [SA182 F304L]</t>
  </si>
  <si>
    <t>WNeck Flange 1500-NPS3 SCH-XH [SA182 F304L]</t>
  </si>
  <si>
    <t>WNeck Flange 1500-NPS3 SCH-XXH [SA182 F304L]</t>
  </si>
  <si>
    <t>WNeck Flange 1500-NPS4 SCH-10 [SA182 F304L]</t>
  </si>
  <si>
    <t>WNeck Flange 1500-NPS4 SCH-120 [SA182 F304L]</t>
  </si>
  <si>
    <t>WNeck Flange 1500-NPS4 SCH-160 [SA182 F304L]</t>
  </si>
  <si>
    <t>WNeck Flange 1500-NPS4 SCH-40 [SA182 F304L]</t>
  </si>
  <si>
    <t>WNeck Flange 1500-NPS4 SCH-80 [SA182 F304L]</t>
  </si>
  <si>
    <t>WNeck Flange 1500-NPS4 SCH-STD [SA182 F304L]</t>
  </si>
  <si>
    <t>WNeck Flange 1500-NPS4 SCH-XH [SA182 F304L]</t>
  </si>
  <si>
    <t>WNeck Flange 1500-NPS4 SCH-XXH [SA182 F304L]</t>
  </si>
  <si>
    <t>WNeck Flange 1500-NPS5 SCH-10 [SA182 F304L]</t>
  </si>
  <si>
    <t>WNeck Flange 1500-NPS5 SCH-120 [SA182 F304L]</t>
  </si>
  <si>
    <t>WNeck Flange 1500-NPS5 SCH-160 [SA182 F304L]</t>
  </si>
  <si>
    <t>WNeck Flange 1500-NPS5 SCH-40 [SA182 F304L]</t>
  </si>
  <si>
    <t>WNeck Flange 1500-NPS5 SCH-80 [SA182 F304L]</t>
  </si>
  <si>
    <t>WNeck Flange 1500-NPS5 SCH-STD [SA182 F304L]</t>
  </si>
  <si>
    <t>WNeck Flange 1500-NPS5 SCH-XH [SA182 F304L]</t>
  </si>
  <si>
    <t>WNeck Flange 1500-NPS5 SCH-XXH [SA182 F304L]</t>
  </si>
  <si>
    <t>WNeck Flange 1500-NPS6 SCH-10 [SA182 F304L]</t>
  </si>
  <si>
    <t>WNeck Flange 1500-NPS6 SCH-120 [SA182 F304L]</t>
  </si>
  <si>
    <t>WNeck Flange 1500-NPS6 SCH-160 [SA182 F304L]</t>
  </si>
  <si>
    <t>WNeck Flange 1500-NPS6 SCH-40 [SA182 F304L]</t>
  </si>
  <si>
    <t>WNeck Flange 1500-NPS6 SCH-80 [SA182 F304L]</t>
  </si>
  <si>
    <t>WNeck Flange 1500-NPS6 SCH-STD [SA182 F304L]</t>
  </si>
  <si>
    <t>WNeck Flange 1500-NPS6 SCH-XH [SA182 F304L]</t>
  </si>
  <si>
    <t>WNeck Flange 1500-NPS6 SCH-XXH [SA182 F304L]</t>
  </si>
  <si>
    <t>WNeck Flange 1500-NPS8 SCH-10 [SA182 F304L]</t>
  </si>
  <si>
    <t>WNeck Flange 1500-NPS8 SCH-100 [SA182 F304L]</t>
  </si>
  <si>
    <t>WNeck Flange 1500-NPS8 SCH-120 [SA182 F304L]</t>
  </si>
  <si>
    <t>WNeck Flange 1500-NPS8 SCH-140 [SA182 F304L]</t>
  </si>
  <si>
    <t>WNeck Flange 1500-NPS8 SCH-160 [SA182 F304L]</t>
  </si>
  <si>
    <t>WNeck Flange 1500-NPS8 SCH-20 [SA182 F304L]</t>
  </si>
  <si>
    <t>WNeck Flange 1500-NPS8 SCH-30 [SA182 F304L]</t>
  </si>
  <si>
    <t>WNeck Flange 1500-NPS8 SCH-40 [SA182 F304L]</t>
  </si>
  <si>
    <t>WNeck Flange 1500-NPS8 SCH-60 [SA182 F304L]</t>
  </si>
  <si>
    <t>WNeck Flange 1500-NPS8 SCH-80 [SA182 F304L]</t>
  </si>
  <si>
    <t>WNeck Flange 1500-NPS8 SCH-STD [SA182 F304L]</t>
  </si>
  <si>
    <t>WNeck Flange 1500-NPS8 SCH-XH [SA182 F304L]</t>
  </si>
  <si>
    <t>WNeck Flange 1500-NPS8 SCH-XXH [SA182 F304L]</t>
  </si>
  <si>
    <t>WNeck Flange 1500-NPS10 SCH-10 [SA182 F304L]</t>
  </si>
  <si>
    <t>WNeck Flange 1500-NPS10 SCH-100 [SA182 F304L]</t>
  </si>
  <si>
    <t>WNeck Flange 1500-NPS10 SCH-120 [SA182 F304L]</t>
  </si>
  <si>
    <t>WNeck Flange 1500-NPS10 SCH-140 [SA182 F304L]</t>
  </si>
  <si>
    <t>WNeck Flange 1500-NPS10 SCH-160 [SA182 F304L]</t>
  </si>
  <si>
    <t>WNeck Flange 1500-NPS10 SCH-20 [SA182 F304L]</t>
  </si>
  <si>
    <t>WNeck Flange 1500-NPS10 SCH-30 [SA182 F304L]</t>
  </si>
  <si>
    <t>WNeck Flange 1500-NPS10 SCH-40 [SA182 F304L]</t>
  </si>
  <si>
    <t>WNeck Flange 1500-NPS10 SCH-60 [SA182 F304L]</t>
  </si>
  <si>
    <t>WNeck Flange 1500-NPS10 SCH-80 [SA182 F304L]</t>
  </si>
  <si>
    <t>WNeck Flange 1500-NPS10 SCH-STD [SA182 F304L]</t>
  </si>
  <si>
    <t>WNeck Flange 1500-NPS10 SCH-XH [SA182 F304L]</t>
  </si>
  <si>
    <t>WNeck Flange 1500-NPS10 SCH-XXH [SA182 F304L]</t>
  </si>
  <si>
    <t>WNeck Flange 1500-NPS12 SCH-10 [SA182 F304L]</t>
  </si>
  <si>
    <t>WNeck Flange 1500-NPS12 SCH-100 [SA182 F304L]</t>
  </si>
  <si>
    <t>WNeck Flange 1500-NPS12 SCH-120 [SA182 F304L]</t>
  </si>
  <si>
    <t>WNeck Flange 1500-NPS12 SCH-140 [SA182 F304L]</t>
  </si>
  <si>
    <t>WNeck Flange 1500-NPS12 SCH-160 [SA182 F304L]</t>
  </si>
  <si>
    <t>WNeck Flange 1500-NPS12 SCH-20 [SA182 F304L]</t>
  </si>
  <si>
    <t>WNeck Flange 1500-NPS12 SCH-30 [SA182 F304L]</t>
  </si>
  <si>
    <t>WNeck Flange 1500-NPS12 SCH-40 [SA182 F304L]</t>
  </si>
  <si>
    <t>WNeck Flange 1500-NPS12 SCH-60 [SA182 F304L]</t>
  </si>
  <si>
    <t>WNeck Flange 1500-NPS12 SCH-80 [SA182 F304L]</t>
  </si>
  <si>
    <t>WNeck Flange 1500-NPS12 SCH-STD [SA182 F304L]</t>
  </si>
  <si>
    <t>WNeck Flange 1500-NPS12 SCH-XH [SA182 F304L]</t>
  </si>
  <si>
    <t>WNeck Flange 1500-NPS12 SCH-XXH [SA182 F304L]</t>
  </si>
  <si>
    <t>WNeck Flange 1500-NPS14 SCH-10 [SA182 F304L]</t>
  </si>
  <si>
    <t>WNeck Flange 1500-NPS14 SCH-100 [SA182 F304L]</t>
  </si>
  <si>
    <t>WNeck Flange 1500-NPS14 SCH-120 [SA182 F304L]</t>
  </si>
  <si>
    <t>WNeck Flange 1500-NPS14 SCH-140 [SA182 F304L]</t>
  </si>
  <si>
    <t>WNeck Flange 1500-NPS14 SCH-160 [SA182 F304L]</t>
  </si>
  <si>
    <t>WNeck Flange 1500-NPS14 SCH-20 [SA182 F304L]</t>
  </si>
  <si>
    <t>WNeck Flange 1500-NPS14 SCH-30 [SA182 F304L]</t>
  </si>
  <si>
    <t>WNeck Flange 1500-NPS14 SCH-40 [SA182 F304L]</t>
  </si>
  <si>
    <t>WNeck Flange 1500-NPS14 SCH-60 [SA182 F304L]</t>
  </si>
  <si>
    <t>WNeck Flange 1500-NPS14 SCH-80 [SA182 F304L]</t>
  </si>
  <si>
    <t>WNeck Flange 1500-NPS14 SCH-STD [SA182 F304L]</t>
  </si>
  <si>
    <t>WNeck Flange 1500-NPS14 SCH-XH [SA182 F304L]</t>
  </si>
  <si>
    <t>WNeck Flange 1500-NPS16 SCH-10 [SA182 F304L]</t>
  </si>
  <si>
    <t>WNeck Flange 1500-NPS16 SCH-100 [SA182 F304L]</t>
  </si>
  <si>
    <t>WNeck Flange 1500-NPS16 SCH-120 [SA182 F304L]</t>
  </si>
  <si>
    <t>WNeck Flange 1500-NPS16 SCH-140 [SA182 F304L]</t>
  </si>
  <si>
    <t>WNeck Flange 1500-NPS16 SCH-160 [SA182 F304L]</t>
  </si>
  <si>
    <t>WNeck Flange 1500-NPS16 SCH-20 [SA182 F304L]</t>
  </si>
  <si>
    <t>WNeck Flange 1500-NPS16 SCH-30 [SA182 F304L]</t>
  </si>
  <si>
    <t>WNeck Flange 1500-NPS16 SCH-40 [SA182 F304L]</t>
  </si>
  <si>
    <t>WNeck Flange 1500-NPS16 SCH-60 [SA182 F304L]</t>
  </si>
  <si>
    <t>WNeck Flange 1500-NPS16 SCH-80 [SA182 F304L]</t>
  </si>
  <si>
    <t>WNeck Flange 1500-NPS16 SCH-STD [SA182 F304L]</t>
  </si>
  <si>
    <t>WNeck Flange 1500-NPS16 SCH-XH [SA182 F304L]</t>
  </si>
  <si>
    <t>WNeck Flange 1500-NPS18 SCH-10 [SA182 F304L]</t>
  </si>
  <si>
    <t>WNeck Flange 1500-NPS18 SCH-100 [SA182 F304L]</t>
  </si>
  <si>
    <t>WNeck Flange 1500-NPS18 SCH-120 [SA182 F304L]</t>
  </si>
  <si>
    <t>WNeck Flange 1500-NPS18 SCH-140 [SA182 F304L]</t>
  </si>
  <si>
    <t>WNeck Flange 1500-NPS18 SCH-160 [SA182 F304L]</t>
  </si>
  <si>
    <t>WNeck Flange 1500-NPS18 SCH-20 [SA182 F304L]</t>
  </si>
  <si>
    <t>WNeck Flange 1500-NPS18 SCH-30 [SA182 F304L]</t>
  </si>
  <si>
    <t>WNeck Flange 1500-NPS18 SCH-40 [SA182 F304L]</t>
  </si>
  <si>
    <t>WNeck Flange 1500-NPS18 SCH-60 [SA182 F304L]</t>
  </si>
  <si>
    <t>WNeck Flange 1500-NPS18 SCH-80 [SA182 F304L]</t>
  </si>
  <si>
    <t>WNeck Flange 1500-NPS18 SCH-STD [SA182 F304L]</t>
  </si>
  <si>
    <t>WNeck Flange 1500-NPS18 SCH-XH [SA182 F304L]</t>
  </si>
  <si>
    <t>WNeck Flange 1500-NPS20 SCH-10 [SA182 F304L]</t>
  </si>
  <si>
    <t>WNeck Flange 1500-NPS20 SCH-100 [SA182 F304L]</t>
  </si>
  <si>
    <t>WNeck Flange 1500-NPS20 SCH-120 [SA182 F304L]</t>
  </si>
  <si>
    <t>WNeck Flange 1500-NPS20 SCH-140 [SA182 F304L]</t>
  </si>
  <si>
    <t>WNeck Flange 1500-NPS20 SCH-160 [SA182 F304L]</t>
  </si>
  <si>
    <t>WNeck Flange 1500-NPS20 SCH-20 [SA182 F304L]</t>
  </si>
  <si>
    <t>WNeck Flange 1500-NPS20 SCH-30 [SA182 F304L]</t>
  </si>
  <si>
    <t>WNeck Flange 1500-NPS20 SCH-40 [SA182 F304L]</t>
  </si>
  <si>
    <t>WNeck Flange 1500-NPS20 SCH-60 [SA182 F304L]</t>
  </si>
  <si>
    <t>WNeck Flange 1500-NPS20 SCH-80 [SA182 F304L]</t>
  </si>
  <si>
    <t>WNeck Flange 1500-NPS20 SCH-STD [SA182 F304L]</t>
  </si>
  <si>
    <t>WNeck Flange 1500-NPS20 SCH-XH [SA182 F304L]</t>
  </si>
  <si>
    <t>WNeck Flange 1500-NPS24 SCH-10 [SA182 F304L]</t>
  </si>
  <si>
    <t>WNeck Flange 1500-NPS24 SCH-100 [SA182 F304L]</t>
  </si>
  <si>
    <t>WNeck Flange 1500-NPS24 SCH-120 [SA182 F304L]</t>
  </si>
  <si>
    <t>WNeck Flange 1500-NPS24 SCH-140 [SA182 F304L]</t>
  </si>
  <si>
    <t>WNeck Flange 1500-NPS24 SCH-160 [SA182 F304L]</t>
  </si>
  <si>
    <t>WNeck Flange 1500-NPS24 SCH-20 [SA182 F304L]</t>
  </si>
  <si>
    <t>WNeck Flange 1500-NPS24 SCH-30 [SA182 F304L]</t>
  </si>
  <si>
    <t>WNeck Flange 1500-NPS24 SCH-40 [SA182 F304L]</t>
  </si>
  <si>
    <t>WNeck Flange 1500-NPS24 SCH-60 [SA182 F304L]</t>
  </si>
  <si>
    <t>WNeck Flange 1500-NPS24 SCH-80 [SA182 F304L]</t>
  </si>
  <si>
    <t>WNeck Flange 1500-NPS24 SCH-STD [SA182 F304L]</t>
  </si>
  <si>
    <t>WNeck Flange 1500-NPS24 SCH-XH [SA182 F304L]</t>
  </si>
  <si>
    <t>WNeck Flange 2500-NPS0.5 SCH-10 [SA182 F304L]</t>
  </si>
  <si>
    <t>WNeck Flange 2500-NPS0.5 SCH-160 [SA182 F304L]</t>
  </si>
  <si>
    <t>WNeck Flange 2500-NPS0.5 SCH-40 [SA182 F304L]</t>
  </si>
  <si>
    <t>WNeck Flange 2500-NPS0.5 SCH-80 [SA182 F304L]</t>
  </si>
  <si>
    <t>WNeck Flange 2500-NPS0.5 SCH-STD [SA182 F304L]</t>
  </si>
  <si>
    <t>WNeck Flange 2500-NPS0.5 SCH-XH [SA182 F304L]</t>
  </si>
  <si>
    <t>WNeck Flange 2500-NPS0.5 SCH-XXH [SA182 F304L]</t>
  </si>
  <si>
    <t>WNeck Flange 2500-NPS0.75 SCH-10 [SA182 F304L]</t>
  </si>
  <si>
    <t>WNeck Flange 2500-NPS0.75 SCH-160 [SA182 F304L]</t>
  </si>
  <si>
    <t>WNeck Flange 2500-NPS0.75 SCH-40 [SA182 F304L]</t>
  </si>
  <si>
    <t>WNeck Flange 2500-NPS0.75 SCH-80 [SA182 F304L]</t>
  </si>
  <si>
    <t>WNeck Flange 2500-NPS0.75 SCH-STD [SA182 F304L]</t>
  </si>
  <si>
    <t>WNeck Flange 2500-NPS0.75 SCH-XH [SA182 F304L]</t>
  </si>
  <si>
    <t>WNeck Flange 2500-NPS0.75 SCH-XXH [SA182 F304L]</t>
  </si>
  <si>
    <t>WNeck Flange 2500-NPS1 SCH-10 [SA182 F304L]</t>
  </si>
  <si>
    <t>WNeck Flange 2500-NPS1 SCH-160 [SA182 F304L]</t>
  </si>
  <si>
    <t>WNeck Flange 2500-NPS1 SCH-40 [SA182 F304L]</t>
  </si>
  <si>
    <t>WNeck Flange 2500-NPS1 SCH-80 [SA182 F304L]</t>
  </si>
  <si>
    <t>WNeck Flange 2500-NPS1 SCH-STD [SA182 F304L]</t>
  </si>
  <si>
    <t>WNeck Flange 2500-NPS1 SCH-XH [SA182 F304L]</t>
  </si>
  <si>
    <t>WNeck Flange 2500-NPS1 SCH-XXH [SA182 F304L]</t>
  </si>
  <si>
    <t>WNeck Flange 2500-NPS1.25 SCH-10 [SA182 F304L]</t>
  </si>
  <si>
    <t>WNeck Flange 2500-NPS1.25 SCH-160 [SA182 F304L]</t>
  </si>
  <si>
    <t>WNeck Flange 2500-NPS1.25 SCH-40 [SA182 F304L]</t>
  </si>
  <si>
    <t>WNeck Flange 2500-NPS1.25 SCH-80 [SA182 F304L]</t>
  </si>
  <si>
    <t>WNeck Flange 2500-NPS1.25 SCH-STD [SA182 F304L]</t>
  </si>
  <si>
    <t>WNeck Flange 2500-NPS1.25 SCH-XH [SA182 F304L]</t>
  </si>
  <si>
    <t>WNeck Flange 2500-NPS1.25 SCH-XXH [SA182 F304L]</t>
  </si>
  <si>
    <t>WNeck Flange 2500-NPS1.5 SCH-10 [SA182 F304L]</t>
  </si>
  <si>
    <t>WNeck Flange 2500-NPS1.5 SCH-160 [SA182 F304L]</t>
  </si>
  <si>
    <t>WNeck Flange 2500-NPS1.5 SCH-40 [SA182 F304L]</t>
  </si>
  <si>
    <t>WNeck Flange 2500-NPS1.5 SCH-80 [SA182 F304L]</t>
  </si>
  <si>
    <t>WNeck Flange 2500-NPS1.5 SCH-STD [SA182 F304L]</t>
  </si>
  <si>
    <t>WNeck Flange 2500-NPS1.5 SCH-XH [SA182 F304L]</t>
  </si>
  <si>
    <t>WNeck Flange 2500-NPS1.5 SCH-XXH [SA182 F304L]</t>
  </si>
  <si>
    <t>WNeck Flange 2500-NPS2 SCH-10 [SA182 F304L]</t>
  </si>
  <si>
    <t>WNeck Flange 2500-NPS2 SCH-160 [SA182 F304L]</t>
  </si>
  <si>
    <t>WNeck Flange 2500-NPS2 SCH-40 [SA182 F304L]</t>
  </si>
  <si>
    <t>WNeck Flange 2500-NPS2 SCH-80 [SA182 F304L]</t>
  </si>
  <si>
    <t>WNeck Flange 2500-NPS2 SCH-STD [SA182 F304L]</t>
  </si>
  <si>
    <t>WNeck Flange 2500-NPS2 SCH-XH [SA182 F304L]</t>
  </si>
  <si>
    <t>WNeck Flange 2500-NPS2 SCH-XXH [SA182 F304L]</t>
  </si>
  <si>
    <t>WNeck Flange 2500-NPS2.5 SCH-10 [SA182 F304L]</t>
  </si>
  <si>
    <t>WNeck Flange 2500-NPS2.5 SCH-160 [SA182 F304L]</t>
  </si>
  <si>
    <t>WNeck Flange 2500-NPS2.5 SCH-40 [SA182 F304L]</t>
  </si>
  <si>
    <t>WNeck Flange 2500-NPS2.5 SCH-80 [SA182 F304L]</t>
  </si>
  <si>
    <t>WNeck Flange 2500-NPS2.5 SCH-STD [SA182 F304L]</t>
  </si>
  <si>
    <t>WNeck Flange 2500-NPS2.5 SCH-XH [SA182 F304L]</t>
  </si>
  <si>
    <t>WNeck Flange 2500-NPS2.5 SCH-XXH [SA182 F304L]</t>
  </si>
  <si>
    <t>WNeck Flange 2500-NPS3 SCH-10 [SA182 F304L]</t>
  </si>
  <si>
    <t>WNeck Flange 2500-NPS3 SCH-160 [SA182 F304L]</t>
  </si>
  <si>
    <t>WNeck Flange 2500-NPS3 SCH-40 [SA182 F304L]</t>
  </si>
  <si>
    <t>WNeck Flange 2500-NPS3 SCH-80 [SA182 F304L]</t>
  </si>
  <si>
    <t>WNeck Flange 2500-NPS3 SCH-STD [SA182 F304L]</t>
  </si>
  <si>
    <t>WNeck Flange 2500-NPS3 SCH-XH [SA182 F304L]</t>
  </si>
  <si>
    <t>WNeck Flange 2500-NPS3 SCH-XXH [SA182 F304L]</t>
  </si>
  <si>
    <t>WNeck Flange 2500-NPS4 SCH-10 [SA182 F304L]</t>
  </si>
  <si>
    <t>WNeck Flange 2500-NPS4 SCH-120 [SA182 F304L]</t>
  </si>
  <si>
    <t>WNeck Flange 2500-NPS4 SCH-160 [SA182 F304L]</t>
  </si>
  <si>
    <t>WNeck Flange 2500-NPS4 SCH-40 [SA182 F304L]</t>
  </si>
  <si>
    <t>WNeck Flange 2500-NPS4 SCH-80 [SA182 F304L]</t>
  </si>
  <si>
    <t>WNeck Flange 2500-NPS4 SCH-STD [SA182 F304L]</t>
  </si>
  <si>
    <t>WNeck Flange 2500-NPS4 SCH-XH [SA182 F304L]</t>
  </si>
  <si>
    <t>WNeck Flange 2500-NPS4 SCH-XXH [SA182 F304L]</t>
  </si>
  <si>
    <t>WNeck Flange 2500-NPS5 SCH-10 [SA182 F304L]</t>
  </si>
  <si>
    <t>WNeck Flange 2500-NPS5 SCH-120 [SA182 F304L]</t>
  </si>
  <si>
    <t>WNeck Flange 2500-NPS5 SCH-160 [SA182 F304L]</t>
  </si>
  <si>
    <t>WNeck Flange 2500-NPS5 SCH-40 [SA182 F304L]</t>
  </si>
  <si>
    <t>WNeck Flange 2500-NPS5 SCH-80 [SA182 F304L]</t>
  </si>
  <si>
    <t>WNeck Flange 2500-NPS5 SCH-STD [SA182 F304L]</t>
  </si>
  <si>
    <t>WNeck Flange 2500-NPS5 SCH-XH [SA182 F304L]</t>
  </si>
  <si>
    <t>WNeck Flange 2500-NPS5 SCH-XXH [SA182 F304L]</t>
  </si>
  <si>
    <t>WNeck Flange 2500-NPS6 SCH-10 [SA182 F304L]</t>
  </si>
  <si>
    <t>WNeck Flange 2500-NPS6 SCH-120 [SA182 F304L]</t>
  </si>
  <si>
    <t>WNeck Flange 2500-NPS6 SCH-160 [SA182 F304L]</t>
  </si>
  <si>
    <t>WNeck Flange 2500-NPS6 SCH-40 [SA182 F304L]</t>
  </si>
  <si>
    <t>WNeck Flange 2500-NPS6 SCH-80 [SA182 F304L]</t>
  </si>
  <si>
    <t>WNeck Flange 2500-NPS6 SCH-STD [SA182 F304L]</t>
  </si>
  <si>
    <t>WNeck Flange 2500-NPS6 SCH-XH [SA182 F304L]</t>
  </si>
  <si>
    <t>WNeck Flange 2500-NPS6 SCH-XXH [SA182 F304L]</t>
  </si>
  <si>
    <t>WNeck Flange 2500-NPS8 SCH-10 [SA182 F304L]</t>
  </si>
  <si>
    <t>WNeck Flange 2500-NPS8 SCH-100 [SA182 F304L]</t>
  </si>
  <si>
    <t>WNeck Flange 2500-NPS8 SCH-120 [SA182 F304L]</t>
  </si>
  <si>
    <t>WNeck Flange 2500-NPS8 SCH-140 [SA182 F304L]</t>
  </si>
  <si>
    <t>WNeck Flange 2500-NPS8 SCH-160 [SA182 F304L]</t>
  </si>
  <si>
    <t>WNeck Flange 2500-NPS8 SCH-20 [SA182 F304L]</t>
  </si>
  <si>
    <t>WNeck Flange 2500-NPS8 SCH-30 [SA182 F304L]</t>
  </si>
  <si>
    <t>WNeck Flange 2500-NPS8 SCH-40 [SA182 F304L]</t>
  </si>
  <si>
    <t>WNeck Flange 2500-NPS8 SCH-60 [SA182 F304L]</t>
  </si>
  <si>
    <t>WNeck Flange 2500-NPS8 SCH-80 [SA182 F304L]</t>
  </si>
  <si>
    <t>WNeck Flange 2500-NPS8 SCH-STD [SA182 F304L]</t>
  </si>
  <si>
    <t>WNeck Flange 2500-NPS8 SCH-XH [SA182 F304L]</t>
  </si>
  <si>
    <t>WNeck Flange 2500-NPS8 SCH-XXH [SA182 F304L]</t>
  </si>
  <si>
    <t>WNeck Flange 2500-NPS10 SCH-10 [SA182 F304L]</t>
  </si>
  <si>
    <t>WNeck Flange 2500-NPS10 SCH-100 [SA182 F304L]</t>
  </si>
  <si>
    <t>WNeck Flange 2500-NPS10 SCH-120 [SA182 F304L]</t>
  </si>
  <si>
    <t>WNeck Flange 2500-NPS10 SCH-140 [SA182 F304L]</t>
  </si>
  <si>
    <t>WNeck Flange 2500-NPS10 SCH-160 [SA182 F304L]</t>
  </si>
  <si>
    <t>WNeck Flange 2500-NPS10 SCH-20 [SA182 F304L]</t>
  </si>
  <si>
    <t>WNeck Flange 2500-NPS10 SCH-30 [SA182 F304L]</t>
  </si>
  <si>
    <t>WNeck Flange 2500-NPS10 SCH-40 [SA182 F304L]</t>
  </si>
  <si>
    <t>WNeck Flange 2500-NPS10 SCH-60 [SA182 F304L]</t>
  </si>
  <si>
    <t>WNeck Flange 2500-NPS10 SCH-80 [SA182 F304L]</t>
  </si>
  <si>
    <t>WNeck Flange 2500-NPS10 SCH-STD [SA182 F304L]</t>
  </si>
  <si>
    <t>WNeck Flange 2500-NPS10 SCH-XH [SA182 F304L]</t>
  </si>
  <si>
    <t>WNeck Flange 2500-NPS10 SCH-XXH [SA182 F304L]</t>
  </si>
  <si>
    <t>WNeck Flange 2500-NPS12 SCH-10 [SA182 F304L]</t>
  </si>
  <si>
    <t>WNeck Flange 2500-NPS12 SCH-100 [SA182 F304L]</t>
  </si>
  <si>
    <t>WNeck Flange 2500-NPS12 SCH-120 [SA182 F304L]</t>
  </si>
  <si>
    <t>WNeck Flange 2500-NPS12 SCH-140 [SA182 F304L]</t>
  </si>
  <si>
    <t>WNeck Flange 2500-NPS12 SCH-160 [SA182 F304L]</t>
  </si>
  <si>
    <t>WNeck Flange 2500-NPS12 SCH-20 [SA182 F304L]</t>
  </si>
  <si>
    <t>WNeck Flange 2500-NPS12 SCH-30 [SA182 F304L]</t>
  </si>
  <si>
    <t>WNeck Flange 2500-NPS12 SCH-40 [SA182 F304L]</t>
  </si>
  <si>
    <t>WNeck Flange 2500-NPS12 SCH-60 [SA182 F304L]</t>
  </si>
  <si>
    <t>WNeck Flange 2500-NPS12 SCH-80 [SA182 F304L]</t>
  </si>
  <si>
    <t>WNeck Flange 2500-NPS12 SCH-STD [SA182 F304L]</t>
  </si>
  <si>
    <t>WNeck Flange 2500-NPS12 SCH-XH [SA182 F304L]</t>
  </si>
  <si>
    <t>WNeck Flange 2500-NPS12 SCH-XXH [SA182 F304L]</t>
  </si>
  <si>
    <t>Stainless Steel [SA182 F316L]</t>
  </si>
  <si>
    <t>WNeck Flange 150-NPS0.5 SCH-10 [SA182 F316L]</t>
  </si>
  <si>
    <t>WNeck Flange 150-NPS0.5 SCH-160 [SA182 F316L]</t>
  </si>
  <si>
    <t>WNeck Flange 150-NPS0.5 SCH-40 [SA182 F316L]</t>
  </si>
  <si>
    <t>WNeck Flange 150-NPS0.5 SCH-80 [SA182 F316L]</t>
  </si>
  <si>
    <t>WNeck Flange 150-NPS0.5 SCH-STD [SA182 F316L]</t>
  </si>
  <si>
    <t>WNeck Flange 150-NPS0.5 SCH-XH [SA182 F316L]</t>
  </si>
  <si>
    <t>WNeck Flange 150-NPS0.5 SCH-XXH [SA182 F316L]</t>
  </si>
  <si>
    <t>WNeck Flange 150-NPS0.75 SCH-10 [SA182 F316L]</t>
  </si>
  <si>
    <t>WNeck Flange 150-NPS0.75 SCH-160 [SA182 F316L]</t>
  </si>
  <si>
    <t>WNeck Flange 150-NPS0.75 SCH-40 [SA182 F316L]</t>
  </si>
  <si>
    <t>WNeck Flange 150-NPS0.75 SCH-80 [SA182 F316L]</t>
  </si>
  <si>
    <t>WNeck Flange 150-NPS0.75 SCH-STD [SA182 F316L]</t>
  </si>
  <si>
    <t>WNeck Flange 150-NPS0.75 SCH-XH [SA182 F316L]</t>
  </si>
  <si>
    <t>WNeck Flange 150-NPS0.75 SCH-XXH [SA182 F316L]</t>
  </si>
  <si>
    <t>WNeck Flange 150-NPS1 SCH-10 [SA182 F316L]</t>
  </si>
  <si>
    <t>WNeck Flange 150-NPS1 SCH-160 [SA182 F316L]</t>
  </si>
  <si>
    <t>WNeck Flange 150-NPS1 SCH-40 [SA182 F316L]</t>
  </si>
  <si>
    <t>WNeck Flange 150-NPS1 SCH-80 [SA182 F316L]</t>
  </si>
  <si>
    <t>WNeck Flange 150-NPS1 SCH-STD [SA182 F316L]</t>
  </si>
  <si>
    <t>WNeck Flange 150-NPS1 SCH-XH [SA182 F316L]</t>
  </si>
  <si>
    <t>WNeck Flange 150-NPS1 SCH-XXH [SA182 F316L]</t>
  </si>
  <si>
    <t>WNeck Flange 150-NPS1.25 SCH-10 [SA182 F316L]</t>
  </si>
  <si>
    <t>WNeck Flange 150-NPS1.25 SCH-160 [SA182 F316L]</t>
  </si>
  <si>
    <t>WNeck Flange 150-NPS1.25 SCH-40 [SA182 F316L]</t>
  </si>
  <si>
    <t>WNeck Flange 150-NPS1.25 SCH-80 [SA182 F316L]</t>
  </si>
  <si>
    <t>WNeck Flange 150-NPS1.25 SCH-STD [SA182 F316L]</t>
  </si>
  <si>
    <t>WNeck Flange 150-NPS1.25 SCH-XH [SA182 F316L]</t>
  </si>
  <si>
    <t>WNeck Flange 150-NPS1.25 SCH-XXH [SA182 F316L]</t>
  </si>
  <si>
    <t>WNeck Flange 150-NPS1.5 SCH-10 [SA182 F316L]</t>
  </si>
  <si>
    <t>WNeck Flange 150-NPS1.5 SCH-160 [SA182 F316L]</t>
  </si>
  <si>
    <t>WNeck Flange 150-NPS1.5 SCH-40 [SA182 F316L]</t>
  </si>
  <si>
    <t>WNeck Flange 150-NPS1.5 SCH-80 [SA182 F316L]</t>
  </si>
  <si>
    <t>WNeck Flange 150-NPS1.5 SCH-STD [SA182 F316L]</t>
  </si>
  <si>
    <t>WNeck Flange 150-NPS1.5 SCH-XH [SA182 F316L]</t>
  </si>
  <si>
    <t>WNeck Flange 150-NPS1.5 SCH-XXH [SA182 F316L]</t>
  </si>
  <si>
    <t>WNeck Flange 150-NPS2 SCH-10 [SA182 F316L]</t>
  </si>
  <si>
    <t>WNeck Flange 150-NPS2 SCH-160 [SA182 F316L]</t>
  </si>
  <si>
    <t>WNeck Flange 150-NPS2 SCH-40 [SA182 F316L]</t>
  </si>
  <si>
    <t>WNeck Flange 150-NPS2 SCH-80 [SA182 F316L]</t>
  </si>
  <si>
    <t>WNeck Flange 150-NPS2 SCH-STD [SA182 F316L]</t>
  </si>
  <si>
    <t>WNeck Flange 150-NPS2 SCH-XH [SA182 F316L]</t>
  </si>
  <si>
    <t>WNeck Flange 150-NPS2 SCH-XXH [SA182 F316L]</t>
  </si>
  <si>
    <t>WNeck Flange 150-NPS2.5 SCH-10 [SA182 F316L]</t>
  </si>
  <si>
    <t>WNeck Flange 150-NPS2.5 SCH-160 [SA182 F316L]</t>
  </si>
  <si>
    <t>WNeck Flange 150-NPS2.5 SCH-40 [SA182 F316L]</t>
  </si>
  <si>
    <t>WNeck Flange 150-NPS2.5 SCH-80 [SA182 F316L]</t>
  </si>
  <si>
    <t>WNeck Flange 150-NPS2.5 SCH-STD [SA182 F316L]</t>
  </si>
  <si>
    <t>WNeck Flange 150-NPS2.5 SCH-XH [SA182 F316L]</t>
  </si>
  <si>
    <t>WNeck Flange 150-NPS2.5 SCH-XXH [SA182 F316L]</t>
  </si>
  <si>
    <t>WNeck Flange 150-NPS3 SCH-10 [SA182 F316L]</t>
  </si>
  <si>
    <t>WNeck Flange 150-NPS3 SCH-160 [SA182 F316L]</t>
  </si>
  <si>
    <t>WNeck Flange 150-NPS3 SCH-40 [SA182 F316L]</t>
  </si>
  <si>
    <t>WNeck Flange 150-NPS3 SCH-80 [SA182 F316L]</t>
  </si>
  <si>
    <t>WNeck Flange 150-NPS3 SCH-STD [SA182 F316L]</t>
  </si>
  <si>
    <t>WNeck Flange 150-NPS3 SCH-XH [SA182 F316L]</t>
  </si>
  <si>
    <t>WNeck Flange 150-NPS3 SCH-XXH [SA182 F316L]</t>
  </si>
  <si>
    <t>WNeck Flange 150-NPS3.5 SCH-10 [SA182 F316L]</t>
  </si>
  <si>
    <t>WNeck Flange 150-NPS3.5 SCH-40 [SA182 F316L]</t>
  </si>
  <si>
    <t>WNeck Flange 150-NPS3.5 SCH-80 [SA182 F316L]</t>
  </si>
  <si>
    <t>WNeck Flange 150-NPS3.5 SCH-STD [SA182 F316L]</t>
  </si>
  <si>
    <t>WNeck Flange 150-NPS3.5 SCH-XH [SA182 F316L]</t>
  </si>
  <si>
    <t>WNeck Flange 150-NPS3.5 SCH-XXH [SA182 F316L]</t>
  </si>
  <si>
    <t>WNeck Flange 150-NPS4 SCH-10 [SA182 F316L]</t>
  </si>
  <si>
    <t>WNeck Flange 150-NPS4 SCH-120 [SA182 F316L]</t>
  </si>
  <si>
    <t>WNeck Flange 150-NPS4 SCH-160 [SA182 F316L]</t>
  </si>
  <si>
    <t>WNeck Flange 150-NPS4 SCH-40 [SA182 F316L]</t>
  </si>
  <si>
    <t>WNeck Flange 150-NPS4 SCH-80 [SA182 F316L]</t>
  </si>
  <si>
    <t>WNeck Flange 150-NPS4 SCH-STD [SA182 F316L]</t>
  </si>
  <si>
    <t>WNeck Flange 150-NPS4 SCH-XH [SA182 F316L]</t>
  </si>
  <si>
    <t>WNeck Flange 150-NPS4 SCH-XXH [SA182 F316L]</t>
  </si>
  <si>
    <t>WNeck Flange 150-NPS5 SCH-10 [SA182 F316L]</t>
  </si>
  <si>
    <t>WNeck Flange 150-NPS5 SCH-120 [SA182 F316L]</t>
  </si>
  <si>
    <t>WNeck Flange 150-NPS5 SCH-160 [SA182 F316L]</t>
  </si>
  <si>
    <t>WNeck Flange 150-NPS5 SCH-40 [SA182 F316L]</t>
  </si>
  <si>
    <t>WNeck Flange 150-NPS5 SCH-80 [SA182 F316L]</t>
  </si>
  <si>
    <t>WNeck Flange 150-NPS5 SCH-STD [SA182 F316L]</t>
  </si>
  <si>
    <t>WNeck Flange 150-NPS5 SCH-XH [SA182 F316L]</t>
  </si>
  <si>
    <t>WNeck Flange 150-NPS5 SCH-XXH [SA182 F316L]</t>
  </si>
  <si>
    <t>WNeck Flange 150-NPS6 SCH-10 [SA182 F316L]</t>
  </si>
  <si>
    <t>WNeck Flange 150-NPS6 SCH-120 [SA182 F316L]</t>
  </si>
  <si>
    <t>WNeck Flange 150-NPS6 SCH-160 [SA182 F316L]</t>
  </si>
  <si>
    <t>WNeck Flange 150-NPS6 SCH-40 [SA182 F316L]</t>
  </si>
  <si>
    <t>WNeck Flange 150-NPS6 SCH-80 [SA182 F316L]</t>
  </si>
  <si>
    <t>WNeck Flange 150-NPS6 SCH-STD [SA182 F316L]</t>
  </si>
  <si>
    <t>WNeck Flange 150-NPS6 SCH-XH [SA182 F316L]</t>
  </si>
  <si>
    <t>WNeck Flange 150-NPS6 SCH-XXH [SA182 F316L]</t>
  </si>
  <si>
    <t>WNeck Flange 150-NPS8 SCH-10 [SA182 F316L]</t>
  </si>
  <si>
    <t>WNeck Flange 150-NPS8 SCH-100 [SA182 F316L]</t>
  </si>
  <si>
    <t>WNeck Flange 150-NPS8 SCH-120 [SA182 F316L]</t>
  </si>
  <si>
    <t>WNeck Flange 150-NPS8 SCH-140 [SA182 F316L]</t>
  </si>
  <si>
    <t>WNeck Flange 150-NPS8 SCH-160 [SA182 F316L]</t>
  </si>
  <si>
    <t>WNeck Flange 150-NPS8 SCH-20 [SA182 F316L]</t>
  </si>
  <si>
    <t>WNeck Flange 150-NPS8 SCH-30 [SA182 F316L]</t>
  </si>
  <si>
    <t>WNeck Flange 150-NPS8 SCH-40 [SA182 F316L]</t>
  </si>
  <si>
    <t>WNeck Flange 150-NPS8 SCH-60 [SA182 F316L]</t>
  </si>
  <si>
    <t>WNeck Flange 150-NPS8 SCH-80 [SA182 F316L]</t>
  </si>
  <si>
    <t>WNeck Flange 150-NPS8 SCH-STD [SA182 F316L]</t>
  </si>
  <si>
    <t>WNeck Flange 150-NPS8 SCH-XH [SA182 F316L]</t>
  </si>
  <si>
    <t>WNeck Flange 150-NPS8 SCH-XXH [SA182 F316L]</t>
  </si>
  <si>
    <t>WNeck Flange 150-NPS10 SCH-10 [SA182 F316L]</t>
  </si>
  <si>
    <t>WNeck Flange 150-NPS10 SCH-100 [SA182 F316L]</t>
  </si>
  <si>
    <t>WNeck Flange 150-NPS10 SCH-120 [SA182 F316L]</t>
  </si>
  <si>
    <t>WNeck Flange 150-NPS10 SCH-140 [SA182 F316L]</t>
  </si>
  <si>
    <t>WNeck Flange 150-NPS10 SCH-160 [SA182 F316L]</t>
  </si>
  <si>
    <t>WNeck Flange 150-NPS10 SCH-20 [SA182 F316L]</t>
  </si>
  <si>
    <t>WNeck Flange 150-NPS10 SCH-30 [SA182 F316L]</t>
  </si>
  <si>
    <t>WNeck Flange 150-NPS10 SCH-40 [SA182 F316L]</t>
  </si>
  <si>
    <t>WNeck Flange 150-NPS10 SCH-60 [SA182 F316L]</t>
  </si>
  <si>
    <t>WNeck Flange 150-NPS10 SCH-80 [SA182 F316L]</t>
  </si>
  <si>
    <t>WNeck Flange 150-NPS10 SCH-STD [SA182 F316L]</t>
  </si>
  <si>
    <t>WNeck Flange 150-NPS10 SCH-XH [SA182 F316L]</t>
  </si>
  <si>
    <t>WNeck Flange 150-NPS10 SCH-XXH [SA182 F316L]</t>
  </si>
  <si>
    <t>WNeck Flange 150-NPS12 SCH-10 [SA182 F316L]</t>
  </si>
  <si>
    <t>WNeck Flange 150-NPS12 SCH-100 [SA182 F316L]</t>
  </si>
  <si>
    <t>WNeck Flange 150-NPS12 SCH-120 [SA182 F316L]</t>
  </si>
  <si>
    <t>WNeck Flange 150-NPS12 SCH-140 [SA182 F316L]</t>
  </si>
  <si>
    <t>WNeck Flange 150-NPS12 SCH-160 [SA182 F316L]</t>
  </si>
  <si>
    <t>WNeck Flange 150-NPS12 SCH-20 [SA182 F316L]</t>
  </si>
  <si>
    <t>WNeck Flange 150-NPS12 SCH-30 [SA182 F316L]</t>
  </si>
  <si>
    <t>WNeck Flange 150-NPS12 SCH-40 [SA182 F316L]</t>
  </si>
  <si>
    <t>WNeck Flange 150-NPS12 SCH-60 [SA182 F316L]</t>
  </si>
  <si>
    <t>WNeck Flange 150-NPS12 SCH-80 [SA182 F316L]</t>
  </si>
  <si>
    <t>WNeck Flange 150-NPS12 SCH-STD [SA182 F316L]</t>
  </si>
  <si>
    <t>WNeck Flange 150-NPS12 SCH-XH [SA182 F316L]</t>
  </si>
  <si>
    <t>WNeck Flange 150-NPS12 SCH-XXH [SA182 F316L]</t>
  </si>
  <si>
    <t>WNeck Flange 150-NPS14 SCH-10 [SA182 F316L]</t>
  </si>
  <si>
    <t>WNeck Flange 150-NPS14 SCH-100 [SA182 F316L]</t>
  </si>
  <si>
    <t>WNeck Flange 150-NPS14 SCH-120 [SA182 F316L]</t>
  </si>
  <si>
    <t>WNeck Flange 150-NPS14 SCH-140 [SA182 F316L]</t>
  </si>
  <si>
    <t>WNeck Flange 150-NPS14 SCH-160 [SA182 F316L]</t>
  </si>
  <si>
    <t>WNeck Flange 150-NPS14 SCH-20 [SA182 F316L]</t>
  </si>
  <si>
    <t>WNeck Flange 150-NPS14 SCH-30 [SA182 F316L]</t>
  </si>
  <si>
    <t>WNeck Flange 150-NPS14 SCH-40 [SA182 F316L]</t>
  </si>
  <si>
    <t>WNeck Flange 150-NPS14 SCH-60 [SA182 F316L]</t>
  </si>
  <si>
    <t>WNeck Flange 150-NPS14 SCH-80 [SA182 F316L]</t>
  </si>
  <si>
    <t>WNeck Flange 150-NPS14 SCH-STD [SA182 F316L]</t>
  </si>
  <si>
    <t>WNeck Flange 150-NPS14 SCH-XH [SA182 F316L]</t>
  </si>
  <si>
    <t>WNeck Flange 150-NPS16 SCH-10 [SA182 F316L]</t>
  </si>
  <si>
    <t>WNeck Flange 150-NPS16 SCH-100 [SA182 F316L]</t>
  </si>
  <si>
    <t>WNeck Flange 150-NPS16 SCH-120 [SA182 F316L]</t>
  </si>
  <si>
    <t>WNeck Flange 150-NPS16 SCH-140 [SA182 F316L]</t>
  </si>
  <si>
    <t>WNeck Flange 150-NPS16 SCH-160 [SA182 F316L]</t>
  </si>
  <si>
    <t>WNeck Flange 150-NPS16 SCH-20 [SA182 F316L]</t>
  </si>
  <si>
    <t>WNeck Flange 150-NPS16 SCH-30 [SA182 F316L]</t>
  </si>
  <si>
    <t>WNeck Flange 150-NPS16 SCH-40 [SA182 F316L]</t>
  </si>
  <si>
    <t>WNeck Flange 150-NPS16 SCH-60 [SA182 F316L]</t>
  </si>
  <si>
    <t>WNeck Flange 150-NPS16 SCH-80 [SA182 F316L]</t>
  </si>
  <si>
    <t>WNeck Flange 150-NPS16 SCH-STD [SA182 F316L]</t>
  </si>
  <si>
    <t>WNeck Flange 150-NPS16 SCH-XH [SA182 F316L]</t>
  </si>
  <si>
    <t>WNeck Flange 150-NPS18 SCH-10 [SA182 F316L]</t>
  </si>
  <si>
    <t>WNeck Flange 150-NPS18 SCH-100 [SA182 F316L]</t>
  </si>
  <si>
    <t>WNeck Flange 150-NPS18 SCH-120 [SA182 F316L]</t>
  </si>
  <si>
    <t>WNeck Flange 150-NPS18 SCH-140 [SA182 F316L]</t>
  </si>
  <si>
    <t>WNeck Flange 150-NPS18 SCH-160 [SA182 F316L]</t>
  </si>
  <si>
    <t>WNeck Flange 150-NPS18 SCH-20 [SA182 F316L]</t>
  </si>
  <si>
    <t>WNeck Flange 150-NPS18 SCH-30 [SA182 F316L]</t>
  </si>
  <si>
    <t>WNeck Flange 150-NPS18 SCH-40 [SA182 F316L]</t>
  </si>
  <si>
    <t>WNeck Flange 150-NPS18 SCH-60 [SA182 F316L]</t>
  </si>
  <si>
    <t>WNeck Flange 150-NPS18 SCH-80 [SA182 F316L]</t>
  </si>
  <si>
    <t>WNeck Flange 150-NPS18 SCH-STD [SA182 F316L]</t>
  </si>
  <si>
    <t>WNeck Flange 150-NPS18 SCH-XH [SA182 F316L]</t>
  </si>
  <si>
    <t>WNeck Flange 150-NPS20 SCH-10 [SA182 F316L]</t>
  </si>
  <si>
    <t>WNeck Flange 150-NPS20 SCH-100 [SA182 F316L]</t>
  </si>
  <si>
    <t>WNeck Flange 150-NPS20 SCH-120 [SA182 F316L]</t>
  </si>
  <si>
    <t>WNeck Flange 150-NPS20 SCH-140 [SA182 F316L]</t>
  </si>
  <si>
    <t>WNeck Flange 150-NPS20 SCH-160 [SA182 F316L]</t>
  </si>
  <si>
    <t>WNeck Flange 150-NPS20 SCH-20 [SA182 F316L]</t>
  </si>
  <si>
    <t>WNeck Flange 150-NPS20 SCH-30 [SA182 F316L]</t>
  </si>
  <si>
    <t>WNeck Flange 150-NPS20 SCH-40 [SA182 F316L]</t>
  </si>
  <si>
    <t>WNeck Flange 150-NPS20 SCH-60 [SA182 F316L]</t>
  </si>
  <si>
    <t>WNeck Flange 150-NPS20 SCH-80 [SA182 F316L]</t>
  </si>
  <si>
    <t>WNeck Flange 150-NPS20 SCH-STD [SA182 F316L]</t>
  </si>
  <si>
    <t>WNeck Flange 150-NPS20 SCH-XH [SA182 F316L]</t>
  </si>
  <si>
    <t>WNeck Flange 150-NPS24 SCH-10 [SA182 F316L]</t>
  </si>
  <si>
    <t>WNeck Flange 150-NPS24 SCH-100 [SA182 F316L]</t>
  </si>
  <si>
    <t>WNeck Flange 150-NPS24 SCH-120 [SA182 F316L]</t>
  </si>
  <si>
    <t>WNeck Flange 150-NPS24 SCH-140 [SA182 F316L]</t>
  </si>
  <si>
    <t>WNeck Flange 150-NPS24 SCH-160 [SA182 F316L]</t>
  </si>
  <si>
    <t>WNeck Flange 150-NPS24 SCH-20 [SA182 F316L]</t>
  </si>
  <si>
    <t>WNeck Flange 150-NPS24 SCH-30 [SA182 F316L]</t>
  </si>
  <si>
    <t>WNeck Flange 150-NPS24 SCH-40 [SA182 F316L]</t>
  </si>
  <si>
    <t>WNeck Flange 150-NPS24 SCH-60 [SA182 F316L]</t>
  </si>
  <si>
    <t>WNeck Flange 150-NPS24 SCH-80 [SA182 F316L]</t>
  </si>
  <si>
    <t>WNeck Flange 150-NPS24 SCH-STD [SA182 F316L]</t>
  </si>
  <si>
    <t>WNeck Flange 150-NPS24 SCH-XH [SA182 F316L]</t>
  </si>
  <si>
    <t>WNeck Flange 300-NPS0.5 SCH-10 [SA182 F316L]</t>
  </si>
  <si>
    <t>WNeck Flange 300-NPS0.5 SCH-160 [SA182 F316L]</t>
  </si>
  <si>
    <t>WNeck Flange 300-NPS0.5 SCH-40 [SA182 F316L]</t>
  </si>
  <si>
    <t>WNeck Flange 300-NPS0.5 SCH-80 [SA182 F316L]</t>
  </si>
  <si>
    <t>WNeck Flange 300-NPS0.5 SCH-STD [SA182 F316L]</t>
  </si>
  <si>
    <t>WNeck Flange 300-NPS0.5 SCH-XH [SA182 F316L]</t>
  </si>
  <si>
    <t>WNeck Flange 300-NPS0.5 SCH-XXH [SA182 F316L]</t>
  </si>
  <si>
    <t>WNeck Flange 300-NPS0.75 SCH-10 [SA182 F316L]</t>
  </si>
  <si>
    <t>WNeck Flange 300-NPS0.75 SCH-160 [SA182 F316L]</t>
  </si>
  <si>
    <t>WNeck Flange 300-NPS0.75 SCH-40 [SA182 F316L]</t>
  </si>
  <si>
    <t>WNeck Flange 300-NPS0.75 SCH-80 [SA182 F316L]</t>
  </si>
  <si>
    <t>WNeck Flange 300-NPS0.75 SCH-STD [SA182 F316L]</t>
  </si>
  <si>
    <t>WNeck Flange 300-NPS0.75 SCH-XH [SA182 F316L]</t>
  </si>
  <si>
    <t>WNeck Flange 300-NPS0.75 SCH-XXH [SA182 F316L]</t>
  </si>
  <si>
    <t>WNeck Flange 300-NPS1 SCH-10 [SA182 F316L]</t>
  </si>
  <si>
    <t>WNeck Flange 300-NPS1 SCH-160 [SA182 F316L]</t>
  </si>
  <si>
    <t>WNeck Flange 300-NPS1 SCH-40 [SA182 F316L]</t>
  </si>
  <si>
    <t>WNeck Flange 300-NPS1 SCH-80 [SA182 F316L]</t>
  </si>
  <si>
    <t>WNeck Flange 300-NPS1 SCH-STD [SA182 F316L]</t>
  </si>
  <si>
    <t>WNeck Flange 300-NPS1 SCH-XH [SA182 F316L]</t>
  </si>
  <si>
    <t>WNeck Flange 300-NPS1 SCH-XXH [SA182 F316L]</t>
  </si>
  <si>
    <t>WNeck Flange 300-NPS1.25 SCH-10 [SA182 F316L]</t>
  </si>
  <si>
    <t>WNeck Flange 300-NPS1.25 SCH-160 [SA182 F316L]</t>
  </si>
  <si>
    <t>WNeck Flange 300-NPS1.25 SCH-40 [SA182 F316L]</t>
  </si>
  <si>
    <t>WNeck Flange 300-NPS1.25 SCH-80 [SA182 F316L]</t>
  </si>
  <si>
    <t>WNeck Flange 300-NPS1.25 SCH-STD [SA182 F316L]</t>
  </si>
  <si>
    <t>WNeck Flange 300-NPS1.25 SCH-XH [SA182 F316L]</t>
  </si>
  <si>
    <t>WNeck Flange 300-NPS1.25 SCH-XXH [SA182 F316L]</t>
  </si>
  <si>
    <t>WNeck Flange 300-NPS1.5 SCH-10 [SA182 F316L]</t>
  </si>
  <si>
    <t>WNeck Flange 300-NPS1.5 SCH-160 [SA182 F316L]</t>
  </si>
  <si>
    <t>WNeck Flange 300-NPS1.5 SCH-40 [SA182 F316L]</t>
  </si>
  <si>
    <t>WNeck Flange 300-NPS1.5 SCH-80 [SA182 F316L]</t>
  </si>
  <si>
    <t>WNeck Flange 300-NPS1.5 SCH-STD [SA182 F316L]</t>
  </si>
  <si>
    <t>WNeck Flange 300-NPS1.5 SCH-XH [SA182 F316L]</t>
  </si>
  <si>
    <t>WNeck Flange 300-NPS1.5 SCH-XXH [SA182 F316L]</t>
  </si>
  <si>
    <t>WNeck Flange 300-NPS2 SCH-10 [SA182 F316L]</t>
  </si>
  <si>
    <t>WNeck Flange 300-NPS2 SCH-160 [SA182 F316L]</t>
  </si>
  <si>
    <t>WNeck Flange 300-NPS2 SCH-40 [SA182 F316L]</t>
  </si>
  <si>
    <t>WNeck Flange 300-NPS2 SCH-80 [SA182 F316L]</t>
  </si>
  <si>
    <t>WNeck Flange 300-NPS2 SCH-STD [SA182 F316L]</t>
  </si>
  <si>
    <t>WNeck Flange 300-NPS2 SCH-XH [SA182 F316L]</t>
  </si>
  <si>
    <t>WNeck Flange 300-NPS2 SCH-XXH [SA182 F316L]</t>
  </si>
  <si>
    <t>WNeck Flange 300-NPS2.5 SCH-10 [SA182 F316L]</t>
  </si>
  <si>
    <t>WNeck Flange 300-NPS2.5 SCH-160 [SA182 F316L]</t>
  </si>
  <si>
    <t>WNeck Flange 300-NPS2.5 SCH-40 [SA182 F316L]</t>
  </si>
  <si>
    <t>WNeck Flange 300-NPS2.5 SCH-80 [SA182 F316L]</t>
  </si>
  <si>
    <t>WNeck Flange 300-NPS2.5 SCH-STD [SA182 F316L]</t>
  </si>
  <si>
    <t>WNeck Flange 300-NPS2.5 SCH-XH [SA182 F316L]</t>
  </si>
  <si>
    <t>WNeck Flange 300-NPS2.5 SCH-XXH [SA182 F316L]</t>
  </si>
  <si>
    <t>WNeck Flange 300-NPS3 SCH-10 [SA182 F316L]</t>
  </si>
  <si>
    <t>WNeck Flange 300-NPS3 SCH-160 [SA182 F316L]</t>
  </si>
  <si>
    <t>WNeck Flange 300-NPS3 SCH-40 [SA182 F316L]</t>
  </si>
  <si>
    <t>WNeck Flange 300-NPS3 SCH-80 [SA182 F316L]</t>
  </si>
  <si>
    <t>WNeck Flange 300-NPS3 SCH-STD [SA182 F316L]</t>
  </si>
  <si>
    <t>WNeck Flange 300-NPS3 SCH-XH [SA182 F316L]</t>
  </si>
  <si>
    <t>WNeck Flange 300-NPS3 SCH-XXH [SA182 F316L]</t>
  </si>
  <si>
    <t>WNeck Flange 300-NPS3.5 SCH-10 [SA182 F316L]</t>
  </si>
  <si>
    <t>WNeck Flange 300-NPS3.5 SCH-40 [SA182 F316L]</t>
  </si>
  <si>
    <t>WNeck Flange 300-NPS3.5 SCH-80 [SA182 F316L]</t>
  </si>
  <si>
    <t>WNeck Flange 300-NPS3.5 SCH-STD [SA182 F316L]</t>
  </si>
  <si>
    <t>WNeck Flange 300-NPS3.5 SCH-XH [SA182 F316L]</t>
  </si>
  <si>
    <t>WNeck Flange 300-NPS3.5 SCH-XXH [SA182 F316L]</t>
  </si>
  <si>
    <t>WNeck Flange 300-NPS4 SCH-10 [SA182 F316L]</t>
  </si>
  <si>
    <t>WNeck Flange 300-NPS4 SCH-120 [SA182 F316L]</t>
  </si>
  <si>
    <t>WNeck Flange 300-NPS4 SCH-160 [SA182 F316L]</t>
  </si>
  <si>
    <t>WNeck Flange 300-NPS4 SCH-40 [SA182 F316L]</t>
  </si>
  <si>
    <t>WNeck Flange 300-NPS4 SCH-80 [SA182 F316L]</t>
  </si>
  <si>
    <t>WNeck Flange 300-NPS4 SCH-STD [SA182 F316L]</t>
  </si>
  <si>
    <t>WNeck Flange 300-NPS4 SCH-XH [SA182 F316L]</t>
  </si>
  <si>
    <t>WNeck Flange 300-NPS4 SCH-XXH [SA182 F316L]</t>
  </si>
  <si>
    <t>WNeck Flange 300-NPS5 SCH-10 [SA182 F316L]</t>
  </si>
  <si>
    <t>WNeck Flange 300-NPS5 SCH-120 [SA182 F316L]</t>
  </si>
  <si>
    <t>WNeck Flange 300-NPS5 SCH-160 [SA182 F316L]</t>
  </si>
  <si>
    <t>WNeck Flange 300-NPS5 SCH-40 [SA182 F316L]</t>
  </si>
  <si>
    <t>WNeck Flange 300-NPS5 SCH-80 [SA182 F316L]</t>
  </si>
  <si>
    <t>WNeck Flange 300-NPS5 SCH-STD [SA182 F316L]</t>
  </si>
  <si>
    <t>WNeck Flange 300-NPS5 SCH-XH [SA182 F316L]</t>
  </si>
  <si>
    <t>WNeck Flange 300-NPS5 SCH-XXH [SA182 F316L]</t>
  </si>
  <si>
    <t>WNeck Flange 300-NPS6 SCH-10 [SA182 F316L]</t>
  </si>
  <si>
    <t>WNeck Flange 300-NPS6 SCH-120 [SA182 F316L]</t>
  </si>
  <si>
    <t>WNeck Flange 300-NPS6 SCH-160 [SA182 F316L]</t>
  </si>
  <si>
    <t>WNeck Flange 300-NPS6 SCH-40 [SA182 F316L]</t>
  </si>
  <si>
    <t>WNeck Flange 300-NPS6 SCH-80 [SA182 F316L]</t>
  </si>
  <si>
    <t>WNeck Flange 300-NPS6 SCH-STD [SA182 F316L]</t>
  </si>
  <si>
    <t>WNeck Flange 300-NPS6 SCH-XH [SA182 F316L]</t>
  </si>
  <si>
    <t>WNeck Flange 300-NPS6 SCH-XXH [SA182 F316L]</t>
  </si>
  <si>
    <t>WNeck Flange 300-NPS8 SCH-10 [SA182 F316L]</t>
  </si>
  <si>
    <t>WNeck Flange 300-NPS8 SCH-100 [SA182 F316L]</t>
  </si>
  <si>
    <t>WNeck Flange 300-NPS8 SCH-120 [SA182 F316L]</t>
  </si>
  <si>
    <t>WNeck Flange 300-NPS8 SCH-140 [SA182 F316L]</t>
  </si>
  <si>
    <t>WNeck Flange 300-NPS8 SCH-160 [SA182 F316L]</t>
  </si>
  <si>
    <t>WNeck Flange 300-NPS8 SCH-20 [SA182 F316L]</t>
  </si>
  <si>
    <t>WNeck Flange 300-NPS8 SCH-30 [SA182 F316L]</t>
  </si>
  <si>
    <t>WNeck Flange 300-NPS8 SCH-40 [SA182 F316L]</t>
  </si>
  <si>
    <t>WNeck Flange 300-NPS8 SCH-60 [SA182 F316L]</t>
  </si>
  <si>
    <t>WNeck Flange 300-NPS8 SCH-80 [SA182 F316L]</t>
  </si>
  <si>
    <t>WNeck Flange 300-NPS8 SCH-STD [SA182 F316L]</t>
  </si>
  <si>
    <t>WNeck Flange 300-NPS8 SCH-XH [SA182 F316L]</t>
  </si>
  <si>
    <t>WNeck Flange 300-NPS8 SCH-XXH [SA182 F316L]</t>
  </si>
  <si>
    <t>WNeck Flange 300-NPS10 SCH-10 [SA182 F316L]</t>
  </si>
  <si>
    <t>WNeck Flange 300-NPS10 SCH-100 [SA182 F316L]</t>
  </si>
  <si>
    <t>WNeck Flange 300-NPS10 SCH-120 [SA182 F316L]</t>
  </si>
  <si>
    <t>WNeck Flange 300-NPS10 SCH-140 [SA182 F316L]</t>
  </si>
  <si>
    <t>WNeck Flange 300-NPS10 SCH-160 [SA182 F316L]</t>
  </si>
  <si>
    <t>WNeck Flange 300-NPS10 SCH-20 [SA182 F316L]</t>
  </si>
  <si>
    <t>WNeck Flange 300-NPS10 SCH-30 [SA182 F316L]</t>
  </si>
  <si>
    <t>WNeck Flange 300-NPS10 SCH-40 [SA182 F316L]</t>
  </si>
  <si>
    <t>WNeck Flange 300-NPS10 SCH-60 [SA182 F316L]</t>
  </si>
  <si>
    <t>WNeck Flange 300-NPS10 SCH-80 [SA182 F316L]</t>
  </si>
  <si>
    <t>WNeck Flange 300-NPS10 SCH-STD [SA182 F316L]</t>
  </si>
  <si>
    <t>WNeck Flange 300-NPS10 SCH-XH [SA182 F316L]</t>
  </si>
  <si>
    <t>WNeck Flange 300-NPS10 SCH-XXH [SA182 F316L]</t>
  </si>
  <si>
    <t>WNeck Flange 300-NPS12 SCH-10 [SA182 F316L]</t>
  </si>
  <si>
    <t>WNeck Flange 300-NPS12 SCH-100 [SA182 F316L]</t>
  </si>
  <si>
    <t>WNeck Flange 300-NPS12 SCH-120 [SA182 F316L]</t>
  </si>
  <si>
    <t>WNeck Flange 300-NPS12 SCH-140 [SA182 F316L]</t>
  </si>
  <si>
    <t>WNeck Flange 300-NPS12 SCH-160 [SA182 F316L]</t>
  </si>
  <si>
    <t>WNeck Flange 300-NPS12 SCH-20 [SA182 F316L]</t>
  </si>
  <si>
    <t>WNeck Flange 300-NPS12 SCH-30 [SA182 F316L]</t>
  </si>
  <si>
    <t>WNeck Flange 300-NPS12 SCH-40 [SA182 F316L]</t>
  </si>
  <si>
    <t>WNeck Flange 300-NPS12 SCH-60 [SA182 F316L]</t>
  </si>
  <si>
    <t>WNeck Flange 300-NPS12 SCH-80 [SA182 F316L]</t>
  </si>
  <si>
    <t>WNeck Flange 300-NPS12 SCH-STD [SA182 F316L]</t>
  </si>
  <si>
    <t>WNeck Flange 300-NPS12 SCH-XH [SA182 F316L]</t>
  </si>
  <si>
    <t>WNeck Flange 300-NPS12 SCH-XXH [SA182 F316L]</t>
  </si>
  <si>
    <t>WNeck Flange 300-NPS14 SCH-10 [SA182 F316L]</t>
  </si>
  <si>
    <t>WNeck Flange 300-NPS14 SCH-100 [SA182 F316L]</t>
  </si>
  <si>
    <t>WNeck Flange 300-NPS14 SCH-120 [SA182 F316L]</t>
  </si>
  <si>
    <t>WNeck Flange 300-NPS14 SCH-140 [SA182 F316L]</t>
  </si>
  <si>
    <t>WNeck Flange 300-NPS14 SCH-160 [SA182 F316L]</t>
  </si>
  <si>
    <t>WNeck Flange 300-NPS14 SCH-20 [SA182 F316L]</t>
  </si>
  <si>
    <t>WNeck Flange 300-NPS14 SCH-30 [SA182 F316L]</t>
  </si>
  <si>
    <t>WNeck Flange 300-NPS14 SCH-40 [SA182 F316L]</t>
  </si>
  <si>
    <t>WNeck Flange 300-NPS14 SCH-60 [SA182 F316L]</t>
  </si>
  <si>
    <t>WNeck Flange 300-NPS14 SCH-80 [SA182 F316L]</t>
  </si>
  <si>
    <t>WNeck Flange 300-NPS14 SCH-STD [SA182 F316L]</t>
  </si>
  <si>
    <t>WNeck Flange 300-NPS14 SCH-XH [SA182 F316L]</t>
  </si>
  <si>
    <t>WNeck Flange 300-NPS16 SCH-10 [SA182 F316L]</t>
  </si>
  <si>
    <t>WNeck Flange 300-NPS16 SCH-100 [SA182 F316L]</t>
  </si>
  <si>
    <t>WNeck Flange 300-NPS16 SCH-120 [SA182 F316L]</t>
  </si>
  <si>
    <t>WNeck Flange 300-NPS16 SCH-140 [SA182 F316L]</t>
  </si>
  <si>
    <t>WNeck Flange 300-NPS16 SCH-160 [SA182 F316L]</t>
  </si>
  <si>
    <t>WNeck Flange 300-NPS16 SCH-20 [SA182 F316L]</t>
  </si>
  <si>
    <t>WNeck Flange 300-NPS16 SCH-30 [SA182 F316L]</t>
  </si>
  <si>
    <t>WNeck Flange 300-NPS16 SCH-40 [SA182 F316L]</t>
  </si>
  <si>
    <t>WNeck Flange 300-NPS16 SCH-60 [SA182 F316L]</t>
  </si>
  <si>
    <t>WNeck Flange 300-NPS16 SCH-80 [SA182 F316L]</t>
  </si>
  <si>
    <t>WNeck Flange 300-NPS16 SCH-STD [SA182 F316L]</t>
  </si>
  <si>
    <t>WNeck Flange 300-NPS16 SCH-XH [SA182 F316L]</t>
  </si>
  <si>
    <t>WNeck Flange 300-NPS18 SCH-10 [SA182 F316L]</t>
  </si>
  <si>
    <t>WNeck Flange 300-NPS18 SCH-100 [SA182 F316L]</t>
  </si>
  <si>
    <t>WNeck Flange 300-NPS18 SCH-120 [SA182 F316L]</t>
  </si>
  <si>
    <t>WNeck Flange 300-NPS18 SCH-140 [SA182 F316L]</t>
  </si>
  <si>
    <t>WNeck Flange 300-NPS18 SCH-160 [SA182 F316L]</t>
  </si>
  <si>
    <t>WNeck Flange 300-NPS18 SCH-20 [SA182 F316L]</t>
  </si>
  <si>
    <t>WNeck Flange 300-NPS18 SCH-30 [SA182 F316L]</t>
  </si>
  <si>
    <t>WNeck Flange 300-NPS18 SCH-40 [SA182 F316L]</t>
  </si>
  <si>
    <t>WNeck Flange 300-NPS18 SCH-60 [SA182 F316L]</t>
  </si>
  <si>
    <t>WNeck Flange 300-NPS18 SCH-80 [SA182 F316L]</t>
  </si>
  <si>
    <t>WNeck Flange 300-NPS18 SCH-STD [SA182 F316L]</t>
  </si>
  <si>
    <t>WNeck Flange 300-NPS18 SCH-XH [SA182 F316L]</t>
  </si>
  <si>
    <t>WNeck Flange 300-NPS20 SCH-10 [SA182 F316L]</t>
  </si>
  <si>
    <t>WNeck Flange 300-NPS20 SCH-100 [SA182 F316L]</t>
  </si>
  <si>
    <t>WNeck Flange 300-NPS20 SCH-120 [SA182 F316L]</t>
  </si>
  <si>
    <t>WNeck Flange 300-NPS20 SCH-140 [SA182 F316L]</t>
  </si>
  <si>
    <t>WNeck Flange 300-NPS20 SCH-160 [SA182 F316L]</t>
  </si>
  <si>
    <t>WNeck Flange 300-NPS20 SCH-20 [SA182 F316L]</t>
  </si>
  <si>
    <t>WNeck Flange 300-NPS20 SCH-30 [SA182 F316L]</t>
  </si>
  <si>
    <t>WNeck Flange 300-NPS20 SCH-40 [SA182 F316L]</t>
  </si>
  <si>
    <t>WNeck Flange 300-NPS20 SCH-60 [SA182 F316L]</t>
  </si>
  <si>
    <t>WNeck Flange 300-NPS20 SCH-80 [SA182 F316L]</t>
  </si>
  <si>
    <t>WNeck Flange 300-NPS20 SCH-STD [SA182 F316L]</t>
  </si>
  <si>
    <t>WNeck Flange 300-NPS20 SCH-XH [SA182 F316L]</t>
  </si>
  <si>
    <t>WNeck Flange 300-NPS24 SCH-10 [SA182 F316L]</t>
  </si>
  <si>
    <t>WNeck Flange 300-NPS24 SCH-100 [SA182 F316L]</t>
  </si>
  <si>
    <t>WNeck Flange 300-NPS24 SCH-120 [SA182 F316L]</t>
  </si>
  <si>
    <t>WNeck Flange 300-NPS24 SCH-140 [SA182 F316L]</t>
  </si>
  <si>
    <t>WNeck Flange 300-NPS24 SCH-160 [SA182 F316L]</t>
  </si>
  <si>
    <t>WNeck Flange 300-NPS24 SCH-20 [SA182 F316L]</t>
  </si>
  <si>
    <t>WNeck Flange 300-NPS24 SCH-30 [SA182 F316L]</t>
  </si>
  <si>
    <t>WNeck Flange 300-NPS24 SCH-40 [SA182 F316L]</t>
  </si>
  <si>
    <t>WNeck Flange 300-NPS24 SCH-60 [SA182 F316L]</t>
  </si>
  <si>
    <t>WNeck Flange 300-NPS24 SCH-80 [SA182 F316L]</t>
  </si>
  <si>
    <t>WNeck Flange 300-NPS24 SCH-STD [SA182 F316L]</t>
  </si>
  <si>
    <t>WNeck Flange 300-NPS24 SCH-XH [SA182 F316L]</t>
  </si>
  <si>
    <t>WNeck Flange 400-NPS0.5 SCH-10 [SA182 F316L]</t>
  </si>
  <si>
    <t>WNeck Flange 400-NPS0.5 SCH-160 [SA182 F316L]</t>
  </si>
  <si>
    <t>WNeck Flange 400-NPS0.5 SCH-40 [SA182 F316L]</t>
  </si>
  <si>
    <t>WNeck Flange 400-NPS0.5 SCH-80 [SA182 F316L]</t>
  </si>
  <si>
    <t>WNeck Flange 400-NPS0.5 SCH-STD [SA182 F316L]</t>
  </si>
  <si>
    <t>WNeck Flange 400-NPS0.5 SCH-XH [SA182 F316L]</t>
  </si>
  <si>
    <t>WNeck Flange 400-NPS0.5 SCH-XXH [SA182 F316L]</t>
  </si>
  <si>
    <t>WNeck Flange 400-NPS0.75 SCH-10 [SA182 F316L]</t>
  </si>
  <si>
    <t>WNeck Flange 400-NPS0.75 SCH-160 [SA182 F316L]</t>
  </si>
  <si>
    <t>WNeck Flange 400-NPS0.75 SCH-40 [SA182 F316L]</t>
  </si>
  <si>
    <t>WNeck Flange 400-NPS0.75 SCH-80 [SA182 F316L]</t>
  </si>
  <si>
    <t>WNeck Flange 400-NPS0.75 SCH-STD [SA182 F316L]</t>
  </si>
  <si>
    <t>WNeck Flange 400-NPS0.75 SCH-XH [SA182 F316L]</t>
  </si>
  <si>
    <t>WNeck Flange 400-NPS0.75 SCH-XXH [SA182 F316L]</t>
  </si>
  <si>
    <t>WNeck Flange 400-NPS1 SCH-10 [SA182 F316L]</t>
  </si>
  <si>
    <t>WNeck Flange 400-NPS1 SCH-160 [SA182 F316L]</t>
  </si>
  <si>
    <t>WNeck Flange 400-NPS1 SCH-40 [SA182 F316L]</t>
  </si>
  <si>
    <t>WNeck Flange 400-NPS1 SCH-80 [SA182 F316L]</t>
  </si>
  <si>
    <t>WNeck Flange 400-NPS1 SCH-STD [SA182 F316L]</t>
  </si>
  <si>
    <t>WNeck Flange 400-NPS1 SCH-XH [SA182 F316L]</t>
  </si>
  <si>
    <t>WNeck Flange 400-NPS1 SCH-XXH [SA182 F316L]</t>
  </si>
  <si>
    <t>WNeck Flange 400-NPS1.25 SCH-10 [SA182 F316L]</t>
  </si>
  <si>
    <t>WNeck Flange 400-NPS1.25 SCH-160 [SA182 F316L]</t>
  </si>
  <si>
    <t>WNeck Flange 400-NPS1.25 SCH-40 [SA182 F316L]</t>
  </si>
  <si>
    <t>WNeck Flange 400-NPS1.25 SCH-80 [SA182 F316L]</t>
  </si>
  <si>
    <t>WNeck Flange 400-NPS1.25 SCH-STD [SA182 F316L]</t>
  </si>
  <si>
    <t>WNeck Flange 400-NPS1.25 SCH-XH [SA182 F316L]</t>
  </si>
  <si>
    <t>WNeck Flange 400-NPS1.25 SCH-XXH [SA182 F316L]</t>
  </si>
  <si>
    <t>WNeck Flange 400-NPS1.5 SCH-10 [SA182 F316L]</t>
  </si>
  <si>
    <t>WNeck Flange 400-NPS1.5 SCH-160 [SA182 F316L]</t>
  </si>
  <si>
    <t>WNeck Flange 400-NPS1.5 SCH-40 [SA182 F316L]</t>
  </si>
  <si>
    <t>WNeck Flange 400-NPS1.5 SCH-80 [SA182 F316L]</t>
  </si>
  <si>
    <t>WNeck Flange 400-NPS1.5 SCH-STD [SA182 F316L]</t>
  </si>
  <si>
    <t>WNeck Flange 400-NPS1.5 SCH-XH [SA182 F316L]</t>
  </si>
  <si>
    <t>WNeck Flange 400-NPS1.5 SCH-XXH [SA182 F316L]</t>
  </si>
  <si>
    <t>WNeck Flange 400-NPS2 SCH-10 [SA182 F316L]</t>
  </si>
  <si>
    <t>WNeck Flange 400-NPS2 SCH-160 [SA182 F316L]</t>
  </si>
  <si>
    <t>WNeck Flange 400-NPS2 SCH-40 [SA182 F316L]</t>
  </si>
  <si>
    <t>WNeck Flange 400-NPS2 SCH-80 [SA182 F316L]</t>
  </si>
  <si>
    <t>WNeck Flange 400-NPS2 SCH-STD [SA182 F316L]</t>
  </si>
  <si>
    <t>WNeck Flange 400-NPS2 SCH-XH [SA182 F316L]</t>
  </si>
  <si>
    <t>WNeck Flange 400-NPS2 SCH-XXH [SA182 F316L]</t>
  </si>
  <si>
    <t>WNeck Flange 400-NPS2.5 SCH-10 [SA182 F316L]</t>
  </si>
  <si>
    <t>WNeck Flange 400-NPS2.5 SCH-160 [SA182 F316L]</t>
  </si>
  <si>
    <t>WNeck Flange 400-NPS2.5 SCH-40 [SA182 F316L]</t>
  </si>
  <si>
    <t>WNeck Flange 400-NPS2.5 SCH-80 [SA182 F316L]</t>
  </si>
  <si>
    <t>WNeck Flange 400-NPS2.5 SCH-STD [SA182 F316L]</t>
  </si>
  <si>
    <t>WNeck Flange 400-NPS2.5 SCH-XH [SA182 F316L]</t>
  </si>
  <si>
    <t>WNeck Flange 400-NPS2.5 SCH-XXH [SA182 F316L]</t>
  </si>
  <si>
    <t>WNeck Flange 400-NPS3 SCH-10 [SA182 F316L]</t>
  </si>
  <si>
    <t>WNeck Flange 400-NPS3 SCH-160 [SA182 F316L]</t>
  </si>
  <si>
    <t>WNeck Flange 400-NPS3 SCH-40 [SA182 F316L]</t>
  </si>
  <si>
    <t>WNeck Flange 400-NPS3 SCH-80 [SA182 F316L]</t>
  </si>
  <si>
    <t>WNeck Flange 400-NPS3 SCH-STD [SA182 F316L]</t>
  </si>
  <si>
    <t>WNeck Flange 400-NPS3 SCH-XH [SA182 F316L]</t>
  </si>
  <si>
    <t>WNeck Flange 400-NPS3 SCH-XXH [SA182 F316L]</t>
  </si>
  <si>
    <t>WNeck Flange 400-NPS3.5 SCH-10 [SA182 F316L]</t>
  </si>
  <si>
    <t>WNeck Flange 400-NPS3.5 SCH-40 [SA182 F316L]</t>
  </si>
  <si>
    <t>WNeck Flange 400-NPS3.5 SCH-80 [SA182 F316L]</t>
  </si>
  <si>
    <t>WNeck Flange 400-NPS3.5 SCH-STD [SA182 F316L]</t>
  </si>
  <si>
    <t>WNeck Flange 400-NPS3.5 SCH-XH [SA182 F316L]</t>
  </si>
  <si>
    <t>WNeck Flange 400-NPS3.5 SCH-XXH [SA182 F316L]</t>
  </si>
  <si>
    <t>WNeck Flange 400-NPS4 SCH-10 [SA182 F316L]</t>
  </si>
  <si>
    <t>WNeck Flange 400-NPS4 SCH-120 [SA182 F316L]</t>
  </si>
  <si>
    <t>WNeck Flange 400-NPS4 SCH-160 [SA182 F316L]</t>
  </si>
  <si>
    <t>WNeck Flange 400-NPS4 SCH-40 [SA182 F316L]</t>
  </si>
  <si>
    <t>WNeck Flange 400-NPS4 SCH-80 [SA182 F316L]</t>
  </si>
  <si>
    <t>WNeck Flange 400-NPS4 SCH-STD [SA182 F316L]</t>
  </si>
  <si>
    <t>WNeck Flange 400-NPS4 SCH-XH [SA182 F316L]</t>
  </si>
  <si>
    <t>WNeck Flange 400-NPS4 SCH-XXH [SA182 F316L]</t>
  </si>
  <si>
    <t>WNeck Flange 400-NPS5 SCH-10 [SA182 F316L]</t>
  </si>
  <si>
    <t>WNeck Flange 400-NPS5 SCH-120 [SA182 F316L]</t>
  </si>
  <si>
    <t>WNeck Flange 400-NPS5 SCH-160 [SA182 F316L]</t>
  </si>
  <si>
    <t>WNeck Flange 400-NPS5 SCH-40 [SA182 F316L]</t>
  </si>
  <si>
    <t>WNeck Flange 400-NPS5 SCH-80 [SA182 F316L]</t>
  </si>
  <si>
    <t>WNeck Flange 400-NPS5 SCH-STD [SA182 F316L]</t>
  </si>
  <si>
    <t>WNeck Flange 400-NPS5 SCH-XH [SA182 F316L]</t>
  </si>
  <si>
    <t>WNeck Flange 400-NPS5 SCH-XXH [SA182 F316L]</t>
  </si>
  <si>
    <t>WNeck Flange 400-NPS6 SCH-10 [SA182 F316L]</t>
  </si>
  <si>
    <t>WNeck Flange 400-NPS6 SCH-120 [SA182 F316L]</t>
  </si>
  <si>
    <t>WNeck Flange 400-NPS6 SCH-160 [SA182 F316L]</t>
  </si>
  <si>
    <t>WNeck Flange 400-NPS6 SCH-40 [SA182 F316L]</t>
  </si>
  <si>
    <t>WNeck Flange 400-NPS6 SCH-80 [SA182 F316L]</t>
  </si>
  <si>
    <t>WNeck Flange 400-NPS6 SCH-STD [SA182 F316L]</t>
  </si>
  <si>
    <t>WNeck Flange 400-NPS6 SCH-XH [SA182 F316L]</t>
  </si>
  <si>
    <t>WNeck Flange 400-NPS6 SCH-XXH [SA182 F316L]</t>
  </si>
  <si>
    <t>WNeck Flange 400-NPS8 SCH-10 [SA182 F316L]</t>
  </si>
  <si>
    <t>WNeck Flange 400-NPS8 SCH-100 [SA182 F316L]</t>
  </si>
  <si>
    <t>WNeck Flange 400-NPS8 SCH-120 [SA182 F316L]</t>
  </si>
  <si>
    <t>WNeck Flange 400-NPS8 SCH-140 [SA182 F316L]</t>
  </si>
  <si>
    <t>WNeck Flange 400-NPS8 SCH-160 [SA182 F316L]</t>
  </si>
  <si>
    <t>WNeck Flange 400-NPS8 SCH-20 [SA182 F316L]</t>
  </si>
  <si>
    <t>WNeck Flange 400-NPS8 SCH-30 [SA182 F316L]</t>
  </si>
  <si>
    <t>WNeck Flange 400-NPS8 SCH-40 [SA182 F316L]</t>
  </si>
  <si>
    <t>WNeck Flange 400-NPS8 SCH-60 [SA182 F316L]</t>
  </si>
  <si>
    <t>WNeck Flange 400-NPS8 SCH-80 [SA182 F316L]</t>
  </si>
  <si>
    <t>WNeck Flange 400-NPS8 SCH-STD [SA182 F316L]</t>
  </si>
  <si>
    <t>WNeck Flange 400-NPS8 SCH-XH [SA182 F316L]</t>
  </si>
  <si>
    <t>WNeck Flange 400-NPS8 SCH-XXH [SA182 F316L]</t>
  </si>
  <si>
    <t>WNeck Flange 400-NPS10 SCH-10 [SA182 F316L]</t>
  </si>
  <si>
    <t>WNeck Flange 400-NPS10 SCH-100 [SA182 F316L]</t>
  </si>
  <si>
    <t>WNeck Flange 400-NPS10 SCH-120 [SA182 F316L]</t>
  </si>
  <si>
    <t>WNeck Flange 400-NPS10 SCH-140 [SA182 F316L]</t>
  </si>
  <si>
    <t>WNeck Flange 400-NPS10 SCH-160 [SA182 F316L]</t>
  </si>
  <si>
    <t>WNeck Flange 400-NPS10 SCH-20 [SA182 F316L]</t>
  </si>
  <si>
    <t>WNeck Flange 400-NPS10 SCH-30 [SA182 F316L]</t>
  </si>
  <si>
    <t>WNeck Flange 400-NPS10 SCH-40 [SA182 F316L]</t>
  </si>
  <si>
    <t>WNeck Flange 400-NPS10 SCH-60 [SA182 F316L]</t>
  </si>
  <si>
    <t>WNeck Flange 400-NPS10 SCH-80 [SA182 F316L]</t>
  </si>
  <si>
    <t>WNeck Flange 400-NPS10 SCH-STD [SA182 F316L]</t>
  </si>
  <si>
    <t>WNeck Flange 400-NPS10 SCH-XH [SA182 F316L]</t>
  </si>
  <si>
    <t>WNeck Flange 400-NPS10 SCH-XXH [SA182 F316L]</t>
  </si>
  <si>
    <t>WNeck Flange 400-NPS12 SCH-10 [SA182 F316L]</t>
  </si>
  <si>
    <t>WNeck Flange 400-NPS12 SCH-100 [SA182 F316L]</t>
  </si>
  <si>
    <t>WNeck Flange 400-NPS12 SCH-120 [SA182 F316L]</t>
  </si>
  <si>
    <t>WNeck Flange 400-NPS12 SCH-140 [SA182 F316L]</t>
  </si>
  <si>
    <t>WNeck Flange 400-NPS12 SCH-160 [SA182 F316L]</t>
  </si>
  <si>
    <t>WNeck Flange 400-NPS12 SCH-20 [SA182 F316L]</t>
  </si>
  <si>
    <t>WNeck Flange 400-NPS12 SCH-30 [SA182 F316L]</t>
  </si>
  <si>
    <t>WNeck Flange 400-NPS12 SCH-40 [SA182 F316L]</t>
  </si>
  <si>
    <t>WNeck Flange 400-NPS12 SCH-60 [SA182 F316L]</t>
  </si>
  <si>
    <t>WNeck Flange 400-NPS12 SCH-80 [SA182 F316L]</t>
  </si>
  <si>
    <t>WNeck Flange 400-NPS12 SCH-STD [SA182 F316L]</t>
  </si>
  <si>
    <t>WNeck Flange 400-NPS12 SCH-XH [SA182 F316L]</t>
  </si>
  <si>
    <t>WNeck Flange 400-NPS12 SCH-XXH [SA182 F316L]</t>
  </si>
  <si>
    <t>WNeck Flange 400-NPS14 SCH-10 [SA182 F316L]</t>
  </si>
  <si>
    <t>WNeck Flange 400-NPS14 SCH-100 [SA182 F316L]</t>
  </si>
  <si>
    <t>WNeck Flange 400-NPS14 SCH-120 [SA182 F316L]</t>
  </si>
  <si>
    <t>WNeck Flange 400-NPS14 SCH-140 [SA182 F316L]</t>
  </si>
  <si>
    <t>WNeck Flange 400-NPS14 SCH-160 [SA182 F316L]</t>
  </si>
  <si>
    <t>WNeck Flange 400-NPS14 SCH-20 [SA182 F316L]</t>
  </si>
  <si>
    <t>WNeck Flange 400-NPS14 SCH-30 [SA182 F316L]</t>
  </si>
  <si>
    <t>WNeck Flange 400-NPS14 SCH-40 [SA182 F316L]</t>
  </si>
  <si>
    <t>WNeck Flange 400-NPS14 SCH-60 [SA182 F316L]</t>
  </si>
  <si>
    <t>WNeck Flange 400-NPS14 SCH-80 [SA182 F316L]</t>
  </si>
  <si>
    <t>WNeck Flange 400-NPS14 SCH-STD [SA182 F316L]</t>
  </si>
  <si>
    <t>WNeck Flange 400-NPS14 SCH-XH [SA182 F316L]</t>
  </si>
  <si>
    <t>WNeck Flange 400-NPS16 SCH-10 [SA182 F316L]</t>
  </si>
  <si>
    <t>WNeck Flange 400-NPS16 SCH-100 [SA182 F316L]</t>
  </si>
  <si>
    <t>WNeck Flange 400-NPS16 SCH-120 [SA182 F316L]</t>
  </si>
  <si>
    <t>WNeck Flange 400-NPS16 SCH-140 [SA182 F316L]</t>
  </si>
  <si>
    <t>WNeck Flange 400-NPS16 SCH-160 [SA182 F316L]</t>
  </si>
  <si>
    <t>WNeck Flange 400-NPS16 SCH-20 [SA182 F316L]</t>
  </si>
  <si>
    <t>WNeck Flange 400-NPS16 SCH-30 [SA182 F316L]</t>
  </si>
  <si>
    <t>WNeck Flange 400-NPS16 SCH-40 [SA182 F316L]</t>
  </si>
  <si>
    <t>WNeck Flange 400-NPS16 SCH-60 [SA182 F316L]</t>
  </si>
  <si>
    <t>WNeck Flange 400-NPS16 SCH-80 [SA182 F316L]</t>
  </si>
  <si>
    <t>WNeck Flange 400-NPS16 SCH-STD [SA182 F316L]</t>
  </si>
  <si>
    <t>WNeck Flange 400-NPS16 SCH-XH [SA182 F316L]</t>
  </si>
  <si>
    <t>WNeck Flange 400-NPS18 SCH-10 [SA182 F316L]</t>
  </si>
  <si>
    <t>WNeck Flange 400-NPS18 SCH-100 [SA182 F316L]</t>
  </si>
  <si>
    <t>WNeck Flange 400-NPS18 SCH-120 [SA182 F316L]</t>
  </si>
  <si>
    <t>WNeck Flange 400-NPS18 SCH-140 [SA182 F316L]</t>
  </si>
  <si>
    <t>WNeck Flange 400-NPS18 SCH-160 [SA182 F316L]</t>
  </si>
  <si>
    <t>WNeck Flange 400-NPS18 SCH-20 [SA182 F316L]</t>
  </si>
  <si>
    <t>WNeck Flange 400-NPS18 SCH-30 [SA182 F316L]</t>
  </si>
  <si>
    <t>WNeck Flange 400-NPS18 SCH-40 [SA182 F316L]</t>
  </si>
  <si>
    <t>WNeck Flange 400-NPS18 SCH-60 [SA182 F316L]</t>
  </si>
  <si>
    <t>WNeck Flange 400-NPS18 SCH-80 [SA182 F316L]</t>
  </si>
  <si>
    <t>WNeck Flange 400-NPS18 SCH-STD [SA182 F316L]</t>
  </si>
  <si>
    <t>WNeck Flange 400-NPS18 SCH-XH [SA182 F316L]</t>
  </si>
  <si>
    <t>WNeck Flange 400-NPS20 SCH-10 [SA182 F316L]</t>
  </si>
  <si>
    <t>WNeck Flange 400-NPS20 SCH-100 [SA182 F316L]</t>
  </si>
  <si>
    <t>WNeck Flange 400-NPS20 SCH-120 [SA182 F316L]</t>
  </si>
  <si>
    <t>WNeck Flange 400-NPS20 SCH-140 [SA182 F316L]</t>
  </si>
  <si>
    <t>WNeck Flange 400-NPS20 SCH-160 [SA182 F316L]</t>
  </si>
  <si>
    <t>WNeck Flange 400-NPS20 SCH-20 [SA182 F316L]</t>
  </si>
  <si>
    <t>WNeck Flange 400-NPS20 SCH-30 [SA182 F316L]</t>
  </si>
  <si>
    <t>WNeck Flange 400-NPS20 SCH-40 [SA182 F316L]</t>
  </si>
  <si>
    <t>WNeck Flange 400-NPS20 SCH-60 [SA182 F316L]</t>
  </si>
  <si>
    <t>WNeck Flange 400-NPS20 SCH-80 [SA182 F316L]</t>
  </si>
  <si>
    <t>WNeck Flange 400-NPS20 SCH-STD [SA182 F316L]</t>
  </si>
  <si>
    <t>WNeck Flange 400-NPS20 SCH-XH [SA182 F316L]</t>
  </si>
  <si>
    <t>WNeck Flange 400-NPS24 SCH-10 [SA182 F316L]</t>
  </si>
  <si>
    <t>WNeck Flange 400-NPS24 SCH-100 [SA182 F316L]</t>
  </si>
  <si>
    <t>WNeck Flange 400-NPS24 SCH-120 [SA182 F316L]</t>
  </si>
  <si>
    <t>WNeck Flange 400-NPS24 SCH-140 [SA182 F316L]</t>
  </si>
  <si>
    <t>WNeck Flange 400-NPS24 SCH-160 [SA182 F316L]</t>
  </si>
  <si>
    <t>WNeck Flange 400-NPS24 SCH-20 [SA182 F316L]</t>
  </si>
  <si>
    <t>WNeck Flange 400-NPS24 SCH-30 [SA182 F316L]</t>
  </si>
  <si>
    <t>WNeck Flange 400-NPS24 SCH-40 [SA182 F316L]</t>
  </si>
  <si>
    <t>WNeck Flange 400-NPS24 SCH-60 [SA182 F316L]</t>
  </si>
  <si>
    <t>WNeck Flange 400-NPS24 SCH-80 [SA182 F316L]</t>
  </si>
  <si>
    <t>WNeck Flange 400-NPS24 SCH-STD [SA182 F316L]</t>
  </si>
  <si>
    <t>WNeck Flange 400-NPS24 SCH-XH [SA182 F316L]</t>
  </si>
  <si>
    <t>WNeck Flange 600-NPS0.5 SCH-10 [SA182 F316L]</t>
  </si>
  <si>
    <t>WNeck Flange 600-NPS0.5 SCH-160 [SA182 F316L]</t>
  </si>
  <si>
    <t>WNeck Flange 600-NPS0.5 SCH-40 [SA182 F316L]</t>
  </si>
  <si>
    <t>WNeck Flange 600-NPS0.5 SCH-80 [SA182 F316L]</t>
  </si>
  <si>
    <t>WNeck Flange 600-NPS0.5 SCH-STD [SA182 F316L]</t>
  </si>
  <si>
    <t>WNeck Flange 600-NPS0.5 SCH-XH [SA182 F316L]</t>
  </si>
  <si>
    <t>WNeck Flange 600-NPS0.5 SCH-XXH [SA182 F316L]</t>
  </si>
  <si>
    <t>WNeck Flange 600-NPS0.75 SCH-10 [SA182 F316L]</t>
  </si>
  <si>
    <t>WNeck Flange 600-NPS0.75 SCH-160 [SA182 F316L]</t>
  </si>
  <si>
    <t>WNeck Flange 600-NPS0.75 SCH-40 [SA182 F316L]</t>
  </si>
  <si>
    <t>WNeck Flange 600-NPS0.75 SCH-80 [SA182 F316L]</t>
  </si>
  <si>
    <t>WNeck Flange 600-NPS0.75 SCH-STD [SA182 F316L]</t>
  </si>
  <si>
    <t>WNeck Flange 600-NPS0.75 SCH-XH [SA182 F316L]</t>
  </si>
  <si>
    <t>WNeck Flange 600-NPS0.75 SCH-XXH [SA182 F316L]</t>
  </si>
  <si>
    <t>WNeck Flange 600-NPS1 SCH-10 [SA182 F316L]</t>
  </si>
  <si>
    <t>WNeck Flange 600-NPS1 SCH-160 [SA182 F316L]</t>
  </si>
  <si>
    <t>WNeck Flange 600-NPS1 SCH-40 [SA182 F316L]</t>
  </si>
  <si>
    <t>WNeck Flange 600-NPS1 SCH-80 [SA182 F316L]</t>
  </si>
  <si>
    <t>WNeck Flange 600-NPS1 SCH-STD [SA182 F316L]</t>
  </si>
  <si>
    <t>WNeck Flange 600-NPS1 SCH-XH [SA182 F316L]</t>
  </si>
  <si>
    <t>WNeck Flange 600-NPS1 SCH-XXH [SA182 F316L]</t>
  </si>
  <si>
    <t>WNeck Flange 600-NPS1.25 SCH-10 [SA182 F316L]</t>
  </si>
  <si>
    <t>WNeck Flange 600-NPS1.25 SCH-160 [SA182 F316L]</t>
  </si>
  <si>
    <t>WNeck Flange 600-NPS1.25 SCH-40 [SA182 F316L]</t>
  </si>
  <si>
    <t>WNeck Flange 600-NPS1.25 SCH-80 [SA182 F316L]</t>
  </si>
  <si>
    <t>WNeck Flange 600-NPS1.25 SCH-STD [SA182 F316L]</t>
  </si>
  <si>
    <t>WNeck Flange 600-NPS1.25 SCH-XH [SA182 F316L]</t>
  </si>
  <si>
    <t>WNeck Flange 600-NPS1.25 SCH-XXH [SA182 F316L]</t>
  </si>
  <si>
    <t>WNeck Flange 600-NPS1.5 SCH-10 [SA182 F316L]</t>
  </si>
  <si>
    <t>WNeck Flange 600-NPS1.5 SCH-160 [SA182 F316L]</t>
  </si>
  <si>
    <t>WNeck Flange 600-NPS1.5 SCH-40 [SA182 F316L]</t>
  </si>
  <si>
    <t>WNeck Flange 600-NPS1.5 SCH-80 [SA182 F316L]</t>
  </si>
  <si>
    <t>WNeck Flange 600-NPS1.5 SCH-STD [SA182 F316L]</t>
  </si>
  <si>
    <t>WNeck Flange 600-NPS1.5 SCH-XH [SA182 F316L]</t>
  </si>
  <si>
    <t>WNeck Flange 600-NPS1.5 SCH-XXH [SA182 F316L]</t>
  </si>
  <si>
    <t>WNeck Flange 600-NPS2 SCH-10 [SA182 F316L]</t>
  </si>
  <si>
    <t>WNeck Flange 600-NPS2 SCH-160 [SA182 F316L]</t>
  </si>
  <si>
    <t>WNeck Flange 600-NPS2 SCH-40 [SA182 F316L]</t>
  </si>
  <si>
    <t>WNeck Flange 600-NPS2 SCH-80 [SA182 F316L]</t>
  </si>
  <si>
    <t>WNeck Flange 600-NPS2 SCH-STD [SA182 F316L]</t>
  </si>
  <si>
    <t>WNeck Flange 600-NPS2 SCH-XH [SA182 F316L]</t>
  </si>
  <si>
    <t>WNeck Flange 600-NPS2 SCH-XXH [SA182 F316L]</t>
  </si>
  <si>
    <t>WNeck Flange 600-NPS2.5 SCH-10 [SA182 F316L]</t>
  </si>
  <si>
    <t>WNeck Flange 600-NPS2.5 SCH-160 [SA182 F316L]</t>
  </si>
  <si>
    <t>WNeck Flange 600-NPS2.5 SCH-40 [SA182 F316L]</t>
  </si>
  <si>
    <t>WNeck Flange 600-NPS2.5 SCH-80 [SA182 F316L]</t>
  </si>
  <si>
    <t>WNeck Flange 600-NPS2.5 SCH-STD [SA182 F316L]</t>
  </si>
  <si>
    <t>WNeck Flange 600-NPS2.5 SCH-XH [SA182 F316L]</t>
  </si>
  <si>
    <t>WNeck Flange 600-NPS2.5 SCH-XXH [SA182 F316L]</t>
  </si>
  <si>
    <t>WNeck Flange 600-NPS3 SCH-10 [SA182 F316L]</t>
  </si>
  <si>
    <t>WNeck Flange 600-NPS3 SCH-160 [SA182 F316L]</t>
  </si>
  <si>
    <t>WNeck Flange 600-NPS3 SCH-40 [SA182 F316L]</t>
  </si>
  <si>
    <t>WNeck Flange 600-NPS3 SCH-80 [SA182 F316L]</t>
  </si>
  <si>
    <t>WNeck Flange 600-NPS3 SCH-STD [SA182 F316L]</t>
  </si>
  <si>
    <t>WNeck Flange 600-NPS3 SCH-XH [SA182 F316L]</t>
  </si>
  <si>
    <t>WNeck Flange 600-NPS3 SCH-XXH [SA182 F316L]</t>
  </si>
  <si>
    <t>WNeck Flange 600-NPS3.5 SCH-10 [SA182 F316L]</t>
  </si>
  <si>
    <t>WNeck Flange 600-NPS3.5 SCH-40 [SA182 F316L]</t>
  </si>
  <si>
    <t>WNeck Flange 600-NPS3.5 SCH-80 [SA182 F316L]</t>
  </si>
  <si>
    <t>WNeck Flange 600-NPS3.5 SCH-STD [SA182 F316L]</t>
  </si>
  <si>
    <t>WNeck Flange 600-NPS3.5 SCH-XH [SA182 F316L]</t>
  </si>
  <si>
    <t>WNeck Flange 600-NPS3.5 SCH-XXH [SA182 F316L]</t>
  </si>
  <si>
    <t>WNeck Flange 600-NPS4 SCH-10 [SA182 F316L]</t>
  </si>
  <si>
    <t>WNeck Flange 600-NPS4 SCH-120 [SA182 F316L]</t>
  </si>
  <si>
    <t>WNeck Flange 600-NPS4 SCH-160 [SA182 F316L]</t>
  </si>
  <si>
    <t>WNeck Flange 600-NPS4 SCH-40 [SA182 F316L]</t>
  </si>
  <si>
    <t>WNeck Flange 600-NPS4 SCH-80 [SA182 F316L]</t>
  </si>
  <si>
    <t>WNeck Flange 600-NPS4 SCH-STD [SA182 F316L]</t>
  </si>
  <si>
    <t>WNeck Flange 600-NPS4 SCH-XH [SA182 F316L]</t>
  </si>
  <si>
    <t>WNeck Flange 600-NPS4 SCH-XXH [SA182 F316L]</t>
  </si>
  <si>
    <t>WNeck Flange 600-NPS5 SCH-10 [SA182 F316L]</t>
  </si>
  <si>
    <t>WNeck Flange 600-NPS5 SCH-120 [SA182 F316L]</t>
  </si>
  <si>
    <t>WNeck Flange 600-NPS5 SCH-160 [SA182 F316L]</t>
  </si>
  <si>
    <t>WNeck Flange 600-NPS5 SCH-40 [SA182 F316L]</t>
  </si>
  <si>
    <t>WNeck Flange 600-NPS5 SCH-80 [SA182 F316L]</t>
  </si>
  <si>
    <t>WNeck Flange 600-NPS5 SCH-STD [SA182 F316L]</t>
  </si>
  <si>
    <t>WNeck Flange 600-NPS5 SCH-XH [SA182 F316L]</t>
  </si>
  <si>
    <t>WNeck Flange 600-NPS5 SCH-XXH [SA182 F316L]</t>
  </si>
  <si>
    <t>WNeck Flange 600-NPS6 SCH-10 [SA182 F316L]</t>
  </si>
  <si>
    <t>WNeck Flange 600-NPS6 SCH-120 [SA182 F316L]</t>
  </si>
  <si>
    <t>WNeck Flange 600-NPS6 SCH-160 [SA182 F316L]</t>
  </si>
  <si>
    <t>WNeck Flange 600-NPS6 SCH-40 [SA182 F316L]</t>
  </si>
  <si>
    <t>WNeck Flange 600-NPS6 SCH-80 [SA182 F316L]</t>
  </si>
  <si>
    <t>WNeck Flange 600-NPS6 SCH-STD [SA182 F316L]</t>
  </si>
  <si>
    <t>WNeck Flange 600-NPS6 SCH-XH [SA182 F316L]</t>
  </si>
  <si>
    <t>WNeck Flange 600-NPS6 SCH-XXH [SA182 F316L]</t>
  </si>
  <si>
    <t>WNeck Flange 600-NPS8 SCH-10 [SA182 F316L]</t>
  </si>
  <si>
    <t>WNeck Flange 600-NPS8 SCH-100 [SA182 F316L]</t>
  </si>
  <si>
    <t>WNeck Flange 600-NPS8 SCH-120 [SA182 F316L]</t>
  </si>
  <si>
    <t>WNeck Flange 600-NPS8 SCH-140 [SA182 F316L]</t>
  </si>
  <si>
    <t>WNeck Flange 600-NPS8 SCH-160 [SA182 F316L]</t>
  </si>
  <si>
    <t>WNeck Flange 600-NPS8 SCH-20 [SA182 F316L]</t>
  </si>
  <si>
    <t>WNeck Flange 600-NPS8 SCH-30 [SA182 F316L]</t>
  </si>
  <si>
    <t>WNeck Flange 600-NPS8 SCH-40 [SA182 F316L]</t>
  </si>
  <si>
    <t>WNeck Flange 600-NPS8 SCH-60 [SA182 F316L]</t>
  </si>
  <si>
    <t>WNeck Flange 600-NPS8 SCH-80 [SA182 F316L]</t>
  </si>
  <si>
    <t>WNeck Flange 600-NPS8 SCH-STD [SA182 F316L]</t>
  </si>
  <si>
    <t>WNeck Flange 600-NPS8 SCH-XH [SA182 F316L]</t>
  </si>
  <si>
    <t>WNeck Flange 600-NPS8 SCH-XXH [SA182 F316L]</t>
  </si>
  <si>
    <t>WNeck Flange 600-NPS10 SCH-10 [SA182 F316L]</t>
  </si>
  <si>
    <t>WNeck Flange 600-NPS10 SCH-100 [SA182 F316L]</t>
  </si>
  <si>
    <t>WNeck Flange 600-NPS10 SCH-120 [SA182 F316L]</t>
  </si>
  <si>
    <t>WNeck Flange 600-NPS10 SCH-140 [SA182 F316L]</t>
  </si>
  <si>
    <t>WNeck Flange 600-NPS10 SCH-160 [SA182 F316L]</t>
  </si>
  <si>
    <t>WNeck Flange 600-NPS10 SCH-20 [SA182 F316L]</t>
  </si>
  <si>
    <t>WNeck Flange 600-NPS10 SCH-30 [SA182 F316L]</t>
  </si>
  <si>
    <t>WNeck Flange 600-NPS10 SCH-40 [SA182 F316L]</t>
  </si>
  <si>
    <t>WNeck Flange 600-NPS10 SCH-60 [SA182 F316L]</t>
  </si>
  <si>
    <t>WNeck Flange 600-NPS10 SCH-80 [SA182 F316L]</t>
  </si>
  <si>
    <t>WNeck Flange 600-NPS10 SCH-STD [SA182 F316L]</t>
  </si>
  <si>
    <t>WNeck Flange 600-NPS10 SCH-XH [SA182 F316L]</t>
  </si>
  <si>
    <t>WNeck Flange 600-NPS10 SCH-XXH [SA182 F316L]</t>
  </si>
  <si>
    <t>WNeck Flange 600-NPS12 SCH-10 [SA182 F316L]</t>
  </si>
  <si>
    <t>WNeck Flange 600-NPS12 SCH-100 [SA182 F316L]</t>
  </si>
  <si>
    <t>WNeck Flange 600-NPS12 SCH-120 [SA182 F316L]</t>
  </si>
  <si>
    <t>WNeck Flange 600-NPS12 SCH-140 [SA182 F316L]</t>
  </si>
  <si>
    <t>WNeck Flange 600-NPS12 SCH-160 [SA182 F316L]</t>
  </si>
  <si>
    <t>WNeck Flange 600-NPS12 SCH-20 [SA182 F316L]</t>
  </si>
  <si>
    <t>WNeck Flange 600-NPS12 SCH-30 [SA182 F316L]</t>
  </si>
  <si>
    <t>WNeck Flange 600-NPS12 SCH-40 [SA182 F316L]</t>
  </si>
  <si>
    <t>WNeck Flange 600-NPS12 SCH-60 [SA182 F316L]</t>
  </si>
  <si>
    <t>WNeck Flange 600-NPS12 SCH-80 [SA182 F316L]</t>
  </si>
  <si>
    <t>WNeck Flange 600-NPS12 SCH-STD [SA182 F316L]</t>
  </si>
  <si>
    <t>WNeck Flange 600-NPS12 SCH-XH [SA182 F316L]</t>
  </si>
  <si>
    <t>WNeck Flange 600-NPS12 SCH-XXH [SA182 F316L]</t>
  </si>
  <si>
    <t>WNeck Flange 600-NPS14 SCH-10 [SA182 F316L]</t>
  </si>
  <si>
    <t>WNeck Flange 600-NPS14 SCH-100 [SA182 F316L]</t>
  </si>
  <si>
    <t>WNeck Flange 600-NPS14 SCH-120 [SA182 F316L]</t>
  </si>
  <si>
    <t>WNeck Flange 600-NPS14 SCH-140 [SA182 F316L]</t>
  </si>
  <si>
    <t>WNeck Flange 600-NPS14 SCH-160 [SA182 F316L]</t>
  </si>
  <si>
    <t>WNeck Flange 600-NPS14 SCH-20 [SA182 F316L]</t>
  </si>
  <si>
    <t>WNeck Flange 600-NPS14 SCH-30 [SA182 F316L]</t>
  </si>
  <si>
    <t>WNeck Flange 600-NPS14 SCH-40 [SA182 F316L]</t>
  </si>
  <si>
    <t>WNeck Flange 600-NPS14 SCH-60 [SA182 F316L]</t>
  </si>
  <si>
    <t>WNeck Flange 600-NPS14 SCH-80 [SA182 F316L]</t>
  </si>
  <si>
    <t>WNeck Flange 600-NPS14 SCH-STD [SA182 F316L]</t>
  </si>
  <si>
    <t>WNeck Flange 600-NPS14 SCH-XH [SA182 F316L]</t>
  </si>
  <si>
    <t>WNeck Flange 600-NPS16 SCH-10 [SA182 F316L]</t>
  </si>
  <si>
    <t>WNeck Flange 600-NPS16 SCH-100 [SA182 F316L]</t>
  </si>
  <si>
    <t>WNeck Flange 600-NPS16 SCH-120 [SA182 F316L]</t>
  </si>
  <si>
    <t>WNeck Flange 600-NPS16 SCH-140 [SA182 F316L]</t>
  </si>
  <si>
    <t>WNeck Flange 600-NPS16 SCH-160 [SA182 F316L]</t>
  </si>
  <si>
    <t>WNeck Flange 600-NPS16 SCH-20 [SA182 F316L]</t>
  </si>
  <si>
    <t>WNeck Flange 600-NPS16 SCH-30 [SA182 F316L]</t>
  </si>
  <si>
    <t>WNeck Flange 600-NPS16 SCH-40 [SA182 F316L]</t>
  </si>
  <si>
    <t>WNeck Flange 600-NPS16 SCH-60 [SA182 F316L]</t>
  </si>
  <si>
    <t>WNeck Flange 600-NPS16 SCH-80 [SA182 F316L]</t>
  </si>
  <si>
    <t>WNeck Flange 600-NPS16 SCH-STD [SA182 F316L]</t>
  </si>
  <si>
    <t>WNeck Flange 600-NPS16 SCH-XH [SA182 F316L]</t>
  </si>
  <si>
    <t>WNeck Flange 600-NPS18 SCH-10 [SA182 F316L]</t>
  </si>
  <si>
    <t>WNeck Flange 600-NPS18 SCH-100 [SA182 F316L]</t>
  </si>
  <si>
    <t>WNeck Flange 600-NPS18 SCH-120 [SA182 F316L]</t>
  </si>
  <si>
    <t>WNeck Flange 600-NPS18 SCH-140 [SA182 F316L]</t>
  </si>
  <si>
    <t>WNeck Flange 600-NPS18 SCH-160 [SA182 F316L]</t>
  </si>
  <si>
    <t>WNeck Flange 600-NPS18 SCH-20 [SA182 F316L]</t>
  </si>
  <si>
    <t>WNeck Flange 600-NPS18 SCH-30 [SA182 F316L]</t>
  </si>
  <si>
    <t>WNeck Flange 600-NPS18 SCH-40 [SA182 F316L]</t>
  </si>
  <si>
    <t>WNeck Flange 600-NPS18 SCH-60 [SA182 F316L]</t>
  </si>
  <si>
    <t>WNeck Flange 600-NPS18 SCH-80 [SA182 F316L]</t>
  </si>
  <si>
    <t>WNeck Flange 600-NPS18 SCH-STD [SA182 F316L]</t>
  </si>
  <si>
    <t>WNeck Flange 600-NPS18 SCH-XH [SA182 F316L]</t>
  </si>
  <si>
    <t>WNeck Flange 600-NPS20 SCH-10 [SA182 F316L]</t>
  </si>
  <si>
    <t>WNeck Flange 600-NPS20 SCH-100 [SA182 F316L]</t>
  </si>
  <si>
    <t>WNeck Flange 600-NPS20 SCH-120 [SA182 F316L]</t>
  </si>
  <si>
    <t>WNeck Flange 600-NPS20 SCH-140 [SA182 F316L]</t>
  </si>
  <si>
    <t>WNeck Flange 600-NPS20 SCH-160 [SA182 F316L]</t>
  </si>
  <si>
    <t>WNeck Flange 600-NPS20 SCH-20 [SA182 F316L]</t>
  </si>
  <si>
    <t>WNeck Flange 600-NPS20 SCH-30 [SA182 F316L]</t>
  </si>
  <si>
    <t>WNeck Flange 600-NPS20 SCH-40 [SA182 F316L]</t>
  </si>
  <si>
    <t>WNeck Flange 600-NPS20 SCH-60 [SA182 F316L]</t>
  </si>
  <si>
    <t>WNeck Flange 600-NPS20 SCH-80 [SA182 F316L]</t>
  </si>
  <si>
    <t>WNeck Flange 600-NPS20 SCH-STD [SA182 F316L]</t>
  </si>
  <si>
    <t>WNeck Flange 600-NPS20 SCH-XH [SA182 F316L]</t>
  </si>
  <si>
    <t>WNeck Flange 600-NPS24 SCH-10 [SA182 F316L]</t>
  </si>
  <si>
    <t>WNeck Flange 600-NPS24 SCH-100 [SA182 F316L]</t>
  </si>
  <si>
    <t>WNeck Flange 600-NPS24 SCH-120 [SA182 F316L]</t>
  </si>
  <si>
    <t>WNeck Flange 600-NPS24 SCH-140 [SA182 F316L]</t>
  </si>
  <si>
    <t>WNeck Flange 600-NPS24 SCH-160 [SA182 F316L]</t>
  </si>
  <si>
    <t>WNeck Flange 600-NPS24 SCH-20 [SA182 F316L]</t>
  </si>
  <si>
    <t>WNeck Flange 600-NPS24 SCH-30 [SA182 F316L]</t>
  </si>
  <si>
    <t>WNeck Flange 600-NPS24 SCH-40 [SA182 F316L]</t>
  </si>
  <si>
    <t>WNeck Flange 600-NPS24 SCH-60 [SA182 F316L]</t>
  </si>
  <si>
    <t>WNeck Flange 600-NPS24 SCH-80 [SA182 F316L]</t>
  </si>
  <si>
    <t>WNeck Flange 600-NPS24 SCH-STD [SA182 F316L]</t>
  </si>
  <si>
    <t>WNeck Flange 600-NPS24 SCH-XH [SA182 F316L]</t>
  </si>
  <si>
    <t>WNeck Flange 900-NPS0.5 SCH-10 [SA182 F316L]</t>
  </si>
  <si>
    <t>WNeck Flange 900-NPS0.5 SCH-160 [SA182 F316L]</t>
  </si>
  <si>
    <t>WNeck Flange 900-NPS0.5 SCH-40 [SA182 F316L]</t>
  </si>
  <si>
    <t>WNeck Flange 900-NPS0.5 SCH-80 [SA182 F316L]</t>
  </si>
  <si>
    <t>WNeck Flange 900-NPS0.5 SCH-STD [SA182 F316L]</t>
  </si>
  <si>
    <t>WNeck Flange 900-NPS0.5 SCH-XH [SA182 F316L]</t>
  </si>
  <si>
    <t>WNeck Flange 900-NPS0.5 SCH-XXH [SA182 F316L]</t>
  </si>
  <si>
    <t>WNeck Flange 900-NPS0.75 SCH-10 [SA182 F316L]</t>
  </si>
  <si>
    <t>WNeck Flange 900-NPS0.75 SCH-160 [SA182 F316L]</t>
  </si>
  <si>
    <t>WNeck Flange 900-NPS0.75 SCH-40 [SA182 F316L]</t>
  </si>
  <si>
    <t>WNeck Flange 900-NPS0.75 SCH-80 [SA182 F316L]</t>
  </si>
  <si>
    <t>WNeck Flange 900-NPS0.75 SCH-STD [SA182 F316L]</t>
  </si>
  <si>
    <t>WNeck Flange 900-NPS0.75 SCH-XH [SA182 F316L]</t>
  </si>
  <si>
    <t>WNeck Flange 900-NPS0.75 SCH-XXH [SA182 F316L]</t>
  </si>
  <si>
    <t>WNeck Flange 900-NPS1 SCH-10 [SA182 F316L]</t>
  </si>
  <si>
    <t>WNeck Flange 900-NPS1 SCH-160 [SA182 F316L]</t>
  </si>
  <si>
    <t>WNeck Flange 900-NPS1 SCH-40 [SA182 F316L]</t>
  </si>
  <si>
    <t>WNeck Flange 900-NPS1 SCH-80 [SA182 F316L]</t>
  </si>
  <si>
    <t>WNeck Flange 900-NPS1 SCH-STD [SA182 F316L]</t>
  </si>
  <si>
    <t>WNeck Flange 900-NPS1 SCH-XH [SA182 F316L]</t>
  </si>
  <si>
    <t>WNeck Flange 900-NPS1 SCH-XXH [SA182 F316L]</t>
  </si>
  <si>
    <t>WNeck Flange 900-NPS1.25 SCH-10 [SA182 F316L]</t>
  </si>
  <si>
    <t>WNeck Flange 900-NPS1.25 SCH-160 [SA182 F316L]</t>
  </si>
  <si>
    <t>WNeck Flange 900-NPS1.25 SCH-40 [SA182 F316L]</t>
  </si>
  <si>
    <t>WNeck Flange 900-NPS1.25 SCH-80 [SA182 F316L]</t>
  </si>
  <si>
    <t>WNeck Flange 900-NPS1.25 SCH-STD [SA182 F316L]</t>
  </si>
  <si>
    <t>WNeck Flange 900-NPS1.25 SCH-XH [SA182 F316L]</t>
  </si>
  <si>
    <t>WNeck Flange 900-NPS1.25 SCH-XXH [SA182 F316L]</t>
  </si>
  <si>
    <t>WNeck Flange 900-NPS1.5 SCH-10 [SA182 F316L]</t>
  </si>
  <si>
    <t>WNeck Flange 900-NPS1.5 SCH-160 [SA182 F316L]</t>
  </si>
  <si>
    <t>WNeck Flange 900-NPS1.5 SCH-40 [SA182 F316L]</t>
  </si>
  <si>
    <t>WNeck Flange 900-NPS1.5 SCH-80 [SA182 F316L]</t>
  </si>
  <si>
    <t>WNeck Flange 900-NPS1.5 SCH-STD [SA182 F316L]</t>
  </si>
  <si>
    <t>WNeck Flange 900-NPS1.5 SCH-XH [SA182 F316L]</t>
  </si>
  <si>
    <t>WNeck Flange 900-NPS1.5 SCH-XXH [SA182 F316L]</t>
  </si>
  <si>
    <t>WNeck Flange 900-NPS2 SCH-10 [SA182 F316L]</t>
  </si>
  <si>
    <t>WNeck Flange 900-NPS2 SCH-160 [SA182 F316L]</t>
  </si>
  <si>
    <t>WNeck Flange 900-NPS2 SCH-40 [SA182 F316L]</t>
  </si>
  <si>
    <t>WNeck Flange 900-NPS2 SCH-80 [SA182 F316L]</t>
  </si>
  <si>
    <t>WNeck Flange 900-NPS2 SCH-STD [SA182 F316L]</t>
  </si>
  <si>
    <t>WNeck Flange 900-NPS2 SCH-XH [SA182 F316L]</t>
  </si>
  <si>
    <t>WNeck Flange 900-NPS2 SCH-XXH [SA182 F316L]</t>
  </si>
  <si>
    <t>WNeck Flange 900-NPS2.5 SCH-10 [SA182 F316L]</t>
  </si>
  <si>
    <t>WNeck Flange 900-NPS2.5 SCH-160 [SA182 F316L]</t>
  </si>
  <si>
    <t>WNeck Flange 900-NPS2.5 SCH-40 [SA182 F316L]</t>
  </si>
  <si>
    <t>WNeck Flange 900-NPS2.5 SCH-80 [SA182 F316L]</t>
  </si>
  <si>
    <t>WNeck Flange 900-NPS2.5 SCH-STD [SA182 F316L]</t>
  </si>
  <si>
    <t>WNeck Flange 900-NPS2.5 SCH-XH [SA182 F316L]</t>
  </si>
  <si>
    <t>WNeck Flange 900-NPS2.5 SCH-XXH [SA182 F316L]</t>
  </si>
  <si>
    <t>WNeck Flange 900-NPS3 SCH-10 [SA182 F316L]</t>
  </si>
  <si>
    <t>WNeck Flange 900-NPS3 SCH-160 [SA182 F316L]</t>
  </si>
  <si>
    <t>WNeck Flange 900-NPS3 SCH-40 [SA182 F316L]</t>
  </si>
  <si>
    <t>WNeck Flange 900-NPS3 SCH-80 [SA182 F316L]</t>
  </si>
  <si>
    <t>WNeck Flange 900-NPS3 SCH-STD [SA182 F316L]</t>
  </si>
  <si>
    <t>WNeck Flange 900-NPS3 SCH-XH [SA182 F316L]</t>
  </si>
  <si>
    <t>WNeck Flange 900-NPS3 SCH-XXH [SA182 F316L]</t>
  </si>
  <si>
    <t>WNeck Flange 900-NPS4 SCH-10 [SA182 F316L]</t>
  </si>
  <si>
    <t>WNeck Flange 900-NPS4 SCH-120 [SA182 F316L]</t>
  </si>
  <si>
    <t>WNeck Flange 900-NPS4 SCH-160 [SA182 F316L]</t>
  </si>
  <si>
    <t>WNeck Flange 900-NPS4 SCH-40 [SA182 F316L]</t>
  </si>
  <si>
    <t>WNeck Flange 900-NPS4 SCH-80 [SA182 F316L]</t>
  </si>
  <si>
    <t>WNeck Flange 900-NPS4 SCH-STD [SA182 F316L]</t>
  </si>
  <si>
    <t>WNeck Flange 900-NPS4 SCH-XH [SA182 F316L]</t>
  </si>
  <si>
    <t>WNeck Flange 900-NPS4 SCH-XXH [SA182 F316L]</t>
  </si>
  <si>
    <t>WNeck Flange 900-NPS5 SCH-10 [SA182 F316L]</t>
  </si>
  <si>
    <t>WNeck Flange 900-NPS5 SCH-120 [SA182 F316L]</t>
  </si>
  <si>
    <t>WNeck Flange 900-NPS5 SCH-160 [SA182 F316L]</t>
  </si>
  <si>
    <t>WNeck Flange 900-NPS5 SCH-40 [SA182 F316L]</t>
  </si>
  <si>
    <t>WNeck Flange 900-NPS5 SCH-80 [SA182 F316L]</t>
  </si>
  <si>
    <t>WNeck Flange 900-NPS5 SCH-STD [SA182 F316L]</t>
  </si>
  <si>
    <t>WNeck Flange 900-NPS5 SCH-XH [SA182 F316L]</t>
  </si>
  <si>
    <t>WNeck Flange 900-NPS5 SCH-XXH [SA182 F316L]</t>
  </si>
  <si>
    <t>WNeck Flange 900-NPS6 SCH-10 [SA182 F316L]</t>
  </si>
  <si>
    <t>WNeck Flange 900-NPS6 SCH-120 [SA182 F316L]</t>
  </si>
  <si>
    <t>WNeck Flange 900-NPS6 SCH-160 [SA182 F316L]</t>
  </si>
  <si>
    <t>WNeck Flange 900-NPS6 SCH-40 [SA182 F316L]</t>
  </si>
  <si>
    <t>WNeck Flange 900-NPS6 SCH-80 [SA182 F316L]</t>
  </si>
  <si>
    <t>WNeck Flange 900-NPS6 SCH-STD [SA182 F316L]</t>
  </si>
  <si>
    <t>WNeck Flange 900-NPS6 SCH-XH [SA182 F316L]</t>
  </si>
  <si>
    <t>WNeck Flange 900-NPS6 SCH-XXH [SA182 F316L]</t>
  </si>
  <si>
    <t>WNeck Flange 900-NPS8 SCH-10 [SA182 F316L]</t>
  </si>
  <si>
    <t>WNeck Flange 900-NPS8 SCH-100 [SA182 F316L]</t>
  </si>
  <si>
    <t>WNeck Flange 900-NPS8 SCH-120 [SA182 F316L]</t>
  </si>
  <si>
    <t>WNeck Flange 900-NPS8 SCH-140 [SA182 F316L]</t>
  </si>
  <si>
    <t>WNeck Flange 900-NPS8 SCH-160 [SA182 F316L]</t>
  </si>
  <si>
    <t>WNeck Flange 900-NPS8 SCH-20 [SA182 F316L]</t>
  </si>
  <si>
    <t>WNeck Flange 900-NPS8 SCH-30 [SA182 F316L]</t>
  </si>
  <si>
    <t>WNeck Flange 900-NPS8 SCH-40 [SA182 F316L]</t>
  </si>
  <si>
    <t>WNeck Flange 900-NPS8 SCH-60 [SA182 F316L]</t>
  </si>
  <si>
    <t>WNeck Flange 900-NPS8 SCH-80 [SA182 F316L]</t>
  </si>
  <si>
    <t>WNeck Flange 900-NPS8 SCH-STD [SA182 F316L]</t>
  </si>
  <si>
    <t>WNeck Flange 900-NPS8 SCH-XH [SA182 F316L]</t>
  </si>
  <si>
    <t>WNeck Flange 900-NPS8 SCH-XXH [SA182 F316L]</t>
  </si>
  <si>
    <t>WNeck Flange 900-NPS10 SCH-10 [SA182 F316L]</t>
  </si>
  <si>
    <t>WNeck Flange 900-NPS10 SCH-100 [SA182 F316L]</t>
  </si>
  <si>
    <t>WNeck Flange 900-NPS10 SCH-120 [SA182 F316L]</t>
  </si>
  <si>
    <t>WNeck Flange 900-NPS10 SCH-140 [SA182 F316L]</t>
  </si>
  <si>
    <t>WNeck Flange 900-NPS10 SCH-160 [SA182 F316L]</t>
  </si>
  <si>
    <t>WNeck Flange 900-NPS10 SCH-20 [SA182 F316L]</t>
  </si>
  <si>
    <t>WNeck Flange 900-NPS10 SCH-30 [SA182 F316L]</t>
  </si>
  <si>
    <t>WNeck Flange 900-NPS10 SCH-40 [SA182 F316L]</t>
  </si>
  <si>
    <t>WNeck Flange 900-NPS10 SCH-60 [SA182 F316L]</t>
  </si>
  <si>
    <t>WNeck Flange 900-NPS10 SCH-80 [SA182 F316L]</t>
  </si>
  <si>
    <t>WNeck Flange 900-NPS10 SCH-STD [SA182 F316L]</t>
  </si>
  <si>
    <t>WNeck Flange 900-NPS10 SCH-XH [SA182 F316L]</t>
  </si>
  <si>
    <t>WNeck Flange 900-NPS10 SCH-XXH [SA182 F316L]</t>
  </si>
  <si>
    <t>WNeck Flange 900-NPS12 SCH-10 [SA182 F316L]</t>
  </si>
  <si>
    <t>WNeck Flange 900-NPS12 SCH-100 [SA182 F316L]</t>
  </si>
  <si>
    <t>WNeck Flange 900-NPS12 SCH-120 [SA182 F316L]</t>
  </si>
  <si>
    <t>WNeck Flange 900-NPS12 SCH-140 [SA182 F316L]</t>
  </si>
  <si>
    <t>WNeck Flange 900-NPS12 SCH-160 [SA182 F316L]</t>
  </si>
  <si>
    <t>WNeck Flange 900-NPS12 SCH-20 [SA182 F316L]</t>
  </si>
  <si>
    <t>WNeck Flange 900-NPS12 SCH-30 [SA182 F316L]</t>
  </si>
  <si>
    <t>WNeck Flange 900-NPS12 SCH-40 [SA182 F316L]</t>
  </si>
  <si>
    <t>WNeck Flange 900-NPS12 SCH-60 [SA182 F316L]</t>
  </si>
  <si>
    <t>WNeck Flange 900-NPS12 SCH-80 [SA182 F316L]</t>
  </si>
  <si>
    <t>WNeck Flange 900-NPS12 SCH-STD [SA182 F316L]</t>
  </si>
  <si>
    <t>WNeck Flange 900-NPS12 SCH-XH [SA182 F316L]</t>
  </si>
  <si>
    <t>WNeck Flange 900-NPS12 SCH-XXH [SA182 F316L]</t>
  </si>
  <si>
    <t>WNeck Flange 900-NPS14 SCH-10 [SA182 F316L]</t>
  </si>
  <si>
    <t>WNeck Flange 900-NPS14 SCH-100 [SA182 F316L]</t>
  </si>
  <si>
    <t>WNeck Flange 900-NPS14 SCH-120 [SA182 F316L]</t>
  </si>
  <si>
    <t>WNeck Flange 900-NPS14 SCH-140 [SA182 F316L]</t>
  </si>
  <si>
    <t>WNeck Flange 900-NPS14 SCH-160 [SA182 F316L]</t>
  </si>
  <si>
    <t>WNeck Flange 900-NPS14 SCH-20 [SA182 F316L]</t>
  </si>
  <si>
    <t>WNeck Flange 900-NPS14 SCH-30 [SA182 F316L]</t>
  </si>
  <si>
    <t>WNeck Flange 900-NPS14 SCH-40 [SA182 F316L]</t>
  </si>
  <si>
    <t>WNeck Flange 900-NPS14 SCH-60 [SA182 F316L]</t>
  </si>
  <si>
    <t>WNeck Flange 900-NPS14 SCH-80 [SA182 F316L]</t>
  </si>
  <si>
    <t>WNeck Flange 900-NPS14 SCH-STD [SA182 F316L]</t>
  </si>
  <si>
    <t>WNeck Flange 900-NPS14 SCH-XH [SA182 F316L]</t>
  </si>
  <si>
    <t>WNeck Flange 900-NPS16 SCH-10 [SA182 F316L]</t>
  </si>
  <si>
    <t>WNeck Flange 900-NPS16 SCH-100 [SA182 F316L]</t>
  </si>
  <si>
    <t>WNeck Flange 900-NPS16 SCH-120 [SA182 F316L]</t>
  </si>
  <si>
    <t>WNeck Flange 900-NPS16 SCH-140 [SA182 F316L]</t>
  </si>
  <si>
    <t>WNeck Flange 900-NPS16 SCH-160 [SA182 F316L]</t>
  </si>
  <si>
    <t>WNeck Flange 900-NPS16 SCH-20 [SA182 F316L]</t>
  </si>
  <si>
    <t>WNeck Flange 900-NPS16 SCH-30 [SA182 F316L]</t>
  </si>
  <si>
    <t>WNeck Flange 900-NPS16 SCH-40 [SA182 F316L]</t>
  </si>
  <si>
    <t>WNeck Flange 900-NPS16 SCH-60 [SA182 F316L]</t>
  </si>
  <si>
    <t>WNeck Flange 900-NPS16 SCH-80 [SA182 F316L]</t>
  </si>
  <si>
    <t>WNeck Flange 900-NPS16 SCH-STD [SA182 F316L]</t>
  </si>
  <si>
    <t>WNeck Flange 900-NPS16 SCH-XH [SA182 F316L]</t>
  </si>
  <si>
    <t>WNeck Flange 900-NPS18 SCH-10 [SA182 F316L]</t>
  </si>
  <si>
    <t>WNeck Flange 900-NPS18 SCH-100 [SA182 F316L]</t>
  </si>
  <si>
    <t>WNeck Flange 900-NPS18 SCH-120 [SA182 F316L]</t>
  </si>
  <si>
    <t>WNeck Flange 900-NPS18 SCH-140 [SA182 F316L]</t>
  </si>
  <si>
    <t>WNeck Flange 900-NPS18 SCH-160 [SA182 F316L]</t>
  </si>
  <si>
    <t>WNeck Flange 900-NPS18 SCH-20 [SA182 F316L]</t>
  </si>
  <si>
    <t>WNeck Flange 900-NPS18 SCH-30 [SA182 F316L]</t>
  </si>
  <si>
    <t>WNeck Flange 900-NPS18 SCH-40 [SA182 F316L]</t>
  </si>
  <si>
    <t>WNeck Flange 900-NPS18 SCH-60 [SA182 F316L]</t>
  </si>
  <si>
    <t>WNeck Flange 900-NPS18 SCH-80 [SA182 F316L]</t>
  </si>
  <si>
    <t>WNeck Flange 900-NPS18 SCH-STD [SA182 F316L]</t>
  </si>
  <si>
    <t>WNeck Flange 900-NPS18 SCH-XH [SA182 F316L]</t>
  </si>
  <si>
    <t>WNeck Flange 900-NPS20 SCH-10 [SA182 F316L]</t>
  </si>
  <si>
    <t>WNeck Flange 900-NPS20 SCH-100 [SA182 F316L]</t>
  </si>
  <si>
    <t>WNeck Flange 900-NPS20 SCH-120 [SA182 F316L]</t>
  </si>
  <si>
    <t>WNeck Flange 900-NPS20 SCH-140 [SA182 F316L]</t>
  </si>
  <si>
    <t>WNeck Flange 900-NPS20 SCH-160 [SA182 F316L]</t>
  </si>
  <si>
    <t>WNeck Flange 900-NPS20 SCH-20 [SA182 F316L]</t>
  </si>
  <si>
    <t>WNeck Flange 900-NPS20 SCH-30 [SA182 F316L]</t>
  </si>
  <si>
    <t>WNeck Flange 900-NPS20 SCH-40 [SA182 F316L]</t>
  </si>
  <si>
    <t>WNeck Flange 900-NPS20 SCH-60 [SA182 F316L]</t>
  </si>
  <si>
    <t>WNeck Flange 900-NPS20 SCH-80 [SA182 F316L]</t>
  </si>
  <si>
    <t>WNeck Flange 900-NPS20 SCH-STD [SA182 F316L]</t>
  </si>
  <si>
    <t>WNeck Flange 900-NPS20 SCH-XH [SA182 F316L]</t>
  </si>
  <si>
    <t>WNeck Flange 900-NPS24 SCH-10 [SA182 F316L]</t>
  </si>
  <si>
    <t>WNeck Flange 900-NPS24 SCH-100 [SA182 F316L]</t>
  </si>
  <si>
    <t>WNeck Flange 900-NPS24 SCH-120 [SA182 F316L]</t>
  </si>
  <si>
    <t>WNeck Flange 900-NPS24 SCH-140 [SA182 F316L]</t>
  </si>
  <si>
    <t>WNeck Flange 900-NPS24 SCH-160 [SA182 F316L]</t>
  </si>
  <si>
    <t>WNeck Flange 900-NPS24 SCH-20 [SA182 F316L]</t>
  </si>
  <si>
    <t>WNeck Flange 900-NPS24 SCH-30 [SA182 F316L]</t>
  </si>
  <si>
    <t>WNeck Flange 900-NPS24 SCH-40 [SA182 F316L]</t>
  </si>
  <si>
    <t>WNeck Flange 900-NPS24 SCH-60 [SA182 F316L]</t>
  </si>
  <si>
    <t>WNeck Flange 900-NPS24 SCH-80 [SA182 F316L]</t>
  </si>
  <si>
    <t>WNeck Flange 900-NPS24 SCH-STD [SA182 F316L]</t>
  </si>
  <si>
    <t>WNeck Flange 900-NPS24 SCH-XH [SA182 F316L]</t>
  </si>
  <si>
    <t>WNeck Flange 1500-NPS0.5 SCH-10 [SA182 F316L]</t>
  </si>
  <si>
    <t>WNeck Flange 1500-NPS0.5 SCH-160 [SA182 F316L]</t>
  </si>
  <si>
    <t>WNeck Flange 1500-NPS0.5 SCH-40 [SA182 F316L]</t>
  </si>
  <si>
    <t>WNeck Flange 1500-NPS0.5 SCH-80 [SA182 F316L]</t>
  </si>
  <si>
    <t>WNeck Flange 1500-NPS0.5 SCH-STD [SA182 F316L]</t>
  </si>
  <si>
    <t>WNeck Flange 1500-NPS0.5 SCH-XH [SA182 F316L]</t>
  </si>
  <si>
    <t>WNeck Flange 1500-NPS0.5 SCH-XXH [SA182 F316L]</t>
  </si>
  <si>
    <t>WNeck Flange 1500-NPS0.75 SCH-10 [SA182 F316L]</t>
  </si>
  <si>
    <t>WNeck Flange 1500-NPS0.75 SCH-160 [SA182 F316L]</t>
  </si>
  <si>
    <t>WNeck Flange 1500-NPS0.75 SCH-40 [SA182 F316L]</t>
  </si>
  <si>
    <t>WNeck Flange 1500-NPS0.75 SCH-80 [SA182 F316L]</t>
  </si>
  <si>
    <t>WNeck Flange 1500-NPS0.75 SCH-STD [SA182 F316L]</t>
  </si>
  <si>
    <t>WNeck Flange 1500-NPS0.75 SCH-XH [SA182 F316L]</t>
  </si>
  <si>
    <t>WNeck Flange 1500-NPS0.75 SCH-XXH [SA182 F316L]</t>
  </si>
  <si>
    <t>WNeck Flange 1500-NPS1 SCH-10 [SA182 F316L]</t>
  </si>
  <si>
    <t>WNeck Flange 1500-NPS1 SCH-160 [SA182 F316L]</t>
  </si>
  <si>
    <t>WNeck Flange 1500-NPS1 SCH-40 [SA182 F316L]</t>
  </si>
  <si>
    <t>WNeck Flange 1500-NPS1 SCH-80 [SA182 F316L]</t>
  </si>
  <si>
    <t>WNeck Flange 1500-NPS1 SCH-STD [SA182 F316L]</t>
  </si>
  <si>
    <t>WNeck Flange 1500-NPS1 SCH-XH [SA182 F316L]</t>
  </si>
  <si>
    <t>WNeck Flange 1500-NPS1 SCH-XXH [SA182 F316L]</t>
  </si>
  <si>
    <t>WNeck Flange 1500-NPS1.25 SCH-10 [SA182 F316L]</t>
  </si>
  <si>
    <t>WNeck Flange 1500-NPS1.25 SCH-160 [SA182 F316L]</t>
  </si>
  <si>
    <t>WNeck Flange 1500-NPS1.25 SCH-40 [SA182 F316L]</t>
  </si>
  <si>
    <t>WNeck Flange 1500-NPS1.25 SCH-80 [SA182 F316L]</t>
  </si>
  <si>
    <t>WNeck Flange 1500-NPS1.25 SCH-STD [SA182 F316L]</t>
  </si>
  <si>
    <t>WNeck Flange 1500-NPS1.25 SCH-XH [SA182 F316L]</t>
  </si>
  <si>
    <t>WNeck Flange 1500-NPS1.25 SCH-XXH [SA182 F316L]</t>
  </si>
  <si>
    <t>WNeck Flange 1500-NPS1.5 SCH-10 [SA182 F316L]</t>
  </si>
  <si>
    <t>WNeck Flange 1500-NPS1.5 SCH-160 [SA182 F316L]</t>
  </si>
  <si>
    <t>WNeck Flange 1500-NPS1.5 SCH-40 [SA182 F316L]</t>
  </si>
  <si>
    <t>WNeck Flange 1500-NPS1.5 SCH-80 [SA182 F316L]</t>
  </si>
  <si>
    <t>WNeck Flange 1500-NPS1.5 SCH-STD [SA182 F316L]</t>
  </si>
  <si>
    <t>WNeck Flange 1500-NPS1.5 SCH-XH [SA182 F316L]</t>
  </si>
  <si>
    <t>WNeck Flange 1500-NPS1.5 SCH-XXH [SA182 F316L]</t>
  </si>
  <si>
    <t>WNeck Flange 1500-NPS2 SCH-10 [SA182 F316L]</t>
  </si>
  <si>
    <t>WNeck Flange 1500-NPS2 SCH-160 [SA182 F316L]</t>
  </si>
  <si>
    <t>WNeck Flange 1500-NPS2 SCH-40 [SA182 F316L]</t>
  </si>
  <si>
    <t>WNeck Flange 1500-NPS2 SCH-80 [SA182 F316L]</t>
  </si>
  <si>
    <t>WNeck Flange 1500-NPS2 SCH-STD [SA182 F316L]</t>
  </si>
  <si>
    <t>WNeck Flange 1500-NPS2 SCH-XH [SA182 F316L]</t>
  </si>
  <si>
    <t>WNeck Flange 1500-NPS2 SCH-XXH [SA182 F316L]</t>
  </si>
  <si>
    <t>WNeck Flange 1500-NPS2.5 SCH-10 [SA182 F316L]</t>
  </si>
  <si>
    <t>WNeck Flange 1500-NPS2.5 SCH-160 [SA182 F316L]</t>
  </si>
  <si>
    <t>WNeck Flange 1500-NPS2.5 SCH-40 [SA182 F316L]</t>
  </si>
  <si>
    <t>WNeck Flange 1500-NPS2.5 SCH-80 [SA182 F316L]</t>
  </si>
  <si>
    <t>WNeck Flange 1500-NPS2.5 SCH-STD [SA182 F316L]</t>
  </si>
  <si>
    <t>WNeck Flange 1500-NPS2.5 SCH-XH [SA182 F316L]</t>
  </si>
  <si>
    <t>WNeck Flange 1500-NPS2.5 SCH-XXH [SA182 F316L]</t>
  </si>
  <si>
    <t>WNeck Flange 1500-NPS3 SCH-10 [SA182 F316L]</t>
  </si>
  <si>
    <t>WNeck Flange 1500-NPS3 SCH-160 [SA182 F316L]</t>
  </si>
  <si>
    <t>WNeck Flange 1500-NPS3 SCH-40 [SA182 F316L]</t>
  </si>
  <si>
    <t>WNeck Flange 1500-NPS3 SCH-80 [SA182 F316L]</t>
  </si>
  <si>
    <t>WNeck Flange 1500-NPS3 SCH-STD [SA182 F316L]</t>
  </si>
  <si>
    <t>WNeck Flange 1500-NPS3 SCH-XH [SA182 F316L]</t>
  </si>
  <si>
    <t>WNeck Flange 1500-NPS3 SCH-XXH [SA182 F316L]</t>
  </si>
  <si>
    <t>WNeck Flange 1500-NPS4 SCH-10 [SA182 F316L]</t>
  </si>
  <si>
    <t>WNeck Flange 1500-NPS4 SCH-120 [SA182 F316L]</t>
  </si>
  <si>
    <t>WNeck Flange 1500-NPS4 SCH-160 [SA182 F316L]</t>
  </si>
  <si>
    <t>WNeck Flange 1500-NPS4 SCH-40 [SA182 F316L]</t>
  </si>
  <si>
    <t>WNeck Flange 1500-NPS4 SCH-80 [SA182 F316L]</t>
  </si>
  <si>
    <t>WNeck Flange 1500-NPS4 SCH-STD [SA182 F316L]</t>
  </si>
  <si>
    <t>WNeck Flange 1500-NPS4 SCH-XH [SA182 F316L]</t>
  </si>
  <si>
    <t>WNeck Flange 1500-NPS4 SCH-XXH [SA182 F316L]</t>
  </si>
  <si>
    <t>WNeck Flange 1500-NPS5 SCH-10 [SA182 F316L]</t>
  </si>
  <si>
    <t>WNeck Flange 1500-NPS5 SCH-120 [SA182 F316L]</t>
  </si>
  <si>
    <t>WNeck Flange 1500-NPS5 SCH-160 [SA182 F316L]</t>
  </si>
  <si>
    <t>WNeck Flange 1500-NPS5 SCH-40 [SA182 F316L]</t>
  </si>
  <si>
    <t>WNeck Flange 1500-NPS5 SCH-80 [SA182 F316L]</t>
  </si>
  <si>
    <t>WNeck Flange 1500-NPS5 SCH-STD [SA182 F316L]</t>
  </si>
  <si>
    <t>WNeck Flange 1500-NPS5 SCH-XH [SA182 F316L]</t>
  </si>
  <si>
    <t>WNeck Flange 1500-NPS5 SCH-XXH [SA182 F316L]</t>
  </si>
  <si>
    <t>WNeck Flange 1500-NPS6 SCH-10 [SA182 F316L]</t>
  </si>
  <si>
    <t>WNeck Flange 1500-NPS6 SCH-120 [SA182 F316L]</t>
  </si>
  <si>
    <t>WNeck Flange 1500-NPS6 SCH-160 [SA182 F316L]</t>
  </si>
  <si>
    <t>WNeck Flange 1500-NPS6 SCH-40 [SA182 F316L]</t>
  </si>
  <si>
    <t>WNeck Flange 1500-NPS6 SCH-80 [SA182 F316L]</t>
  </si>
  <si>
    <t>WNeck Flange 1500-NPS6 SCH-STD [SA182 F316L]</t>
  </si>
  <si>
    <t>WNeck Flange 1500-NPS6 SCH-XH [SA182 F316L]</t>
  </si>
  <si>
    <t>WNeck Flange 1500-NPS6 SCH-XXH [SA182 F316L]</t>
  </si>
  <si>
    <t>WNeck Flange 1500-NPS8 SCH-10 [SA182 F316L]</t>
  </si>
  <si>
    <t>WNeck Flange 1500-NPS8 SCH-100 [SA182 F316L]</t>
  </si>
  <si>
    <t>WNeck Flange 1500-NPS8 SCH-120 [SA182 F316L]</t>
  </si>
  <si>
    <t>WNeck Flange 1500-NPS8 SCH-140 [SA182 F316L]</t>
  </si>
  <si>
    <t>WNeck Flange 1500-NPS8 SCH-160 [SA182 F316L]</t>
  </si>
  <si>
    <t>WNeck Flange 1500-NPS8 SCH-20 [SA182 F316L]</t>
  </si>
  <si>
    <t>WNeck Flange 1500-NPS8 SCH-30 [SA182 F316L]</t>
  </si>
  <si>
    <t>WNeck Flange 1500-NPS8 SCH-40 [SA182 F316L]</t>
  </si>
  <si>
    <t>WNeck Flange 1500-NPS8 SCH-60 [SA182 F316L]</t>
  </si>
  <si>
    <t>WNeck Flange 1500-NPS8 SCH-80 [SA182 F316L]</t>
  </si>
  <si>
    <t>WNeck Flange 1500-NPS8 SCH-STD [SA182 F316L]</t>
  </si>
  <si>
    <t>WNeck Flange 1500-NPS8 SCH-XH [SA182 F316L]</t>
  </si>
  <si>
    <t>WNeck Flange 1500-NPS8 SCH-XXH [SA182 F316L]</t>
  </si>
  <si>
    <t>WNeck Flange 1500-NPS10 SCH-10 [SA182 F316L]</t>
  </si>
  <si>
    <t>WNeck Flange 1500-NPS10 SCH-100 [SA182 F316L]</t>
  </si>
  <si>
    <t>WNeck Flange 1500-NPS10 SCH-120 [SA182 F316L]</t>
  </si>
  <si>
    <t>WNeck Flange 1500-NPS10 SCH-140 [SA182 F316L]</t>
  </si>
  <si>
    <t>WNeck Flange 1500-NPS10 SCH-160 [SA182 F316L]</t>
  </si>
  <si>
    <t>WNeck Flange 1500-NPS10 SCH-20 [SA182 F316L]</t>
  </si>
  <si>
    <t>WNeck Flange 1500-NPS10 SCH-30 [SA182 F316L]</t>
  </si>
  <si>
    <t>WNeck Flange 1500-NPS10 SCH-40 [SA182 F316L]</t>
  </si>
  <si>
    <t>WNeck Flange 1500-NPS10 SCH-60 [SA182 F316L]</t>
  </si>
  <si>
    <t>WNeck Flange 1500-NPS10 SCH-80 [SA182 F316L]</t>
  </si>
  <si>
    <t>WNeck Flange 1500-NPS10 SCH-STD [SA182 F316L]</t>
  </si>
  <si>
    <t>WNeck Flange 1500-NPS10 SCH-XH [SA182 F316L]</t>
  </si>
  <si>
    <t>WNeck Flange 1500-NPS10 SCH-XXH [SA182 F316L]</t>
  </si>
  <si>
    <t>WNeck Flange 1500-NPS12 SCH-10 [SA182 F316L]</t>
  </si>
  <si>
    <t>WNeck Flange 1500-NPS12 SCH-100 [SA182 F316L]</t>
  </si>
  <si>
    <t>WNeck Flange 1500-NPS12 SCH-120 [SA182 F316L]</t>
  </si>
  <si>
    <t>WNeck Flange 1500-NPS12 SCH-140 [SA182 F316L]</t>
  </si>
  <si>
    <t>WNeck Flange 1500-NPS12 SCH-160 [SA182 F316L]</t>
  </si>
  <si>
    <t>WNeck Flange 1500-NPS12 SCH-20 [SA182 F316L]</t>
  </si>
  <si>
    <t>WNeck Flange 1500-NPS12 SCH-30 [SA182 F316L]</t>
  </si>
  <si>
    <t>WNeck Flange 1500-NPS12 SCH-40 [SA182 F316L]</t>
  </si>
  <si>
    <t>WNeck Flange 1500-NPS12 SCH-60 [SA182 F316L]</t>
  </si>
  <si>
    <t>WNeck Flange 1500-NPS12 SCH-80 [SA182 F316L]</t>
  </si>
  <si>
    <t>WNeck Flange 1500-NPS12 SCH-STD [SA182 F316L]</t>
  </si>
  <si>
    <t>WNeck Flange 1500-NPS12 SCH-XH [SA182 F316L]</t>
  </si>
  <si>
    <t>WNeck Flange 1500-NPS12 SCH-XXH [SA182 F316L]</t>
  </si>
  <si>
    <t>WNeck Flange 1500-NPS14 SCH-10 [SA182 F316L]</t>
  </si>
  <si>
    <t>WNeck Flange 1500-NPS14 SCH-100 [SA182 F316L]</t>
  </si>
  <si>
    <t>WNeck Flange 1500-NPS14 SCH-120 [SA182 F316L]</t>
  </si>
  <si>
    <t>WNeck Flange 1500-NPS14 SCH-140 [SA182 F316L]</t>
  </si>
  <si>
    <t>WNeck Flange 1500-NPS14 SCH-160 [SA182 F316L]</t>
  </si>
  <si>
    <t>WNeck Flange 1500-NPS14 SCH-20 [SA182 F316L]</t>
  </si>
  <si>
    <t>WNeck Flange 1500-NPS14 SCH-30 [SA182 F316L]</t>
  </si>
  <si>
    <t>WNeck Flange 1500-NPS14 SCH-40 [SA182 F316L]</t>
  </si>
  <si>
    <t>WNeck Flange 1500-NPS14 SCH-60 [SA182 F316L]</t>
  </si>
  <si>
    <t>WNeck Flange 1500-NPS14 SCH-80 [SA182 F316L]</t>
  </si>
  <si>
    <t>WNeck Flange 1500-NPS14 SCH-STD [SA182 F316L]</t>
  </si>
  <si>
    <t>WNeck Flange 1500-NPS14 SCH-XH [SA182 F316L]</t>
  </si>
  <si>
    <t>WNeck Flange 1500-NPS16 SCH-10 [SA182 F316L]</t>
  </si>
  <si>
    <t>WNeck Flange 1500-NPS16 SCH-100 [SA182 F316L]</t>
  </si>
  <si>
    <t>WNeck Flange 1500-NPS16 SCH-120 [SA182 F316L]</t>
  </si>
  <si>
    <t>WNeck Flange 1500-NPS16 SCH-140 [SA182 F316L]</t>
  </si>
  <si>
    <t>WNeck Flange 1500-NPS16 SCH-160 [SA182 F316L]</t>
  </si>
  <si>
    <t>WNeck Flange 1500-NPS16 SCH-20 [SA182 F316L]</t>
  </si>
  <si>
    <t>WNeck Flange 1500-NPS16 SCH-30 [SA182 F316L]</t>
  </si>
  <si>
    <t>WNeck Flange 1500-NPS16 SCH-40 [SA182 F316L]</t>
  </si>
  <si>
    <t>WNeck Flange 1500-NPS16 SCH-60 [SA182 F316L]</t>
  </si>
  <si>
    <t>WNeck Flange 1500-NPS16 SCH-80 [SA182 F316L]</t>
  </si>
  <si>
    <t>WNeck Flange 1500-NPS16 SCH-STD [SA182 F316L]</t>
  </si>
  <si>
    <t>WNeck Flange 1500-NPS16 SCH-XH [SA182 F316L]</t>
  </si>
  <si>
    <t>WNeck Flange 1500-NPS18 SCH-10 [SA182 F316L]</t>
  </si>
  <si>
    <t>WNeck Flange 1500-NPS18 SCH-100 [SA182 F316L]</t>
  </si>
  <si>
    <t>WNeck Flange 1500-NPS18 SCH-120 [SA182 F316L]</t>
  </si>
  <si>
    <t>WNeck Flange 1500-NPS18 SCH-140 [SA182 F316L]</t>
  </si>
  <si>
    <t>WNeck Flange 1500-NPS18 SCH-160 [SA182 F316L]</t>
  </si>
  <si>
    <t>WNeck Flange 1500-NPS18 SCH-20 [SA182 F316L]</t>
  </si>
  <si>
    <t>WNeck Flange 1500-NPS18 SCH-30 [SA182 F316L]</t>
  </si>
  <si>
    <t>WNeck Flange 1500-NPS18 SCH-40 [SA182 F316L]</t>
  </si>
  <si>
    <t>WNeck Flange 1500-NPS18 SCH-60 [SA182 F316L]</t>
  </si>
  <si>
    <t>WNeck Flange 1500-NPS18 SCH-80 [SA182 F316L]</t>
  </si>
  <si>
    <t>WNeck Flange 1500-NPS18 SCH-STD [SA182 F316L]</t>
  </si>
  <si>
    <t>WNeck Flange 1500-NPS18 SCH-XH [SA182 F316L]</t>
  </si>
  <si>
    <t>WNeck Flange 1500-NPS20 SCH-10 [SA182 F316L]</t>
  </si>
  <si>
    <t>WNeck Flange 1500-NPS20 SCH-100 [SA182 F316L]</t>
  </si>
  <si>
    <t>WNeck Flange 1500-NPS20 SCH-120 [SA182 F316L]</t>
  </si>
  <si>
    <t>WNeck Flange 1500-NPS20 SCH-140 [SA182 F316L]</t>
  </si>
  <si>
    <t>WNeck Flange 1500-NPS20 SCH-160 [SA182 F316L]</t>
  </si>
  <si>
    <t>WNeck Flange 1500-NPS20 SCH-20 [SA182 F316L]</t>
  </si>
  <si>
    <t>WNeck Flange 1500-NPS20 SCH-30 [SA182 F316L]</t>
  </si>
  <si>
    <t>WNeck Flange 1500-NPS20 SCH-40 [SA182 F316L]</t>
  </si>
  <si>
    <t>WNeck Flange 1500-NPS20 SCH-60 [SA182 F316L]</t>
  </si>
  <si>
    <t>WNeck Flange 1500-NPS20 SCH-80 [SA182 F316L]</t>
  </si>
  <si>
    <t>WNeck Flange 1500-NPS20 SCH-STD [SA182 F316L]</t>
  </si>
  <si>
    <t>WNeck Flange 1500-NPS20 SCH-XH [SA182 F316L]</t>
  </si>
  <si>
    <t>WNeck Flange 1500-NPS24 SCH-10 [SA182 F316L]</t>
  </si>
  <si>
    <t>WNeck Flange 1500-NPS24 SCH-100 [SA182 F316L]</t>
  </si>
  <si>
    <t>WNeck Flange 1500-NPS24 SCH-120 [SA182 F316L]</t>
  </si>
  <si>
    <t>WNeck Flange 1500-NPS24 SCH-140 [SA182 F316L]</t>
  </si>
  <si>
    <t>WNeck Flange 1500-NPS24 SCH-160 [SA182 F316L]</t>
  </si>
  <si>
    <t>WNeck Flange 1500-NPS24 SCH-20 [SA182 F316L]</t>
  </si>
  <si>
    <t>WNeck Flange 1500-NPS24 SCH-30 [SA182 F316L]</t>
  </si>
  <si>
    <t>WNeck Flange 1500-NPS24 SCH-40 [SA182 F316L]</t>
  </si>
  <si>
    <t>WNeck Flange 1500-NPS24 SCH-60 [SA182 F316L]</t>
  </si>
  <si>
    <t>WNeck Flange 1500-NPS24 SCH-80 [SA182 F316L]</t>
  </si>
  <si>
    <t>WNeck Flange 1500-NPS24 SCH-STD [SA182 F316L]</t>
  </si>
  <si>
    <t>WNeck Flange 1500-NPS24 SCH-XH [SA182 F316L]</t>
  </si>
  <si>
    <t>WNeck Flange 2500-NPS0.5 SCH-10 [SA182 F316L]</t>
  </si>
  <si>
    <t>WNeck Flange 2500-NPS0.5 SCH-160 [SA182 F316L]</t>
  </si>
  <si>
    <t>WNeck Flange 2500-NPS0.5 SCH-40 [SA182 F316L]</t>
  </si>
  <si>
    <t>WNeck Flange 2500-NPS0.5 SCH-80 [SA182 F316L]</t>
  </si>
  <si>
    <t>WNeck Flange 2500-NPS0.5 SCH-STD [SA182 F316L]</t>
  </si>
  <si>
    <t>WNeck Flange 2500-NPS0.5 SCH-XH [SA182 F316L]</t>
  </si>
  <si>
    <t>WNeck Flange 2500-NPS0.5 SCH-XXH [SA182 F316L]</t>
  </si>
  <si>
    <t>WNeck Flange 2500-NPS0.75 SCH-10 [SA182 F316L]</t>
  </si>
  <si>
    <t>WNeck Flange 2500-NPS0.75 SCH-160 [SA182 F316L]</t>
  </si>
  <si>
    <t>WNeck Flange 2500-NPS0.75 SCH-40 [SA182 F316L]</t>
  </si>
  <si>
    <t>WNeck Flange 2500-NPS0.75 SCH-80 [SA182 F316L]</t>
  </si>
  <si>
    <t>WNeck Flange 2500-NPS0.75 SCH-STD [SA182 F316L]</t>
  </si>
  <si>
    <t>WNeck Flange 2500-NPS0.75 SCH-XH [SA182 F316L]</t>
  </si>
  <si>
    <t>WNeck Flange 2500-NPS0.75 SCH-XXH [SA182 F316L]</t>
  </si>
  <si>
    <t>WNeck Flange 2500-NPS1 SCH-10 [SA182 F316L]</t>
  </si>
  <si>
    <t>WNeck Flange 2500-NPS1 SCH-160 [SA182 F316L]</t>
  </si>
  <si>
    <t>WNeck Flange 2500-NPS1 SCH-40 [SA182 F316L]</t>
  </si>
  <si>
    <t>WNeck Flange 2500-NPS1 SCH-80 [SA182 F316L]</t>
  </si>
  <si>
    <t>WNeck Flange 2500-NPS1 SCH-STD [SA182 F316L]</t>
  </si>
  <si>
    <t>WNeck Flange 2500-NPS1 SCH-XH [SA182 F316L]</t>
  </si>
  <si>
    <t>WNeck Flange 2500-NPS1 SCH-XXH [SA182 F316L]</t>
  </si>
  <si>
    <t>WNeck Flange 2500-NPS1.25 SCH-10 [SA182 F316L]</t>
  </si>
  <si>
    <t>WNeck Flange 2500-NPS1.25 SCH-160 [SA182 F316L]</t>
  </si>
  <si>
    <t>WNeck Flange 2500-NPS1.25 SCH-40 [SA182 F316L]</t>
  </si>
  <si>
    <t>WNeck Flange 2500-NPS1.25 SCH-80 [SA182 F316L]</t>
  </si>
  <si>
    <t>WNeck Flange 2500-NPS1.25 SCH-STD [SA182 F316L]</t>
  </si>
  <si>
    <t>WNeck Flange 2500-NPS1.25 SCH-XH [SA182 F316L]</t>
  </si>
  <si>
    <t>WNeck Flange 2500-NPS1.25 SCH-XXH [SA182 F316L]</t>
  </si>
  <si>
    <t>WNeck Flange 2500-NPS1.5 SCH-10 [SA182 F316L]</t>
  </si>
  <si>
    <t>WNeck Flange 2500-NPS1.5 SCH-160 [SA182 F316L]</t>
  </si>
  <si>
    <t>WNeck Flange 2500-NPS1.5 SCH-40 [SA182 F316L]</t>
  </si>
  <si>
    <t>WNeck Flange 2500-NPS1.5 SCH-80 [SA182 F316L]</t>
  </si>
  <si>
    <t>WNeck Flange 2500-NPS1.5 SCH-STD [SA182 F316L]</t>
  </si>
  <si>
    <t>WNeck Flange 2500-NPS1.5 SCH-XH [SA182 F316L]</t>
  </si>
  <si>
    <t>WNeck Flange 2500-NPS1.5 SCH-XXH [SA182 F316L]</t>
  </si>
  <si>
    <t>WNeck Flange 2500-NPS2 SCH-10 [SA182 F316L]</t>
  </si>
  <si>
    <t>WNeck Flange 2500-NPS2 SCH-160 [SA182 F316L]</t>
  </si>
  <si>
    <t>WNeck Flange 2500-NPS2 SCH-40 [SA182 F316L]</t>
  </si>
  <si>
    <t>WNeck Flange 2500-NPS2 SCH-80 [SA182 F316L]</t>
  </si>
  <si>
    <t>WNeck Flange 2500-NPS2 SCH-STD [SA182 F316L]</t>
  </si>
  <si>
    <t>WNeck Flange 2500-NPS2 SCH-XH [SA182 F316L]</t>
  </si>
  <si>
    <t>WNeck Flange 2500-NPS2 SCH-XXH [SA182 F316L]</t>
  </si>
  <si>
    <t>WNeck Flange 2500-NPS2.5 SCH-10 [SA182 F316L]</t>
  </si>
  <si>
    <t>WNeck Flange 2500-NPS2.5 SCH-160 [SA182 F316L]</t>
  </si>
  <si>
    <t>WNeck Flange 2500-NPS2.5 SCH-40 [SA182 F316L]</t>
  </si>
  <si>
    <t>WNeck Flange 2500-NPS2.5 SCH-80 [SA182 F316L]</t>
  </si>
  <si>
    <t>WNeck Flange 2500-NPS2.5 SCH-STD [SA182 F316L]</t>
  </si>
  <si>
    <t>WNeck Flange 2500-NPS2.5 SCH-XH [SA182 F316L]</t>
  </si>
  <si>
    <t>WNeck Flange 2500-NPS2.5 SCH-XXH [SA182 F316L]</t>
  </si>
  <si>
    <t>WNeck Flange 2500-NPS3 SCH-10 [SA182 F316L]</t>
  </si>
  <si>
    <t>WNeck Flange 2500-NPS3 SCH-160 [SA182 F316L]</t>
  </si>
  <si>
    <t>WNeck Flange 2500-NPS3 SCH-40 [SA182 F316L]</t>
  </si>
  <si>
    <t>WNeck Flange 2500-NPS3 SCH-80 [SA182 F316L]</t>
  </si>
  <si>
    <t>WNeck Flange 2500-NPS3 SCH-STD [SA182 F316L]</t>
  </si>
  <si>
    <t>WNeck Flange 2500-NPS3 SCH-XH [SA182 F316L]</t>
  </si>
  <si>
    <t>WNeck Flange 2500-NPS3 SCH-XXH [SA182 F316L]</t>
  </si>
  <si>
    <t>WNeck Flange 2500-NPS4 SCH-10 [SA182 F316L]</t>
  </si>
  <si>
    <t>WNeck Flange 2500-NPS4 SCH-120 [SA182 F316L]</t>
  </si>
  <si>
    <t>WNeck Flange 2500-NPS4 SCH-160 [SA182 F316L]</t>
  </si>
  <si>
    <t>WNeck Flange 2500-NPS4 SCH-40 [SA182 F316L]</t>
  </si>
  <si>
    <t>WNeck Flange 2500-NPS4 SCH-80 [SA182 F316L]</t>
  </si>
  <si>
    <t>WNeck Flange 2500-NPS4 SCH-STD [SA182 F316L]</t>
  </si>
  <si>
    <t>WNeck Flange 2500-NPS4 SCH-XH [SA182 F316L]</t>
  </si>
  <si>
    <t>WNeck Flange 2500-NPS4 SCH-XXH [SA182 F316L]</t>
  </si>
  <si>
    <t>WNeck Flange 2500-NPS5 SCH-10 [SA182 F316L]</t>
  </si>
  <si>
    <t>WNeck Flange 2500-NPS5 SCH-120 [SA182 F316L]</t>
  </si>
  <si>
    <t>WNeck Flange 2500-NPS5 SCH-160 [SA182 F316L]</t>
  </si>
  <si>
    <t>WNeck Flange 2500-NPS5 SCH-40 [SA182 F316L]</t>
  </si>
  <si>
    <t>WNeck Flange 2500-NPS5 SCH-80 [SA182 F316L]</t>
  </si>
  <si>
    <t>WNeck Flange 2500-NPS5 SCH-STD [SA182 F316L]</t>
  </si>
  <si>
    <t>WNeck Flange 2500-NPS5 SCH-XH [SA182 F316L]</t>
  </si>
  <si>
    <t>WNeck Flange 2500-NPS5 SCH-XXH [SA182 F316L]</t>
  </si>
  <si>
    <t>WNeck Flange 2500-NPS6 SCH-10 [SA182 F316L]</t>
  </si>
  <si>
    <t>WNeck Flange 2500-NPS6 SCH-120 [SA182 F316L]</t>
  </si>
  <si>
    <t>WNeck Flange 2500-NPS6 SCH-160 [SA182 F316L]</t>
  </si>
  <si>
    <t>WNeck Flange 2500-NPS6 SCH-40 [SA182 F316L]</t>
  </si>
  <si>
    <t>WNeck Flange 2500-NPS6 SCH-80 [SA182 F316L]</t>
  </si>
  <si>
    <t>WNeck Flange 2500-NPS6 SCH-STD [SA182 F316L]</t>
  </si>
  <si>
    <t>WNeck Flange 2500-NPS6 SCH-XH [SA182 F316L]</t>
  </si>
  <si>
    <t>WNeck Flange 2500-NPS6 SCH-XXH [SA182 F316L]</t>
  </si>
  <si>
    <t>WNeck Flange 2500-NPS8 SCH-10 [SA182 F316L]</t>
  </si>
  <si>
    <t>WNeck Flange 2500-NPS8 SCH-100 [SA182 F316L]</t>
  </si>
  <si>
    <t>WNeck Flange 2500-NPS8 SCH-120 [SA182 F316L]</t>
  </si>
  <si>
    <t>WNeck Flange 2500-NPS8 SCH-140 [SA182 F316L]</t>
  </si>
  <si>
    <t>WNeck Flange 2500-NPS8 SCH-160 [SA182 F316L]</t>
  </si>
  <si>
    <t>WNeck Flange 2500-NPS8 SCH-20 [SA182 F316L]</t>
  </si>
  <si>
    <t>WNeck Flange 2500-NPS8 SCH-30 [SA182 F316L]</t>
  </si>
  <si>
    <t>WNeck Flange 2500-NPS8 SCH-40 [SA182 F316L]</t>
  </si>
  <si>
    <t>WNeck Flange 2500-NPS8 SCH-60 [SA182 F316L]</t>
  </si>
  <si>
    <t>WNeck Flange 2500-NPS8 SCH-80 [SA182 F316L]</t>
  </si>
  <si>
    <t>WNeck Flange 2500-NPS8 SCH-STD [SA182 F316L]</t>
  </si>
  <si>
    <t>WNeck Flange 2500-NPS8 SCH-XH [SA182 F316L]</t>
  </si>
  <si>
    <t>WNeck Flange 2500-NPS8 SCH-XXH [SA182 F316L]</t>
  </si>
  <si>
    <t>WNeck Flange 2500-NPS10 SCH-10 [SA182 F316L]</t>
  </si>
  <si>
    <t>WNeck Flange 2500-NPS10 SCH-100 [SA182 F316L]</t>
  </si>
  <si>
    <t>WNeck Flange 2500-NPS10 SCH-120 [SA182 F316L]</t>
  </si>
  <si>
    <t>WNeck Flange 2500-NPS10 SCH-140 [SA182 F316L]</t>
  </si>
  <si>
    <t>WNeck Flange 2500-NPS10 SCH-160 [SA182 F316L]</t>
  </si>
  <si>
    <t>WNeck Flange 2500-NPS10 SCH-20 [SA182 F316L]</t>
  </si>
  <si>
    <t>WNeck Flange 2500-NPS10 SCH-30 [SA182 F316L]</t>
  </si>
  <si>
    <t>WNeck Flange 2500-NPS10 SCH-40 [SA182 F316L]</t>
  </si>
  <si>
    <t>WNeck Flange 2500-NPS10 SCH-60 [SA182 F316L]</t>
  </si>
  <si>
    <t>WNeck Flange 2500-NPS10 SCH-80 [SA182 F316L]</t>
  </si>
  <si>
    <t>WNeck Flange 2500-NPS10 SCH-STD [SA182 F316L]</t>
  </si>
  <si>
    <t>WNeck Flange 2500-NPS10 SCH-XH [SA182 F316L]</t>
  </si>
  <si>
    <t>WNeck Flange 2500-NPS10 SCH-XXH [SA182 F316L]</t>
  </si>
  <si>
    <t>WNeck Flange 2500-NPS12 SCH-10 [SA182 F316L]</t>
  </si>
  <si>
    <t>WNeck Flange 2500-NPS12 SCH-100 [SA182 F316L]</t>
  </si>
  <si>
    <t>WNeck Flange 2500-NPS12 SCH-120 [SA182 F316L]</t>
  </si>
  <si>
    <t>WNeck Flange 2500-NPS12 SCH-140 [SA182 F316L]</t>
  </si>
  <si>
    <t>WNeck Flange 2500-NPS12 SCH-160 [SA182 F316L]</t>
  </si>
  <si>
    <t>WNeck Flange 2500-NPS12 SCH-20 [SA182 F316L]</t>
  </si>
  <si>
    <t>WNeck Flange 2500-NPS12 SCH-30 [SA182 F316L]</t>
  </si>
  <si>
    <t>WNeck Flange 2500-NPS12 SCH-40 [SA182 F316L]</t>
  </si>
  <si>
    <t>WNeck Flange 2500-NPS12 SCH-60 [SA182 F316L]</t>
  </si>
  <si>
    <t>WNeck Flange 2500-NPS12 SCH-80 [SA182 F316L]</t>
  </si>
  <si>
    <t>WNeck Flange 2500-NPS12 SCH-STD [SA182 F316L]</t>
  </si>
  <si>
    <t>WNeck Flange 2500-NPS12 SCH-XH [SA182 F316L]</t>
  </si>
  <si>
    <t>WNeck Flange 2500-NPS12 SCH-XXH [SA182 F316L]</t>
  </si>
  <si>
    <t>Carbon Steel [SA350 LF2]</t>
  </si>
  <si>
    <t>WNeck Flange 150-NPS0.5 SCH-10 [SA350 LF2]</t>
  </si>
  <si>
    <t>WNeck Flange 150-NPS0.5 SCH-160 [SA350 LF2]</t>
  </si>
  <si>
    <t>WNeck Flange 150-NPS0.5 SCH-40 [SA350 LF2]</t>
  </si>
  <si>
    <t>WNeck Flange 150-NPS0.5 SCH-80 [SA350 LF2]</t>
  </si>
  <si>
    <t>WNeck Flange 150-NPS0.5 SCH-STD [SA350 LF2]</t>
  </si>
  <si>
    <t>WNeck Flange 150-NPS0.5 SCH-XH [SA350 LF2]</t>
  </si>
  <si>
    <t>WNeck Flange 150-NPS0.5 SCH-XXH [SA350 LF2]</t>
  </si>
  <si>
    <t>WNeck Flange 150-NPS0.75 SCH-10 [SA350 LF2]</t>
  </si>
  <si>
    <t>WNeck Flange 150-NPS0.75 SCH-160 [SA350 LF2]</t>
  </si>
  <si>
    <t>WNeck Flange 150-NPS0.75 SCH-40 [SA350 LF2]</t>
  </si>
  <si>
    <t>WNeck Flange 150-NPS0.75 SCH-80 [SA350 LF2]</t>
  </si>
  <si>
    <t>WNeck Flange 150-NPS0.75 SCH-STD [SA350 LF2]</t>
  </si>
  <si>
    <t>WNeck Flange 150-NPS0.75 SCH-XH [SA350 LF2]</t>
  </si>
  <si>
    <t>WNeck Flange 150-NPS0.75 SCH-XXH [SA350 LF2]</t>
  </si>
  <si>
    <t>WNeck Flange 150-NPS1 SCH-10 [SA350 LF2]</t>
  </si>
  <si>
    <t>WNeck Flange 150-NPS1 SCH-160 [SA350 LF2]</t>
  </si>
  <si>
    <t>WNeck Flange 150-NPS1 SCH-40 [SA350 LF2]</t>
  </si>
  <si>
    <t>WNeck Flange 150-NPS1 SCH-80 [SA350 LF2]</t>
  </si>
  <si>
    <t>WNeck Flange 150-NPS1 SCH-STD [SA350 LF2]</t>
  </si>
  <si>
    <t>WNeck Flange 150-NPS1 SCH-XH [SA350 LF2]</t>
  </si>
  <si>
    <t>WNeck Flange 150-NPS1 SCH-XXH [SA350 LF2]</t>
  </si>
  <si>
    <t>WNeck Flange 150-NPS1.25 SCH-10 [SA350 LF2]</t>
  </si>
  <si>
    <t>WNeck Flange 150-NPS1.25 SCH-160 [SA350 LF2]</t>
  </si>
  <si>
    <t>WNeck Flange 150-NPS1.25 SCH-40 [SA350 LF2]</t>
  </si>
  <si>
    <t>WNeck Flange 150-NPS1.25 SCH-80 [SA350 LF2]</t>
  </si>
  <si>
    <t>WNeck Flange 150-NPS1.25 SCH-STD [SA350 LF2]</t>
  </si>
  <si>
    <t>WNeck Flange 150-NPS1.25 SCH-XH [SA350 LF2]</t>
  </si>
  <si>
    <t>WNeck Flange 150-NPS1.25 SCH-XXH [SA350 LF2]</t>
  </si>
  <si>
    <t>WNeck Flange 150-NPS1.5 SCH-10 [SA350 LF2]</t>
  </si>
  <si>
    <t>WNeck Flange 150-NPS1.5 SCH-160 [SA350 LF2]</t>
  </si>
  <si>
    <t>WNeck Flange 150-NPS1.5 SCH-40 [SA350 LF2]</t>
  </si>
  <si>
    <t>WNeck Flange 150-NPS1.5 SCH-80 [SA350 LF2]</t>
  </si>
  <si>
    <t>WNeck Flange 150-NPS1.5 SCH-STD [SA350 LF2]</t>
  </si>
  <si>
    <t>WNeck Flange 150-NPS1.5 SCH-XH [SA350 LF2]</t>
  </si>
  <si>
    <t>WNeck Flange 150-NPS1.5 SCH-XXH [SA350 LF2]</t>
  </si>
  <si>
    <t>WNeck Flange 150-NPS2 SCH-10 [SA350 LF2]</t>
  </si>
  <si>
    <t>WNeck Flange 150-NPS2 SCH-160 [SA350 LF2]</t>
  </si>
  <si>
    <t>WNeck Flange 150-NPS2 SCH-40 [SA350 LF2]</t>
  </si>
  <si>
    <t>WNeck Flange 150-NPS2 SCH-80 [SA350 LF2]</t>
  </si>
  <si>
    <t>WNeck Flange 150-NPS2 SCH-STD [SA350 LF2]</t>
  </si>
  <si>
    <t>WNeck Flange 150-NPS2 SCH-XH [SA350 LF2]</t>
  </si>
  <si>
    <t>WNeck Flange 150-NPS2 SCH-XXH [SA350 LF2]</t>
  </si>
  <si>
    <t>WNeck Flange 150-NPS2.5 SCH-10 [SA350 LF2]</t>
  </si>
  <si>
    <t>WNeck Flange 150-NPS2.5 SCH-160 [SA350 LF2]</t>
  </si>
  <si>
    <t>WNeck Flange 150-NPS2.5 SCH-40 [SA350 LF2]</t>
  </si>
  <si>
    <t>WNeck Flange 150-NPS2.5 SCH-80 [SA350 LF2]</t>
  </si>
  <si>
    <t>WNeck Flange 150-NPS2.5 SCH-STD [SA350 LF2]</t>
  </si>
  <si>
    <t>WNeck Flange 150-NPS2.5 SCH-XH [SA350 LF2]</t>
  </si>
  <si>
    <t>WNeck Flange 150-NPS2.5 SCH-XXH [SA350 LF2]</t>
  </si>
  <si>
    <t>WNeck Flange 150-NPS3 SCH-10 [SA350 LF2]</t>
  </si>
  <si>
    <t>WNeck Flange 150-NPS3 SCH-160 [SA350 LF2]</t>
  </si>
  <si>
    <t>WNeck Flange 150-NPS3 SCH-40 [SA350 LF2]</t>
  </si>
  <si>
    <t>WNeck Flange 150-NPS3 SCH-80 [SA350 LF2]</t>
  </si>
  <si>
    <t>WNeck Flange 150-NPS3 SCH-STD [SA350 LF2]</t>
  </si>
  <si>
    <t>WNeck Flange 150-NPS3 SCH-XH [SA350 LF2]</t>
  </si>
  <si>
    <t>WNeck Flange 150-NPS3 SCH-XXH [SA350 LF2]</t>
  </si>
  <si>
    <t>WNeck Flange 150-NPS3.5 SCH-10 [SA350 LF2]</t>
  </si>
  <si>
    <t>WNeck Flange 150-NPS3.5 SCH-40 [SA350 LF2]</t>
  </si>
  <si>
    <t>WNeck Flange 150-NPS3.5 SCH-80 [SA350 LF2]</t>
  </si>
  <si>
    <t>WNeck Flange 150-NPS3.5 SCH-STD [SA350 LF2]</t>
  </si>
  <si>
    <t>WNeck Flange 150-NPS3.5 SCH-XH [SA350 LF2]</t>
  </si>
  <si>
    <t>WNeck Flange 150-NPS3.5 SCH-XXH [SA350 LF2]</t>
  </si>
  <si>
    <t>WNeck Flange 150-NPS4 SCH-10 [SA350 LF2]</t>
  </si>
  <si>
    <t>WNeck Flange 150-NPS4 SCH-120 [SA350 LF2]</t>
  </si>
  <si>
    <t>WNeck Flange 150-NPS4 SCH-160 [SA350 LF2]</t>
  </si>
  <si>
    <t>WNeck Flange 150-NPS4 SCH-40 [SA350 LF2]</t>
  </si>
  <si>
    <t>WNeck Flange 150-NPS4 SCH-80 [SA350 LF2]</t>
  </si>
  <si>
    <t>WNeck Flange 150-NPS4 SCH-STD [SA350 LF2]</t>
  </si>
  <si>
    <t>WNeck Flange 150-NPS4 SCH-XH [SA350 LF2]</t>
  </si>
  <si>
    <t>WNeck Flange 150-NPS4 SCH-XXH [SA350 LF2]</t>
  </si>
  <si>
    <t>WNeck Flange 150-NPS5 SCH-10 [SA350 LF2]</t>
  </si>
  <si>
    <t>WNeck Flange 150-NPS5 SCH-120 [SA350 LF2]</t>
  </si>
  <si>
    <t>WNeck Flange 150-NPS5 SCH-160 [SA350 LF2]</t>
  </si>
  <si>
    <t>WNeck Flange 150-NPS5 SCH-40 [SA350 LF2]</t>
  </si>
  <si>
    <t>WNeck Flange 150-NPS5 SCH-80 [SA350 LF2]</t>
  </si>
  <si>
    <t>WNeck Flange 150-NPS5 SCH-STD [SA350 LF2]</t>
  </si>
  <si>
    <t>WNeck Flange 150-NPS5 SCH-XH [SA350 LF2]</t>
  </si>
  <si>
    <t>WNeck Flange 150-NPS5 SCH-XXH [SA350 LF2]</t>
  </si>
  <si>
    <t>WNeck Flange 150-NPS6 SCH-10 [SA350 LF2]</t>
  </si>
  <si>
    <t>WNeck Flange 150-NPS6 SCH-120 [SA350 LF2]</t>
  </si>
  <si>
    <t>WNeck Flange 150-NPS6 SCH-160 [SA350 LF2]</t>
  </si>
  <si>
    <t>WNeck Flange 150-NPS6 SCH-40 [SA350 LF2]</t>
  </si>
  <si>
    <t>WNeck Flange 150-NPS6 SCH-80 [SA350 LF2]</t>
  </si>
  <si>
    <t>WNeck Flange 150-NPS6 SCH-STD [SA350 LF2]</t>
  </si>
  <si>
    <t>WNeck Flange 150-NPS6 SCH-XH [SA350 LF2]</t>
  </si>
  <si>
    <t>WNeck Flange 150-NPS6 SCH-XXH [SA350 LF2]</t>
  </si>
  <si>
    <t>WNeck Flange 150-NPS8 SCH-10 [SA350 LF2]</t>
  </si>
  <si>
    <t>WNeck Flange 150-NPS8 SCH-100 [SA350 LF2]</t>
  </si>
  <si>
    <t>WNeck Flange 150-NPS8 SCH-120 [SA350 LF2]</t>
  </si>
  <si>
    <t>WNeck Flange 150-NPS8 SCH-140 [SA350 LF2]</t>
  </si>
  <si>
    <t>WNeck Flange 150-NPS8 SCH-160 [SA350 LF2]</t>
  </si>
  <si>
    <t>WNeck Flange 150-NPS8 SCH-20 [SA350 LF2]</t>
  </si>
  <si>
    <t>WNeck Flange 150-NPS8 SCH-30 [SA350 LF2]</t>
  </si>
  <si>
    <t>WNeck Flange 150-NPS8 SCH-40 [SA350 LF2]</t>
  </si>
  <si>
    <t>WNeck Flange 150-NPS8 SCH-60 [SA350 LF2]</t>
  </si>
  <si>
    <t>WNeck Flange 150-NPS8 SCH-80 [SA350 LF2]</t>
  </si>
  <si>
    <t>WNeck Flange 150-NPS8 SCH-STD [SA350 LF2]</t>
  </si>
  <si>
    <t>WNeck Flange 150-NPS8 SCH-XH [SA350 LF2]</t>
  </si>
  <si>
    <t>WNeck Flange 150-NPS8 SCH-XXH [SA350 LF2]</t>
  </si>
  <si>
    <t>WNeck Flange 150-NPS10 SCH-10 [SA350 LF2]</t>
  </si>
  <si>
    <t>WNeck Flange 150-NPS10 SCH-100 [SA350 LF2]</t>
  </si>
  <si>
    <t>WNeck Flange 150-NPS10 SCH-120 [SA350 LF2]</t>
  </si>
  <si>
    <t>WNeck Flange 150-NPS10 SCH-140 [SA350 LF2]</t>
  </si>
  <si>
    <t>WNeck Flange 150-NPS10 SCH-160 [SA350 LF2]</t>
  </si>
  <si>
    <t>WNeck Flange 150-NPS10 SCH-20 [SA350 LF2]</t>
  </si>
  <si>
    <t>WNeck Flange 150-NPS10 SCH-30 [SA350 LF2]</t>
  </si>
  <si>
    <t>WNeck Flange 150-NPS10 SCH-40 [SA350 LF2]</t>
  </si>
  <si>
    <t>WNeck Flange 150-NPS10 SCH-60 [SA350 LF2]</t>
  </si>
  <si>
    <t>WNeck Flange 150-NPS10 SCH-80 [SA350 LF2]</t>
  </si>
  <si>
    <t>WNeck Flange 150-NPS10 SCH-STD [SA350 LF2]</t>
  </si>
  <si>
    <t>WNeck Flange 150-NPS10 SCH-XH [SA350 LF2]</t>
  </si>
  <si>
    <t>WNeck Flange 150-NPS10 SCH-XXH [SA350 LF2]</t>
  </si>
  <si>
    <t>WNeck Flange 150-NPS12 SCH-10 [SA350 LF2]</t>
  </si>
  <si>
    <t>WNeck Flange 150-NPS12 SCH-100 [SA350 LF2]</t>
  </si>
  <si>
    <t>WNeck Flange 150-NPS12 SCH-120 [SA350 LF2]</t>
  </si>
  <si>
    <t>WNeck Flange 150-NPS12 SCH-140 [SA350 LF2]</t>
  </si>
  <si>
    <t>WNeck Flange 150-NPS12 SCH-160 [SA350 LF2]</t>
  </si>
  <si>
    <t>WNeck Flange 150-NPS12 SCH-20 [SA350 LF2]</t>
  </si>
  <si>
    <t>WNeck Flange 150-NPS12 SCH-30 [SA350 LF2]</t>
  </si>
  <si>
    <t>WNeck Flange 150-NPS12 SCH-40 [SA350 LF2]</t>
  </si>
  <si>
    <t>WNeck Flange 150-NPS12 SCH-60 [SA350 LF2]</t>
  </si>
  <si>
    <t>WNeck Flange 150-NPS12 SCH-80 [SA350 LF2]</t>
  </si>
  <si>
    <t>WNeck Flange 150-NPS12 SCH-STD [SA350 LF2]</t>
  </si>
  <si>
    <t>WNeck Flange 150-NPS12 SCH-XH [SA350 LF2]</t>
  </si>
  <si>
    <t>WNeck Flange 150-NPS12 SCH-XXH [SA350 LF2]</t>
  </si>
  <si>
    <t>WNeck Flange 150-NPS14 SCH-10 [SA350 LF2]</t>
  </si>
  <si>
    <t>WNeck Flange 150-NPS14 SCH-100 [SA350 LF2]</t>
  </si>
  <si>
    <t>WNeck Flange 150-NPS14 SCH-120 [SA350 LF2]</t>
  </si>
  <si>
    <t>WNeck Flange 150-NPS14 SCH-140 [SA350 LF2]</t>
  </si>
  <si>
    <t>WNeck Flange 150-NPS14 SCH-160 [SA350 LF2]</t>
  </si>
  <si>
    <t>WNeck Flange 150-NPS14 SCH-20 [SA350 LF2]</t>
  </si>
  <si>
    <t>WNeck Flange 150-NPS14 SCH-30 [SA350 LF2]</t>
  </si>
  <si>
    <t>WNeck Flange 150-NPS14 SCH-40 [SA350 LF2]</t>
  </si>
  <si>
    <t>WNeck Flange 150-NPS14 SCH-60 [SA350 LF2]</t>
  </si>
  <si>
    <t>WNeck Flange 150-NPS14 SCH-80 [SA350 LF2]</t>
  </si>
  <si>
    <t>WNeck Flange 150-NPS14 SCH-STD [SA350 LF2]</t>
  </si>
  <si>
    <t>WNeck Flange 150-NPS14 SCH-XH [SA350 LF2]</t>
  </si>
  <si>
    <t>WNeck Flange 150-NPS16 SCH-10 [SA350 LF2]</t>
  </si>
  <si>
    <t>WNeck Flange 150-NPS16 SCH-100 [SA350 LF2]</t>
  </si>
  <si>
    <t>WNeck Flange 150-NPS16 SCH-120 [SA350 LF2]</t>
  </si>
  <si>
    <t>WNeck Flange 150-NPS16 SCH-140 [SA350 LF2]</t>
  </si>
  <si>
    <t>WNeck Flange 150-NPS16 SCH-160 [SA350 LF2]</t>
  </si>
  <si>
    <t>WNeck Flange 150-NPS16 SCH-20 [SA350 LF2]</t>
  </si>
  <si>
    <t>WNeck Flange 150-NPS16 SCH-30 [SA350 LF2]</t>
  </si>
  <si>
    <t>WNeck Flange 150-NPS16 SCH-40 [SA350 LF2]</t>
  </si>
  <si>
    <t>WNeck Flange 150-NPS16 SCH-60 [SA350 LF2]</t>
  </si>
  <si>
    <t>WNeck Flange 150-NPS16 SCH-80 [SA350 LF2]</t>
  </si>
  <si>
    <t>WNeck Flange 150-NPS16 SCH-STD [SA350 LF2]</t>
  </si>
  <si>
    <t>WNeck Flange 150-NPS16 SCH-XH [SA350 LF2]</t>
  </si>
  <si>
    <t>WNeck Flange 150-NPS18 SCH-10 [SA350 LF2]</t>
  </si>
  <si>
    <t>WNeck Flange 150-NPS18 SCH-100 [SA350 LF2]</t>
  </si>
  <si>
    <t>WNeck Flange 150-NPS18 SCH-120 [SA350 LF2]</t>
  </si>
  <si>
    <t>WNeck Flange 150-NPS18 SCH-140 [SA350 LF2]</t>
  </si>
  <si>
    <t>WNeck Flange 150-NPS18 SCH-160 [SA350 LF2]</t>
  </si>
  <si>
    <t>WNeck Flange 150-NPS18 SCH-20 [SA350 LF2]</t>
  </si>
  <si>
    <t>WNeck Flange 150-NPS18 SCH-30 [SA350 LF2]</t>
  </si>
  <si>
    <t>WNeck Flange 150-NPS18 SCH-40 [SA350 LF2]</t>
  </si>
  <si>
    <t>WNeck Flange 150-NPS18 SCH-60 [SA350 LF2]</t>
  </si>
  <si>
    <t>WNeck Flange 150-NPS18 SCH-80 [SA350 LF2]</t>
  </si>
  <si>
    <t>WNeck Flange 150-NPS18 SCH-STD [SA350 LF2]</t>
  </si>
  <si>
    <t>WNeck Flange 150-NPS18 SCH-XH [SA350 LF2]</t>
  </si>
  <si>
    <t>WNeck Flange 150-NPS20 SCH-10 [SA350 LF2]</t>
  </si>
  <si>
    <t>WNeck Flange 150-NPS20 SCH-100 [SA350 LF2]</t>
  </si>
  <si>
    <t>WNeck Flange 150-NPS20 SCH-120 [SA350 LF2]</t>
  </si>
  <si>
    <t>WNeck Flange 150-NPS20 SCH-140 [SA350 LF2]</t>
  </si>
  <si>
    <t>WNeck Flange 150-NPS20 SCH-160 [SA350 LF2]</t>
  </si>
  <si>
    <t>WNeck Flange 150-NPS20 SCH-20 [SA350 LF2]</t>
  </si>
  <si>
    <t>WNeck Flange 150-NPS20 SCH-30 [SA350 LF2]</t>
  </si>
  <si>
    <t>WNeck Flange 150-NPS20 SCH-40 [SA350 LF2]</t>
  </si>
  <si>
    <t>WNeck Flange 150-NPS20 SCH-60 [SA350 LF2]</t>
  </si>
  <si>
    <t>WNeck Flange 150-NPS20 SCH-80 [SA350 LF2]</t>
  </si>
  <si>
    <t>WNeck Flange 150-NPS20 SCH-STD [SA350 LF2]</t>
  </si>
  <si>
    <t>WNeck Flange 150-NPS20 SCH-XH [SA350 LF2]</t>
  </si>
  <si>
    <t>WNeck Flange 150-NPS24 SCH-10 [SA350 LF2]</t>
  </si>
  <si>
    <t>WNeck Flange 150-NPS24 SCH-100 [SA350 LF2]</t>
  </si>
  <si>
    <t>WNeck Flange 150-NPS24 SCH-120 [SA350 LF2]</t>
  </si>
  <si>
    <t>WNeck Flange 150-NPS24 SCH-140 [SA350 LF2]</t>
  </si>
  <si>
    <t>WNeck Flange 150-NPS24 SCH-160 [SA350 LF2]</t>
  </si>
  <si>
    <t>WNeck Flange 150-NPS24 SCH-20 [SA350 LF2]</t>
  </si>
  <si>
    <t>WNeck Flange 150-NPS24 SCH-30 [SA350 LF2]</t>
  </si>
  <si>
    <t>WNeck Flange 150-NPS24 SCH-40 [SA350 LF2]</t>
  </si>
  <si>
    <t>WNeck Flange 150-NPS24 SCH-60 [SA350 LF2]</t>
  </si>
  <si>
    <t>WNeck Flange 150-NPS24 SCH-80 [SA350 LF2]</t>
  </si>
  <si>
    <t>WNeck Flange 150-NPS24 SCH-STD [SA350 LF2]</t>
  </si>
  <si>
    <t>WNeck Flange 150-NPS24 SCH-XH [SA350 LF2]</t>
  </si>
  <si>
    <t>WNeck Flange 300-NPS0.5 SCH-10 [SA350 LF2]</t>
  </si>
  <si>
    <t>WNeck Flange 300-NPS0.5 SCH-160 [SA350 LF2]</t>
  </si>
  <si>
    <t>WNeck Flange 300-NPS0.5 SCH-40 [SA350 LF2]</t>
  </si>
  <si>
    <t>WNeck Flange 300-NPS0.5 SCH-80 [SA350 LF2]</t>
  </si>
  <si>
    <t>WNeck Flange 300-NPS0.5 SCH-STD [SA350 LF2]</t>
  </si>
  <si>
    <t>WNeck Flange 300-NPS0.5 SCH-XH [SA350 LF2]</t>
  </si>
  <si>
    <t>WNeck Flange 300-NPS0.5 SCH-XXH [SA350 LF2]</t>
  </si>
  <si>
    <t>WNeck Flange 300-NPS0.75 SCH-10 [SA350 LF2]</t>
  </si>
  <si>
    <t>WNeck Flange 300-NPS0.75 SCH-160 [SA350 LF2]</t>
  </si>
  <si>
    <t>WNeck Flange 300-NPS0.75 SCH-40 [SA350 LF2]</t>
  </si>
  <si>
    <t>WNeck Flange 300-NPS0.75 SCH-80 [SA350 LF2]</t>
  </si>
  <si>
    <t>WNeck Flange 300-NPS0.75 SCH-STD [SA350 LF2]</t>
  </si>
  <si>
    <t>WNeck Flange 300-NPS0.75 SCH-XH [SA350 LF2]</t>
  </si>
  <si>
    <t>WNeck Flange 300-NPS0.75 SCH-XXH [SA350 LF2]</t>
  </si>
  <si>
    <t>WNeck Flange 300-NPS1 SCH-10 [SA350 LF2]</t>
  </si>
  <si>
    <t>WNeck Flange 300-NPS1 SCH-160 [SA350 LF2]</t>
  </si>
  <si>
    <t>WNeck Flange 300-NPS1 SCH-40 [SA350 LF2]</t>
  </si>
  <si>
    <t>WNeck Flange 300-NPS1 SCH-80 [SA350 LF2]</t>
  </si>
  <si>
    <t>WNeck Flange 300-NPS1 SCH-STD [SA350 LF2]</t>
  </si>
  <si>
    <t>WNeck Flange 300-NPS1 SCH-XH [SA350 LF2]</t>
  </si>
  <si>
    <t>WNeck Flange 300-NPS1 SCH-XXH [SA350 LF2]</t>
  </si>
  <si>
    <t>WNeck Flange 300-NPS1.25 SCH-10 [SA350 LF2]</t>
  </si>
  <si>
    <t>WNeck Flange 300-NPS1.25 SCH-160 [SA350 LF2]</t>
  </si>
  <si>
    <t>WNeck Flange 300-NPS1.25 SCH-40 [SA350 LF2]</t>
  </si>
  <si>
    <t>WNeck Flange 300-NPS1.25 SCH-80 [SA350 LF2]</t>
  </si>
  <si>
    <t>WNeck Flange 300-NPS1.25 SCH-STD [SA350 LF2]</t>
  </si>
  <si>
    <t>WNeck Flange 300-NPS1.25 SCH-XH [SA350 LF2]</t>
  </si>
  <si>
    <t>WNeck Flange 300-NPS1.25 SCH-XXH [SA350 LF2]</t>
  </si>
  <si>
    <t>WNeck Flange 300-NPS1.5 SCH-10 [SA350 LF2]</t>
  </si>
  <si>
    <t>WNeck Flange 300-NPS1.5 SCH-160 [SA350 LF2]</t>
  </si>
  <si>
    <t>WNeck Flange 300-NPS1.5 SCH-40 [SA350 LF2]</t>
  </si>
  <si>
    <t>WNeck Flange 300-NPS1.5 SCH-80 [SA350 LF2]</t>
  </si>
  <si>
    <t>WNeck Flange 300-NPS1.5 SCH-STD [SA350 LF2]</t>
  </si>
  <si>
    <t>WNeck Flange 300-NPS1.5 SCH-XH [SA350 LF2]</t>
  </si>
  <si>
    <t>WNeck Flange 300-NPS1.5 SCH-XXH [SA350 LF2]</t>
  </si>
  <si>
    <t>WNeck Flange 300-NPS2 SCH-10 [SA350 LF2]</t>
  </si>
  <si>
    <t>WNeck Flange 300-NPS2 SCH-160 [SA350 LF2]</t>
  </si>
  <si>
    <t>WNeck Flange 300-NPS2 SCH-40 [SA350 LF2]</t>
  </si>
  <si>
    <t>WNeck Flange 300-NPS2 SCH-80 [SA350 LF2]</t>
  </si>
  <si>
    <t>WNeck Flange 300-NPS2 SCH-STD [SA350 LF2]</t>
  </si>
  <si>
    <t>WNeck Flange 300-NPS2 SCH-XH [SA350 LF2]</t>
  </si>
  <si>
    <t>WNeck Flange 300-NPS2 SCH-XXH [SA350 LF2]</t>
  </si>
  <si>
    <t>WNeck Flange 300-NPS2.5 SCH-10 [SA350 LF2]</t>
  </si>
  <si>
    <t>WNeck Flange 300-NPS2.5 SCH-160 [SA350 LF2]</t>
  </si>
  <si>
    <t>WNeck Flange 300-NPS2.5 SCH-40 [SA350 LF2]</t>
  </si>
  <si>
    <t>WNeck Flange 300-NPS2.5 SCH-80 [SA350 LF2]</t>
  </si>
  <si>
    <t>WNeck Flange 300-NPS2.5 SCH-STD [SA350 LF2]</t>
  </si>
  <si>
    <t>WNeck Flange 300-NPS2.5 SCH-XH [SA350 LF2]</t>
  </si>
  <si>
    <t>WNeck Flange 300-NPS2.5 SCH-XXH [SA350 LF2]</t>
  </si>
  <si>
    <t>WNeck Flange 300-NPS3 SCH-10 [SA350 LF2]</t>
  </si>
  <si>
    <t>WNeck Flange 300-NPS3 SCH-160 [SA350 LF2]</t>
  </si>
  <si>
    <t>WNeck Flange 300-NPS3 SCH-40 [SA350 LF2]</t>
  </si>
  <si>
    <t>WNeck Flange 300-NPS3 SCH-80 [SA350 LF2]</t>
  </si>
  <si>
    <t>WNeck Flange 300-NPS3 SCH-STD [SA350 LF2]</t>
  </si>
  <si>
    <t>WNeck Flange 300-NPS3 SCH-XH [SA350 LF2]</t>
  </si>
  <si>
    <t>WNeck Flange 300-NPS3 SCH-XXH [SA350 LF2]</t>
  </si>
  <si>
    <t>WNeck Flange 300-NPS3.5 SCH-10 [SA350 LF2]</t>
  </si>
  <si>
    <t>WNeck Flange 300-NPS3.5 SCH-40 [SA350 LF2]</t>
  </si>
  <si>
    <t>WNeck Flange 300-NPS3.5 SCH-80 [SA350 LF2]</t>
  </si>
  <si>
    <t>WNeck Flange 300-NPS3.5 SCH-STD [SA350 LF2]</t>
  </si>
  <si>
    <t>WNeck Flange 300-NPS3.5 SCH-XH [SA350 LF2]</t>
  </si>
  <si>
    <t>WNeck Flange 300-NPS3.5 SCH-XXH [SA350 LF2]</t>
  </si>
  <si>
    <t>WNeck Flange 300-NPS4 SCH-10 [SA350 LF2]</t>
  </si>
  <si>
    <t>WNeck Flange 300-NPS4 SCH-120 [SA350 LF2]</t>
  </si>
  <si>
    <t>WNeck Flange 300-NPS4 SCH-160 [SA350 LF2]</t>
  </si>
  <si>
    <t>WNeck Flange 300-NPS4 SCH-40 [SA350 LF2]</t>
  </si>
  <si>
    <t>WNeck Flange 300-NPS4 SCH-80 [SA350 LF2]</t>
  </si>
  <si>
    <t>WNeck Flange 300-NPS4 SCH-STD [SA350 LF2]</t>
  </si>
  <si>
    <t>WNeck Flange 300-NPS4 SCH-XH [SA350 LF2]</t>
  </si>
  <si>
    <t>WNeck Flange 300-NPS4 SCH-XXH [SA350 LF2]</t>
  </si>
  <si>
    <t>WNeck Flange 300-NPS5 SCH-10 [SA350 LF2]</t>
  </si>
  <si>
    <t>WNeck Flange 300-NPS5 SCH-120 [SA350 LF2]</t>
  </si>
  <si>
    <t>WNeck Flange 300-NPS5 SCH-160 [SA350 LF2]</t>
  </si>
  <si>
    <t>WNeck Flange 300-NPS5 SCH-40 [SA350 LF2]</t>
  </si>
  <si>
    <t>WNeck Flange 300-NPS5 SCH-80 [SA350 LF2]</t>
  </si>
  <si>
    <t>WNeck Flange 300-NPS5 SCH-STD [SA350 LF2]</t>
  </si>
  <si>
    <t>WNeck Flange 300-NPS5 SCH-XH [SA350 LF2]</t>
  </si>
  <si>
    <t>WNeck Flange 300-NPS5 SCH-XXH [SA350 LF2]</t>
  </si>
  <si>
    <t>WNeck Flange 300-NPS6 SCH-10 [SA350 LF2]</t>
  </si>
  <si>
    <t>WNeck Flange 300-NPS6 SCH-120 [SA350 LF2]</t>
  </si>
  <si>
    <t>WNeck Flange 300-NPS6 SCH-160 [SA350 LF2]</t>
  </si>
  <si>
    <t>WNeck Flange 300-NPS6 SCH-40 [SA350 LF2]</t>
  </si>
  <si>
    <t>WNeck Flange 300-NPS6 SCH-80 [SA350 LF2]</t>
  </si>
  <si>
    <t>WNeck Flange 300-NPS6 SCH-STD [SA350 LF2]</t>
  </si>
  <si>
    <t>WNeck Flange 300-NPS6 SCH-XH [SA350 LF2]</t>
  </si>
  <si>
    <t>WNeck Flange 300-NPS6 SCH-XXH [SA350 LF2]</t>
  </si>
  <si>
    <t>WNeck Flange 300-NPS8 SCH-10 [SA350 LF2]</t>
  </si>
  <si>
    <t>WNeck Flange 300-NPS8 SCH-100 [SA350 LF2]</t>
  </si>
  <si>
    <t>WNeck Flange 300-NPS8 SCH-120 [SA350 LF2]</t>
  </si>
  <si>
    <t>WNeck Flange 300-NPS8 SCH-140 [SA350 LF2]</t>
  </si>
  <si>
    <t>WNeck Flange 300-NPS8 SCH-160 [SA350 LF2]</t>
  </si>
  <si>
    <t>WNeck Flange 300-NPS8 SCH-20 [SA350 LF2]</t>
  </si>
  <si>
    <t>WNeck Flange 300-NPS8 SCH-30 [SA350 LF2]</t>
  </si>
  <si>
    <t>WNeck Flange 300-NPS8 SCH-40 [SA350 LF2]</t>
  </si>
  <si>
    <t>WNeck Flange 300-NPS8 SCH-60 [SA350 LF2]</t>
  </si>
  <si>
    <t>WNeck Flange 300-NPS8 SCH-80 [SA350 LF2]</t>
  </si>
  <si>
    <t>WNeck Flange 300-NPS8 SCH-STD [SA350 LF2]</t>
  </si>
  <si>
    <t>WNeck Flange 300-NPS8 SCH-XH [SA350 LF2]</t>
  </si>
  <si>
    <t>WNeck Flange 300-NPS8 SCH-XXH [SA350 LF2]</t>
  </si>
  <si>
    <t>WNeck Flange 300-NPS10 SCH-10 [SA350 LF2]</t>
  </si>
  <si>
    <t>WNeck Flange 300-NPS10 SCH-100 [SA350 LF2]</t>
  </si>
  <si>
    <t>WNeck Flange 300-NPS10 SCH-120 [SA350 LF2]</t>
  </si>
  <si>
    <t>WNeck Flange 300-NPS10 SCH-140 [SA350 LF2]</t>
  </si>
  <si>
    <t>WNeck Flange 300-NPS10 SCH-160 [SA350 LF2]</t>
  </si>
  <si>
    <t>WNeck Flange 300-NPS10 SCH-20 [SA350 LF2]</t>
  </si>
  <si>
    <t>WNeck Flange 300-NPS10 SCH-30 [SA350 LF2]</t>
  </si>
  <si>
    <t>WNeck Flange 300-NPS10 SCH-40 [SA350 LF2]</t>
  </si>
  <si>
    <t>WNeck Flange 300-NPS10 SCH-60 [SA350 LF2]</t>
  </si>
  <si>
    <t>WNeck Flange 300-NPS10 SCH-80 [SA350 LF2]</t>
  </si>
  <si>
    <t>WNeck Flange 300-NPS10 SCH-STD [SA350 LF2]</t>
  </si>
  <si>
    <t>WNeck Flange 300-NPS10 SCH-XH [SA350 LF2]</t>
  </si>
  <si>
    <t>WNeck Flange 300-NPS10 SCH-XXH [SA350 LF2]</t>
  </si>
  <si>
    <t>WNeck Flange 300-NPS12 SCH-10 [SA350 LF2]</t>
  </si>
  <si>
    <t>WNeck Flange 300-NPS12 SCH-100 [SA350 LF2]</t>
  </si>
  <si>
    <t>WNeck Flange 300-NPS12 SCH-120 [SA350 LF2]</t>
  </si>
  <si>
    <t>WNeck Flange 300-NPS12 SCH-140 [SA350 LF2]</t>
  </si>
  <si>
    <t>WNeck Flange 300-NPS12 SCH-160 [SA350 LF2]</t>
  </si>
  <si>
    <t>WNeck Flange 300-NPS12 SCH-20 [SA350 LF2]</t>
  </si>
  <si>
    <t>WNeck Flange 300-NPS12 SCH-30 [SA350 LF2]</t>
  </si>
  <si>
    <t>WNeck Flange 300-NPS12 SCH-40 [SA350 LF2]</t>
  </si>
  <si>
    <t>WNeck Flange 300-NPS12 SCH-60 [SA350 LF2]</t>
  </si>
  <si>
    <t>WNeck Flange 300-NPS12 SCH-80 [SA350 LF2]</t>
  </si>
  <si>
    <t>WNeck Flange 300-NPS12 SCH-STD [SA350 LF2]</t>
  </si>
  <si>
    <t>WNeck Flange 300-NPS12 SCH-XH [SA350 LF2]</t>
  </si>
  <si>
    <t>WNeck Flange 300-NPS12 SCH-XXH [SA350 LF2]</t>
  </si>
  <si>
    <t>WNeck Flange 300-NPS14 SCH-10 [SA350 LF2]</t>
  </si>
  <si>
    <t>WNeck Flange 300-NPS14 SCH-100 [SA350 LF2]</t>
  </si>
  <si>
    <t>WNeck Flange 300-NPS14 SCH-120 [SA350 LF2]</t>
  </si>
  <si>
    <t>WNeck Flange 300-NPS14 SCH-140 [SA350 LF2]</t>
  </si>
  <si>
    <t>WNeck Flange 300-NPS14 SCH-160 [SA350 LF2]</t>
  </si>
  <si>
    <t>WNeck Flange 300-NPS14 SCH-20 [SA350 LF2]</t>
  </si>
  <si>
    <t>WNeck Flange 300-NPS14 SCH-30 [SA350 LF2]</t>
  </si>
  <si>
    <t>WNeck Flange 300-NPS14 SCH-40 [SA350 LF2]</t>
  </si>
  <si>
    <t>WNeck Flange 300-NPS14 SCH-60 [SA350 LF2]</t>
  </si>
  <si>
    <t>WNeck Flange 300-NPS14 SCH-80 [SA350 LF2]</t>
  </si>
  <si>
    <t>WNeck Flange 300-NPS14 SCH-STD [SA350 LF2]</t>
  </si>
  <si>
    <t>WNeck Flange 300-NPS14 SCH-XH [SA350 LF2]</t>
  </si>
  <si>
    <t>WNeck Flange 300-NPS16 SCH-10 [SA350 LF2]</t>
  </si>
  <si>
    <t>WNeck Flange 300-NPS16 SCH-100 [SA350 LF2]</t>
  </si>
  <si>
    <t>WNeck Flange 300-NPS16 SCH-120 [SA350 LF2]</t>
  </si>
  <si>
    <t>WNeck Flange 300-NPS16 SCH-140 [SA350 LF2]</t>
  </si>
  <si>
    <t>WNeck Flange 300-NPS16 SCH-160 [SA350 LF2]</t>
  </si>
  <si>
    <t>WNeck Flange 300-NPS16 SCH-20 [SA350 LF2]</t>
  </si>
  <si>
    <t>WNeck Flange 300-NPS16 SCH-30 [SA350 LF2]</t>
  </si>
  <si>
    <t>WNeck Flange 300-NPS16 SCH-40 [SA350 LF2]</t>
  </si>
  <si>
    <t>WNeck Flange 300-NPS16 SCH-60 [SA350 LF2]</t>
  </si>
  <si>
    <t>WNeck Flange 300-NPS16 SCH-80 [SA350 LF2]</t>
  </si>
  <si>
    <t>WNeck Flange 300-NPS16 SCH-STD [SA350 LF2]</t>
  </si>
  <si>
    <t>WNeck Flange 300-NPS16 SCH-XH [SA350 LF2]</t>
  </si>
  <si>
    <t>WNeck Flange 300-NPS18 SCH-10 [SA350 LF2]</t>
  </si>
  <si>
    <t>WNeck Flange 300-NPS18 SCH-100 [SA350 LF2]</t>
  </si>
  <si>
    <t>WNeck Flange 300-NPS18 SCH-120 [SA350 LF2]</t>
  </si>
  <si>
    <t>WNeck Flange 300-NPS18 SCH-140 [SA350 LF2]</t>
  </si>
  <si>
    <t>WNeck Flange 300-NPS18 SCH-160 [SA350 LF2]</t>
  </si>
  <si>
    <t>WNeck Flange 300-NPS18 SCH-20 [SA350 LF2]</t>
  </si>
  <si>
    <t>WNeck Flange 300-NPS18 SCH-30 [SA350 LF2]</t>
  </si>
  <si>
    <t>WNeck Flange 300-NPS18 SCH-40 [SA350 LF2]</t>
  </si>
  <si>
    <t>WNeck Flange 300-NPS18 SCH-60 [SA350 LF2]</t>
  </si>
  <si>
    <t>WNeck Flange 300-NPS18 SCH-80 [SA350 LF2]</t>
  </si>
  <si>
    <t>WNeck Flange 300-NPS18 SCH-STD [SA350 LF2]</t>
  </si>
  <si>
    <t>WNeck Flange 300-NPS18 SCH-XH [SA350 LF2]</t>
  </si>
  <si>
    <t>WNeck Flange 300-NPS20 SCH-10 [SA350 LF2]</t>
  </si>
  <si>
    <t>WNeck Flange 300-NPS20 SCH-100 [SA350 LF2]</t>
  </si>
  <si>
    <t>WNeck Flange 300-NPS20 SCH-120 [SA350 LF2]</t>
  </si>
  <si>
    <t>WNeck Flange 300-NPS20 SCH-140 [SA350 LF2]</t>
  </si>
  <si>
    <t>WNeck Flange 300-NPS20 SCH-160 [SA350 LF2]</t>
  </si>
  <si>
    <t>WNeck Flange 300-NPS20 SCH-20 [SA350 LF2]</t>
  </si>
  <si>
    <t>WNeck Flange 300-NPS20 SCH-30 [SA350 LF2]</t>
  </si>
  <si>
    <t>WNeck Flange 300-NPS20 SCH-40 [SA350 LF2]</t>
  </si>
  <si>
    <t>WNeck Flange 300-NPS20 SCH-60 [SA350 LF2]</t>
  </si>
  <si>
    <t>WNeck Flange 300-NPS20 SCH-80 [SA350 LF2]</t>
  </si>
  <si>
    <t>WNeck Flange 300-NPS20 SCH-STD [SA350 LF2]</t>
  </si>
  <si>
    <t>WNeck Flange 300-NPS20 SCH-XH [SA350 LF2]</t>
  </si>
  <si>
    <t>WNeck Flange 300-NPS24 SCH-10 [SA350 LF2]</t>
  </si>
  <si>
    <t>WNeck Flange 300-NPS24 SCH-100 [SA350 LF2]</t>
  </si>
  <si>
    <t>WNeck Flange 300-NPS24 SCH-120 [SA350 LF2]</t>
  </si>
  <si>
    <t>WNeck Flange 300-NPS24 SCH-140 [SA350 LF2]</t>
  </si>
  <si>
    <t>WNeck Flange 300-NPS24 SCH-160 [SA350 LF2]</t>
  </si>
  <si>
    <t>WNeck Flange 300-NPS24 SCH-20 [SA350 LF2]</t>
  </si>
  <si>
    <t>WNeck Flange 300-NPS24 SCH-30 [SA350 LF2]</t>
  </si>
  <si>
    <t>WNeck Flange 300-NPS24 SCH-40 [SA350 LF2]</t>
  </si>
  <si>
    <t>WNeck Flange 300-NPS24 SCH-60 [SA350 LF2]</t>
  </si>
  <si>
    <t>WNeck Flange 300-NPS24 SCH-80 [SA350 LF2]</t>
  </si>
  <si>
    <t>WNeck Flange 300-NPS24 SCH-STD [SA350 LF2]</t>
  </si>
  <si>
    <t>WNeck Flange 300-NPS24 SCH-XH [SA350 LF2]</t>
  </si>
  <si>
    <t>WNeck Flange 400-NPS0.5 SCH-10 [SA350 LF2]</t>
  </si>
  <si>
    <t>WNeck Flange 400-NPS0.5 SCH-160 [SA350 LF2]</t>
  </si>
  <si>
    <t>WNeck Flange 400-NPS0.5 SCH-40 [SA350 LF2]</t>
  </si>
  <si>
    <t>WNeck Flange 400-NPS0.5 SCH-80 [SA350 LF2]</t>
  </si>
  <si>
    <t>WNeck Flange 400-NPS0.5 SCH-STD [SA350 LF2]</t>
  </si>
  <si>
    <t>WNeck Flange 400-NPS0.5 SCH-XH [SA350 LF2]</t>
  </si>
  <si>
    <t>WNeck Flange 400-NPS0.5 SCH-XXH [SA350 LF2]</t>
  </si>
  <si>
    <t>WNeck Flange 400-NPS0.75 SCH-10 [SA350 LF2]</t>
  </si>
  <si>
    <t>WNeck Flange 400-NPS0.75 SCH-160 [SA350 LF2]</t>
  </si>
  <si>
    <t>WNeck Flange 400-NPS0.75 SCH-40 [SA350 LF2]</t>
  </si>
  <si>
    <t>WNeck Flange 400-NPS0.75 SCH-80 [SA350 LF2]</t>
  </si>
  <si>
    <t>WNeck Flange 400-NPS0.75 SCH-STD [SA350 LF2]</t>
  </si>
  <si>
    <t>WNeck Flange 400-NPS0.75 SCH-XH [SA350 LF2]</t>
  </si>
  <si>
    <t>WNeck Flange 400-NPS0.75 SCH-XXH [SA350 LF2]</t>
  </si>
  <si>
    <t>WNeck Flange 400-NPS1 SCH-10 [SA350 LF2]</t>
  </si>
  <si>
    <t>WNeck Flange 400-NPS1 SCH-160 [SA350 LF2]</t>
  </si>
  <si>
    <t>WNeck Flange 400-NPS1 SCH-40 [SA350 LF2]</t>
  </si>
  <si>
    <t>WNeck Flange 400-NPS1 SCH-80 [SA350 LF2]</t>
  </si>
  <si>
    <t>WNeck Flange 400-NPS1 SCH-STD [SA350 LF2]</t>
  </si>
  <si>
    <t>WNeck Flange 400-NPS1 SCH-XH [SA350 LF2]</t>
  </si>
  <si>
    <t>WNeck Flange 400-NPS1 SCH-XXH [SA350 LF2]</t>
  </si>
  <si>
    <t>WNeck Flange 400-NPS1.25 SCH-10 [SA350 LF2]</t>
  </si>
  <si>
    <t>WNeck Flange 400-NPS1.25 SCH-160 [SA350 LF2]</t>
  </si>
  <si>
    <t>WNeck Flange 400-NPS1.25 SCH-40 [SA350 LF2]</t>
  </si>
  <si>
    <t>WNeck Flange 400-NPS1.25 SCH-80 [SA350 LF2]</t>
  </si>
  <si>
    <t>WNeck Flange 400-NPS1.25 SCH-STD [SA350 LF2]</t>
  </si>
  <si>
    <t>WNeck Flange 400-NPS1.25 SCH-XH [SA350 LF2]</t>
  </si>
  <si>
    <t>WNeck Flange 400-NPS1.25 SCH-XXH [SA350 LF2]</t>
  </si>
  <si>
    <t>WNeck Flange 400-NPS1.5 SCH-10 [SA350 LF2]</t>
  </si>
  <si>
    <t>WNeck Flange 400-NPS1.5 SCH-160 [SA350 LF2]</t>
  </si>
  <si>
    <t>WNeck Flange 400-NPS1.5 SCH-40 [SA350 LF2]</t>
  </si>
  <si>
    <t>WNeck Flange 400-NPS1.5 SCH-80 [SA350 LF2]</t>
  </si>
  <si>
    <t>WNeck Flange 400-NPS1.5 SCH-STD [SA350 LF2]</t>
  </si>
  <si>
    <t>WNeck Flange 400-NPS1.5 SCH-XH [SA350 LF2]</t>
  </si>
  <si>
    <t>WNeck Flange 400-NPS1.5 SCH-XXH [SA350 LF2]</t>
  </si>
  <si>
    <t>WNeck Flange 400-NPS2 SCH-10 [SA350 LF2]</t>
  </si>
  <si>
    <t>WNeck Flange 400-NPS2 SCH-160 [SA350 LF2]</t>
  </si>
  <si>
    <t>WNeck Flange 400-NPS2 SCH-40 [SA350 LF2]</t>
  </si>
  <si>
    <t>WNeck Flange 400-NPS2 SCH-80 [SA350 LF2]</t>
  </si>
  <si>
    <t>WNeck Flange 400-NPS2 SCH-STD [SA350 LF2]</t>
  </si>
  <si>
    <t>WNeck Flange 400-NPS2 SCH-XH [SA350 LF2]</t>
  </si>
  <si>
    <t>WNeck Flange 400-NPS2 SCH-XXH [SA350 LF2]</t>
  </si>
  <si>
    <t>WNeck Flange 400-NPS2.5 SCH-10 [SA350 LF2]</t>
  </si>
  <si>
    <t>WNeck Flange 400-NPS2.5 SCH-160 [SA350 LF2]</t>
  </si>
  <si>
    <t>WNeck Flange 400-NPS2.5 SCH-40 [SA350 LF2]</t>
  </si>
  <si>
    <t>WNeck Flange 400-NPS2.5 SCH-80 [SA350 LF2]</t>
  </si>
  <si>
    <t>WNeck Flange 400-NPS2.5 SCH-STD [SA350 LF2]</t>
  </si>
  <si>
    <t>WNeck Flange 400-NPS2.5 SCH-XH [SA350 LF2]</t>
  </si>
  <si>
    <t>WNeck Flange 400-NPS2.5 SCH-XXH [SA350 LF2]</t>
  </si>
  <si>
    <t>WNeck Flange 400-NPS3 SCH-10 [SA350 LF2]</t>
  </si>
  <si>
    <t>WNeck Flange 400-NPS3 SCH-160 [SA350 LF2]</t>
  </si>
  <si>
    <t>WNeck Flange 400-NPS3 SCH-40 [SA350 LF2]</t>
  </si>
  <si>
    <t>WNeck Flange 400-NPS3 SCH-80 [SA350 LF2]</t>
  </si>
  <si>
    <t>WNeck Flange 400-NPS3 SCH-STD [SA350 LF2]</t>
  </si>
  <si>
    <t>WNeck Flange 400-NPS3 SCH-XH [SA350 LF2]</t>
  </si>
  <si>
    <t>WNeck Flange 400-NPS3 SCH-XXH [SA350 LF2]</t>
  </si>
  <si>
    <t>WNeck Flange 400-NPS3.5 SCH-10 [SA350 LF2]</t>
  </si>
  <si>
    <t>WNeck Flange 400-NPS3.5 SCH-40 [SA350 LF2]</t>
  </si>
  <si>
    <t>WNeck Flange 400-NPS3.5 SCH-80 [SA350 LF2]</t>
  </si>
  <si>
    <t>WNeck Flange 400-NPS3.5 SCH-STD [SA350 LF2]</t>
  </si>
  <si>
    <t>WNeck Flange 400-NPS3.5 SCH-XH [SA350 LF2]</t>
  </si>
  <si>
    <t>WNeck Flange 400-NPS3.5 SCH-XXH [SA350 LF2]</t>
  </si>
  <si>
    <t>WNeck Flange 400-NPS4 SCH-10 [SA350 LF2]</t>
  </si>
  <si>
    <t>WNeck Flange 400-NPS4 SCH-120 [SA350 LF2]</t>
  </si>
  <si>
    <t>WNeck Flange 400-NPS4 SCH-160 [SA350 LF2]</t>
  </si>
  <si>
    <t>WNeck Flange 400-NPS4 SCH-40 [SA350 LF2]</t>
  </si>
  <si>
    <t>WNeck Flange 400-NPS4 SCH-80 [SA350 LF2]</t>
  </si>
  <si>
    <t>WNeck Flange 400-NPS4 SCH-STD [SA350 LF2]</t>
  </si>
  <si>
    <t>WNeck Flange 400-NPS4 SCH-XH [SA350 LF2]</t>
  </si>
  <si>
    <t>WNeck Flange 400-NPS4 SCH-XXH [SA350 LF2]</t>
  </si>
  <si>
    <t>WNeck Flange 400-NPS5 SCH-10 [SA350 LF2]</t>
  </si>
  <si>
    <t>WNeck Flange 400-NPS5 SCH-120 [SA350 LF2]</t>
  </si>
  <si>
    <t>WNeck Flange 400-NPS5 SCH-160 [SA350 LF2]</t>
  </si>
  <si>
    <t>WNeck Flange 400-NPS5 SCH-40 [SA350 LF2]</t>
  </si>
  <si>
    <t>WNeck Flange 400-NPS5 SCH-80 [SA350 LF2]</t>
  </si>
  <si>
    <t>WNeck Flange 400-NPS5 SCH-STD [SA350 LF2]</t>
  </si>
  <si>
    <t>WNeck Flange 400-NPS5 SCH-XH [SA350 LF2]</t>
  </si>
  <si>
    <t>WNeck Flange 400-NPS5 SCH-XXH [SA350 LF2]</t>
  </si>
  <si>
    <t>WNeck Flange 400-NPS6 SCH-10 [SA350 LF2]</t>
  </si>
  <si>
    <t>WNeck Flange 400-NPS6 SCH-120 [SA350 LF2]</t>
  </si>
  <si>
    <t>WNeck Flange 400-NPS6 SCH-160 [SA350 LF2]</t>
  </si>
  <si>
    <t>WNeck Flange 400-NPS6 SCH-40 [SA350 LF2]</t>
  </si>
  <si>
    <t>WNeck Flange 400-NPS6 SCH-80 [SA350 LF2]</t>
  </si>
  <si>
    <t>WNeck Flange 400-NPS6 SCH-STD [SA350 LF2]</t>
  </si>
  <si>
    <t>WNeck Flange 400-NPS6 SCH-XH [SA350 LF2]</t>
  </si>
  <si>
    <t>WNeck Flange 400-NPS6 SCH-XXH [SA350 LF2]</t>
  </si>
  <si>
    <t>WNeck Flange 400-NPS8 SCH-10 [SA350 LF2]</t>
  </si>
  <si>
    <t>WNeck Flange 400-NPS8 SCH-100 [SA350 LF2]</t>
  </si>
  <si>
    <t>WNeck Flange 400-NPS8 SCH-120 [SA350 LF2]</t>
  </si>
  <si>
    <t>WNeck Flange 400-NPS8 SCH-140 [SA350 LF2]</t>
  </si>
  <si>
    <t>WNeck Flange 400-NPS8 SCH-160 [SA350 LF2]</t>
  </si>
  <si>
    <t>WNeck Flange 400-NPS8 SCH-20 [SA350 LF2]</t>
  </si>
  <si>
    <t>WNeck Flange 400-NPS8 SCH-30 [SA350 LF2]</t>
  </si>
  <si>
    <t>WNeck Flange 400-NPS8 SCH-40 [SA350 LF2]</t>
  </si>
  <si>
    <t>WNeck Flange 400-NPS8 SCH-60 [SA350 LF2]</t>
  </si>
  <si>
    <t>WNeck Flange 400-NPS8 SCH-80 [SA350 LF2]</t>
  </si>
  <si>
    <t>WNeck Flange 400-NPS8 SCH-STD [SA350 LF2]</t>
  </si>
  <si>
    <t>WNeck Flange 400-NPS8 SCH-XH [SA350 LF2]</t>
  </si>
  <si>
    <t>WNeck Flange 400-NPS8 SCH-XXH [SA350 LF2]</t>
  </si>
  <si>
    <t>WNeck Flange 400-NPS10 SCH-10 [SA350 LF2]</t>
  </si>
  <si>
    <t>WNeck Flange 400-NPS10 SCH-100 [SA350 LF2]</t>
  </si>
  <si>
    <t>WNeck Flange 400-NPS10 SCH-120 [SA350 LF2]</t>
  </si>
  <si>
    <t>WNeck Flange 400-NPS10 SCH-140 [SA350 LF2]</t>
  </si>
  <si>
    <t>WNeck Flange 400-NPS10 SCH-160 [SA350 LF2]</t>
  </si>
  <si>
    <t>WNeck Flange 400-NPS10 SCH-20 [SA350 LF2]</t>
  </si>
  <si>
    <t>WNeck Flange 400-NPS10 SCH-30 [SA350 LF2]</t>
  </si>
  <si>
    <t>WNeck Flange 400-NPS10 SCH-40 [SA350 LF2]</t>
  </si>
  <si>
    <t>WNeck Flange 400-NPS10 SCH-60 [SA350 LF2]</t>
  </si>
  <si>
    <t>WNeck Flange 400-NPS10 SCH-80 [SA350 LF2]</t>
  </si>
  <si>
    <t>WNeck Flange 400-NPS10 SCH-STD [SA350 LF2]</t>
  </si>
  <si>
    <t>WNeck Flange 400-NPS10 SCH-XH [SA350 LF2]</t>
  </si>
  <si>
    <t>WNeck Flange 400-NPS10 SCH-XXH [SA350 LF2]</t>
  </si>
  <si>
    <t>WNeck Flange 400-NPS12 SCH-10 [SA350 LF2]</t>
  </si>
  <si>
    <t>WNeck Flange 400-NPS12 SCH-100 [SA350 LF2]</t>
  </si>
  <si>
    <t>WNeck Flange 400-NPS12 SCH-120 [SA350 LF2]</t>
  </si>
  <si>
    <t>WNeck Flange 400-NPS12 SCH-140 [SA350 LF2]</t>
  </si>
  <si>
    <t>WNeck Flange 400-NPS12 SCH-160 [SA350 LF2]</t>
  </si>
  <si>
    <t>WNeck Flange 400-NPS12 SCH-20 [SA350 LF2]</t>
  </si>
  <si>
    <t>WNeck Flange 400-NPS12 SCH-30 [SA350 LF2]</t>
  </si>
  <si>
    <t>WNeck Flange 400-NPS12 SCH-40 [SA350 LF2]</t>
  </si>
  <si>
    <t>WNeck Flange 400-NPS12 SCH-60 [SA350 LF2]</t>
  </si>
  <si>
    <t>WNeck Flange 400-NPS12 SCH-80 [SA350 LF2]</t>
  </si>
  <si>
    <t>WNeck Flange 400-NPS12 SCH-STD [SA350 LF2]</t>
  </si>
  <si>
    <t>WNeck Flange 400-NPS12 SCH-XH [SA350 LF2]</t>
  </si>
  <si>
    <t>WNeck Flange 400-NPS12 SCH-XXH [SA350 LF2]</t>
  </si>
  <si>
    <t>WNeck Flange 400-NPS14 SCH-10 [SA350 LF2]</t>
  </si>
  <si>
    <t>WNeck Flange 400-NPS14 SCH-100 [SA350 LF2]</t>
  </si>
  <si>
    <t>WNeck Flange 400-NPS14 SCH-120 [SA350 LF2]</t>
  </si>
  <si>
    <t>WNeck Flange 400-NPS14 SCH-140 [SA350 LF2]</t>
  </si>
  <si>
    <t>WNeck Flange 400-NPS14 SCH-160 [SA350 LF2]</t>
  </si>
  <si>
    <t>WNeck Flange 400-NPS14 SCH-20 [SA350 LF2]</t>
  </si>
  <si>
    <t>WNeck Flange 400-NPS14 SCH-30 [SA350 LF2]</t>
  </si>
  <si>
    <t>WNeck Flange 400-NPS14 SCH-40 [SA350 LF2]</t>
  </si>
  <si>
    <t>WNeck Flange 400-NPS14 SCH-60 [SA350 LF2]</t>
  </si>
  <si>
    <t>WNeck Flange 400-NPS14 SCH-80 [SA350 LF2]</t>
  </si>
  <si>
    <t>WNeck Flange 400-NPS14 SCH-STD [SA350 LF2]</t>
  </si>
  <si>
    <t>WNeck Flange 400-NPS14 SCH-XH [SA350 LF2]</t>
  </si>
  <si>
    <t>WNeck Flange 400-NPS16 SCH-10 [SA350 LF2]</t>
  </si>
  <si>
    <t>WNeck Flange 400-NPS16 SCH-100 [SA350 LF2]</t>
  </si>
  <si>
    <t>WNeck Flange 400-NPS16 SCH-120 [SA350 LF2]</t>
  </si>
  <si>
    <t>WNeck Flange 400-NPS16 SCH-140 [SA350 LF2]</t>
  </si>
  <si>
    <t>WNeck Flange 400-NPS16 SCH-160 [SA350 LF2]</t>
  </si>
  <si>
    <t>WNeck Flange 400-NPS16 SCH-20 [SA350 LF2]</t>
  </si>
  <si>
    <t>WNeck Flange 400-NPS16 SCH-30 [SA350 LF2]</t>
  </si>
  <si>
    <t>WNeck Flange 400-NPS16 SCH-40 [SA350 LF2]</t>
  </si>
  <si>
    <t>WNeck Flange 400-NPS16 SCH-60 [SA350 LF2]</t>
  </si>
  <si>
    <t>WNeck Flange 400-NPS16 SCH-80 [SA350 LF2]</t>
  </si>
  <si>
    <t>WNeck Flange 400-NPS16 SCH-STD [SA350 LF2]</t>
  </si>
  <si>
    <t>WNeck Flange 400-NPS16 SCH-XH [SA350 LF2]</t>
  </si>
  <si>
    <t>WNeck Flange 400-NPS18 SCH-10 [SA350 LF2]</t>
  </si>
  <si>
    <t>WNeck Flange 400-NPS18 SCH-100 [SA350 LF2]</t>
  </si>
  <si>
    <t>WNeck Flange 400-NPS18 SCH-120 [SA350 LF2]</t>
  </si>
  <si>
    <t>WNeck Flange 400-NPS18 SCH-140 [SA350 LF2]</t>
  </si>
  <si>
    <t>WNeck Flange 400-NPS18 SCH-160 [SA350 LF2]</t>
  </si>
  <si>
    <t>WNeck Flange 400-NPS18 SCH-20 [SA350 LF2]</t>
  </si>
  <si>
    <t>WNeck Flange 400-NPS18 SCH-30 [SA350 LF2]</t>
  </si>
  <si>
    <t>WNeck Flange 400-NPS18 SCH-40 [SA350 LF2]</t>
  </si>
  <si>
    <t>WNeck Flange 400-NPS18 SCH-60 [SA350 LF2]</t>
  </si>
  <si>
    <t>WNeck Flange 400-NPS18 SCH-80 [SA350 LF2]</t>
  </si>
  <si>
    <t>WNeck Flange 400-NPS18 SCH-STD [SA350 LF2]</t>
  </si>
  <si>
    <t>WNeck Flange 400-NPS18 SCH-XH [SA350 LF2]</t>
  </si>
  <si>
    <t>WNeck Flange 400-NPS20 SCH-10 [SA350 LF2]</t>
  </si>
  <si>
    <t>WNeck Flange 400-NPS20 SCH-100 [SA350 LF2]</t>
  </si>
  <si>
    <t>WNeck Flange 400-NPS20 SCH-120 [SA350 LF2]</t>
  </si>
  <si>
    <t>WNeck Flange 400-NPS20 SCH-140 [SA350 LF2]</t>
  </si>
  <si>
    <t>WNeck Flange 400-NPS20 SCH-160 [SA350 LF2]</t>
  </si>
  <si>
    <t>WNeck Flange 400-NPS20 SCH-20 [SA350 LF2]</t>
  </si>
  <si>
    <t>WNeck Flange 400-NPS20 SCH-30 [SA350 LF2]</t>
  </si>
  <si>
    <t>WNeck Flange 400-NPS20 SCH-40 [SA350 LF2]</t>
  </si>
  <si>
    <t>WNeck Flange 400-NPS20 SCH-60 [SA350 LF2]</t>
  </si>
  <si>
    <t>WNeck Flange 400-NPS20 SCH-80 [SA350 LF2]</t>
  </si>
  <si>
    <t>WNeck Flange 400-NPS20 SCH-STD [SA350 LF2]</t>
  </si>
  <si>
    <t>WNeck Flange 400-NPS20 SCH-XH [SA350 LF2]</t>
  </si>
  <si>
    <t>WNeck Flange 400-NPS24 SCH-10 [SA350 LF2]</t>
  </si>
  <si>
    <t>WNeck Flange 400-NPS24 SCH-100 [SA350 LF2]</t>
  </si>
  <si>
    <t>WNeck Flange 400-NPS24 SCH-120 [SA350 LF2]</t>
  </si>
  <si>
    <t>WNeck Flange 400-NPS24 SCH-140 [SA350 LF2]</t>
  </si>
  <si>
    <t>WNeck Flange 400-NPS24 SCH-160 [SA350 LF2]</t>
  </si>
  <si>
    <t>WNeck Flange 400-NPS24 SCH-20 [SA350 LF2]</t>
  </si>
  <si>
    <t>WNeck Flange 400-NPS24 SCH-30 [SA350 LF2]</t>
  </si>
  <si>
    <t>WNeck Flange 400-NPS24 SCH-40 [SA350 LF2]</t>
  </si>
  <si>
    <t>WNeck Flange 400-NPS24 SCH-60 [SA350 LF2]</t>
  </si>
  <si>
    <t>WNeck Flange 400-NPS24 SCH-80 [SA350 LF2]</t>
  </si>
  <si>
    <t>WNeck Flange 400-NPS24 SCH-STD [SA350 LF2]</t>
  </si>
  <si>
    <t>WNeck Flange 400-NPS24 SCH-XH [SA350 LF2]</t>
  </si>
  <si>
    <t>WNeck Flange 600-NPS0.5 SCH-10 [SA350 LF2]</t>
  </si>
  <si>
    <t>WNeck Flange 600-NPS0.5 SCH-160 [SA350 LF2]</t>
  </si>
  <si>
    <t>WNeck Flange 600-NPS0.5 SCH-40 [SA350 LF2]</t>
  </si>
  <si>
    <t>WNeck Flange 600-NPS0.5 SCH-80 [SA350 LF2]</t>
  </si>
  <si>
    <t>WNeck Flange 600-NPS0.5 SCH-STD [SA350 LF2]</t>
  </si>
  <si>
    <t>WNeck Flange 600-NPS0.5 SCH-XH [SA350 LF2]</t>
  </si>
  <si>
    <t>WNeck Flange 600-NPS0.5 SCH-XXH [SA350 LF2]</t>
  </si>
  <si>
    <t>WNeck Flange 600-NPS0.75 SCH-10 [SA350 LF2]</t>
  </si>
  <si>
    <t>WNeck Flange 600-NPS0.75 SCH-160 [SA350 LF2]</t>
  </si>
  <si>
    <t>WNeck Flange 600-NPS0.75 SCH-40 [SA350 LF2]</t>
  </si>
  <si>
    <t>WNeck Flange 600-NPS0.75 SCH-80 [SA350 LF2]</t>
  </si>
  <si>
    <t>WNeck Flange 600-NPS0.75 SCH-STD [SA350 LF2]</t>
  </si>
  <si>
    <t>WNeck Flange 600-NPS0.75 SCH-XH [SA350 LF2]</t>
  </si>
  <si>
    <t>WNeck Flange 600-NPS0.75 SCH-XXH [SA350 LF2]</t>
  </si>
  <si>
    <t>WNeck Flange 600-NPS1 SCH-10 [SA350 LF2]</t>
  </si>
  <si>
    <t>WNeck Flange 600-NPS1 SCH-160 [SA350 LF2]</t>
  </si>
  <si>
    <t>WNeck Flange 600-NPS1 SCH-40 [SA350 LF2]</t>
  </si>
  <si>
    <t>WNeck Flange 600-NPS1 SCH-80 [SA350 LF2]</t>
  </si>
  <si>
    <t>WNeck Flange 600-NPS1 SCH-STD [SA350 LF2]</t>
  </si>
  <si>
    <t>WNeck Flange 600-NPS1 SCH-XH [SA350 LF2]</t>
  </si>
  <si>
    <t>WNeck Flange 600-NPS1 SCH-XXH [SA350 LF2]</t>
  </si>
  <si>
    <t>WNeck Flange 600-NPS1.25 SCH-10 [SA350 LF2]</t>
  </si>
  <si>
    <t>WNeck Flange 600-NPS1.25 SCH-160 [SA350 LF2]</t>
  </si>
  <si>
    <t>WNeck Flange 600-NPS1.25 SCH-40 [SA350 LF2]</t>
  </si>
  <si>
    <t>WNeck Flange 600-NPS1.25 SCH-80 [SA350 LF2]</t>
  </si>
  <si>
    <t>WNeck Flange 600-NPS1.25 SCH-STD [SA350 LF2]</t>
  </si>
  <si>
    <t>WNeck Flange 600-NPS1.25 SCH-XH [SA350 LF2]</t>
  </si>
  <si>
    <t>WNeck Flange 600-NPS1.25 SCH-XXH [SA350 LF2]</t>
  </si>
  <si>
    <t>WNeck Flange 600-NPS1.5 SCH-10 [SA350 LF2]</t>
  </si>
  <si>
    <t>WNeck Flange 600-NPS1.5 SCH-160 [SA350 LF2]</t>
  </si>
  <si>
    <t>WNeck Flange 600-NPS1.5 SCH-40 [SA350 LF2]</t>
  </si>
  <si>
    <t>WNeck Flange 600-NPS1.5 SCH-80 [SA350 LF2]</t>
  </si>
  <si>
    <t>WNeck Flange 600-NPS1.5 SCH-STD [SA350 LF2]</t>
  </si>
  <si>
    <t>WNeck Flange 600-NPS1.5 SCH-XH [SA350 LF2]</t>
  </si>
  <si>
    <t>WNeck Flange 600-NPS1.5 SCH-XXH [SA350 LF2]</t>
  </si>
  <si>
    <t>WNeck Flange 600-NPS2 SCH-10 [SA350 LF2]</t>
  </si>
  <si>
    <t>WNeck Flange 600-NPS2 SCH-160 [SA350 LF2]</t>
  </si>
  <si>
    <t>WNeck Flange 600-NPS2 SCH-40 [SA350 LF2]</t>
  </si>
  <si>
    <t>WNeck Flange 600-NPS2 SCH-80 [SA350 LF2]</t>
  </si>
  <si>
    <t>WNeck Flange 600-NPS2 SCH-STD [SA350 LF2]</t>
  </si>
  <si>
    <t>WNeck Flange 600-NPS2 SCH-XH [SA350 LF2]</t>
  </si>
  <si>
    <t>WNeck Flange 600-NPS2 SCH-XXH [SA350 LF2]</t>
  </si>
  <si>
    <t>WNeck Flange 600-NPS2.5 SCH-10 [SA350 LF2]</t>
  </si>
  <si>
    <t>WNeck Flange 600-NPS2.5 SCH-160 [SA350 LF2]</t>
  </si>
  <si>
    <t>WNeck Flange 600-NPS2.5 SCH-40 [SA350 LF2]</t>
  </si>
  <si>
    <t>WNeck Flange 600-NPS2.5 SCH-80 [SA350 LF2]</t>
  </si>
  <si>
    <t>WNeck Flange 600-NPS2.5 SCH-STD [SA350 LF2]</t>
  </si>
  <si>
    <t>WNeck Flange 600-NPS2.5 SCH-XH [SA350 LF2]</t>
  </si>
  <si>
    <t>WNeck Flange 600-NPS2.5 SCH-XXH [SA350 LF2]</t>
  </si>
  <si>
    <t>WNeck Flange 600-NPS3 SCH-10 [SA350 LF2]</t>
  </si>
  <si>
    <t>WNeck Flange 600-NPS3 SCH-160 [SA350 LF2]</t>
  </si>
  <si>
    <t>WNeck Flange 600-NPS3 SCH-40 [SA350 LF2]</t>
  </si>
  <si>
    <t>WNeck Flange 600-NPS3 SCH-80 [SA350 LF2]</t>
  </si>
  <si>
    <t>WNeck Flange 600-NPS3 SCH-STD [SA350 LF2]</t>
  </si>
  <si>
    <t>WNeck Flange 600-NPS3 SCH-XH [SA350 LF2]</t>
  </si>
  <si>
    <t>WNeck Flange 600-NPS3 SCH-XXH [SA350 LF2]</t>
  </si>
  <si>
    <t>WNeck Flange 600-NPS3.5 SCH-10 [SA350 LF2]</t>
  </si>
  <si>
    <t>WNeck Flange 600-NPS3.5 SCH-40 [SA350 LF2]</t>
  </si>
  <si>
    <t>WNeck Flange 600-NPS3.5 SCH-80 [SA350 LF2]</t>
  </si>
  <si>
    <t>WNeck Flange 600-NPS3.5 SCH-STD [SA350 LF2]</t>
  </si>
  <si>
    <t>WNeck Flange 600-NPS3.5 SCH-XH [SA350 LF2]</t>
  </si>
  <si>
    <t>WNeck Flange 600-NPS3.5 SCH-XXH [SA350 LF2]</t>
  </si>
  <si>
    <t>WNeck Flange 600-NPS4 SCH-10 [SA350 LF2]</t>
  </si>
  <si>
    <t>WNeck Flange 600-NPS4 SCH-120 [SA350 LF2]</t>
  </si>
  <si>
    <t>WNeck Flange 600-NPS4 SCH-160 [SA350 LF2]</t>
  </si>
  <si>
    <t>WNeck Flange 600-NPS4 SCH-40 [SA350 LF2]</t>
  </si>
  <si>
    <t>WNeck Flange 600-NPS4 SCH-80 [SA350 LF2]</t>
  </si>
  <si>
    <t>WNeck Flange 600-NPS4 SCH-STD [SA350 LF2]</t>
  </si>
  <si>
    <t>WNeck Flange 600-NPS4 SCH-XH [SA350 LF2]</t>
  </si>
  <si>
    <t>WNeck Flange 600-NPS4 SCH-XXH [SA350 LF2]</t>
  </si>
  <si>
    <t>WNeck Flange 600-NPS5 SCH-10 [SA350 LF2]</t>
  </si>
  <si>
    <t>WNeck Flange 600-NPS5 SCH-120 [SA350 LF2]</t>
  </si>
  <si>
    <t>WNeck Flange 600-NPS5 SCH-160 [SA350 LF2]</t>
  </si>
  <si>
    <t>WNeck Flange 600-NPS5 SCH-40 [SA350 LF2]</t>
  </si>
  <si>
    <t>WNeck Flange 600-NPS5 SCH-80 [SA350 LF2]</t>
  </si>
  <si>
    <t>WNeck Flange 600-NPS5 SCH-STD [SA350 LF2]</t>
  </si>
  <si>
    <t>WNeck Flange 600-NPS5 SCH-XH [SA350 LF2]</t>
  </si>
  <si>
    <t>WNeck Flange 600-NPS5 SCH-XXH [SA350 LF2]</t>
  </si>
  <si>
    <t>WNeck Flange 600-NPS6 SCH-10 [SA350 LF2]</t>
  </si>
  <si>
    <t>WNeck Flange 600-NPS6 SCH-120 [SA350 LF2]</t>
  </si>
  <si>
    <t>WNeck Flange 600-NPS6 SCH-160 [SA350 LF2]</t>
  </si>
  <si>
    <t>WNeck Flange 600-NPS6 SCH-40 [SA350 LF2]</t>
  </si>
  <si>
    <t>WNeck Flange 600-NPS6 SCH-80 [SA350 LF2]</t>
  </si>
  <si>
    <t>WNeck Flange 600-NPS6 SCH-STD [SA350 LF2]</t>
  </si>
  <si>
    <t>WNeck Flange 600-NPS6 SCH-XH [SA350 LF2]</t>
  </si>
  <si>
    <t>WNeck Flange 600-NPS6 SCH-XXH [SA350 LF2]</t>
  </si>
  <si>
    <t>WNeck Flange 600-NPS8 SCH-10 [SA350 LF2]</t>
  </si>
  <si>
    <t>WNeck Flange 600-NPS8 SCH-100 [SA350 LF2]</t>
  </si>
  <si>
    <t>WNeck Flange 600-NPS8 SCH-120 [SA350 LF2]</t>
  </si>
  <si>
    <t>WNeck Flange 600-NPS8 SCH-140 [SA350 LF2]</t>
  </si>
  <si>
    <t>WNeck Flange 600-NPS8 SCH-160 [SA350 LF2]</t>
  </si>
  <si>
    <t>WNeck Flange 600-NPS8 SCH-20 [SA350 LF2]</t>
  </si>
  <si>
    <t>WNeck Flange 600-NPS8 SCH-30 [SA350 LF2]</t>
  </si>
  <si>
    <t>WNeck Flange 600-NPS8 SCH-40 [SA350 LF2]</t>
  </si>
  <si>
    <t>WNeck Flange 600-NPS8 SCH-60 [SA350 LF2]</t>
  </si>
  <si>
    <t>WNeck Flange 600-NPS8 SCH-80 [SA350 LF2]</t>
  </si>
  <si>
    <t>WNeck Flange 600-NPS8 SCH-STD [SA350 LF2]</t>
  </si>
  <si>
    <t>WNeck Flange 600-NPS8 SCH-XH [SA350 LF2]</t>
  </si>
  <si>
    <t>WNeck Flange 600-NPS8 SCH-XXH [SA350 LF2]</t>
  </si>
  <si>
    <t>WNeck Flange 600-NPS10 SCH-10 [SA350 LF2]</t>
  </si>
  <si>
    <t>WNeck Flange 600-NPS10 SCH-100 [SA350 LF2]</t>
  </si>
  <si>
    <t>WNeck Flange 600-NPS10 SCH-120 [SA350 LF2]</t>
  </si>
  <si>
    <t>WNeck Flange 600-NPS10 SCH-140 [SA350 LF2]</t>
  </si>
  <si>
    <t>WNeck Flange 600-NPS10 SCH-160 [SA350 LF2]</t>
  </si>
  <si>
    <t>WNeck Flange 600-NPS10 SCH-20 [SA350 LF2]</t>
  </si>
  <si>
    <t>WNeck Flange 600-NPS10 SCH-30 [SA350 LF2]</t>
  </si>
  <si>
    <t>WNeck Flange 600-NPS10 SCH-40 [SA350 LF2]</t>
  </si>
  <si>
    <t>WNeck Flange 600-NPS10 SCH-60 [SA350 LF2]</t>
  </si>
  <si>
    <t>WNeck Flange 600-NPS10 SCH-80 [SA350 LF2]</t>
  </si>
  <si>
    <t>WNeck Flange 600-NPS10 SCH-STD [SA350 LF2]</t>
  </si>
  <si>
    <t>WNeck Flange 600-NPS10 SCH-XH [SA350 LF2]</t>
  </si>
  <si>
    <t>WNeck Flange 600-NPS10 SCH-XXH [SA350 LF2]</t>
  </si>
  <si>
    <t>WNeck Flange 600-NPS12 SCH-10 [SA350 LF2]</t>
  </si>
  <si>
    <t>WNeck Flange 600-NPS12 SCH-100 [SA350 LF2]</t>
  </si>
  <si>
    <t>WNeck Flange 600-NPS12 SCH-120 [SA350 LF2]</t>
  </si>
  <si>
    <t>WNeck Flange 600-NPS12 SCH-140 [SA350 LF2]</t>
  </si>
  <si>
    <t>WNeck Flange 600-NPS12 SCH-160 [SA350 LF2]</t>
  </si>
  <si>
    <t>WNeck Flange 600-NPS12 SCH-20 [SA350 LF2]</t>
  </si>
  <si>
    <t>WNeck Flange 600-NPS12 SCH-30 [SA350 LF2]</t>
  </si>
  <si>
    <t>WNeck Flange 600-NPS12 SCH-40 [SA350 LF2]</t>
  </si>
  <si>
    <t>WNeck Flange 600-NPS12 SCH-60 [SA350 LF2]</t>
  </si>
  <si>
    <t>WNeck Flange 600-NPS12 SCH-80 [SA350 LF2]</t>
  </si>
  <si>
    <t>WNeck Flange 600-NPS12 SCH-STD [SA350 LF2]</t>
  </si>
  <si>
    <t>WNeck Flange 600-NPS12 SCH-XH [SA350 LF2]</t>
  </si>
  <si>
    <t>WNeck Flange 600-NPS12 SCH-XXH [SA350 LF2]</t>
  </si>
  <si>
    <t>WNeck Flange 600-NPS14 SCH-10 [SA350 LF2]</t>
  </si>
  <si>
    <t>WNeck Flange 600-NPS14 SCH-100 [SA350 LF2]</t>
  </si>
  <si>
    <t>WNeck Flange 600-NPS14 SCH-120 [SA350 LF2]</t>
  </si>
  <si>
    <t>WNeck Flange 600-NPS14 SCH-140 [SA350 LF2]</t>
  </si>
  <si>
    <t>WNeck Flange 600-NPS14 SCH-160 [SA350 LF2]</t>
  </si>
  <si>
    <t>WNeck Flange 600-NPS14 SCH-20 [SA350 LF2]</t>
  </si>
  <si>
    <t>WNeck Flange 600-NPS14 SCH-30 [SA350 LF2]</t>
  </si>
  <si>
    <t>WNeck Flange 600-NPS14 SCH-40 [SA350 LF2]</t>
  </si>
  <si>
    <t>WNeck Flange 600-NPS14 SCH-60 [SA350 LF2]</t>
  </si>
  <si>
    <t>WNeck Flange 600-NPS14 SCH-80 [SA350 LF2]</t>
  </si>
  <si>
    <t>WNeck Flange 600-NPS14 SCH-STD [SA350 LF2]</t>
  </si>
  <si>
    <t>WNeck Flange 600-NPS14 SCH-XH [SA350 LF2]</t>
  </si>
  <si>
    <t>WNeck Flange 600-NPS16 SCH-10 [SA350 LF2]</t>
  </si>
  <si>
    <t>WNeck Flange 600-NPS16 SCH-100 [SA350 LF2]</t>
  </si>
  <si>
    <t>WNeck Flange 600-NPS16 SCH-120 [SA350 LF2]</t>
  </si>
  <si>
    <t>WNeck Flange 600-NPS16 SCH-140 [SA350 LF2]</t>
  </si>
  <si>
    <t>WNeck Flange 600-NPS16 SCH-160 [SA350 LF2]</t>
  </si>
  <si>
    <t>WNeck Flange 600-NPS16 SCH-20 [SA350 LF2]</t>
  </si>
  <si>
    <t>WNeck Flange 600-NPS16 SCH-30 [SA350 LF2]</t>
  </si>
  <si>
    <t>WNeck Flange 600-NPS16 SCH-40 [SA350 LF2]</t>
  </si>
  <si>
    <t>WNeck Flange 600-NPS16 SCH-60 [SA350 LF2]</t>
  </si>
  <si>
    <t>WNeck Flange 600-NPS16 SCH-80 [SA350 LF2]</t>
  </si>
  <si>
    <t>WNeck Flange 600-NPS16 SCH-STD [SA350 LF2]</t>
  </si>
  <si>
    <t>WNeck Flange 600-NPS16 SCH-XH [SA350 LF2]</t>
  </si>
  <si>
    <t>WNeck Flange 600-NPS18 SCH-10 [SA350 LF2]</t>
  </si>
  <si>
    <t>WNeck Flange 600-NPS18 SCH-100 [SA350 LF2]</t>
  </si>
  <si>
    <t>WNeck Flange 600-NPS18 SCH-120 [SA350 LF2]</t>
  </si>
  <si>
    <t>WNeck Flange 600-NPS18 SCH-140 [SA350 LF2]</t>
  </si>
  <si>
    <t>WNeck Flange 600-NPS18 SCH-160 [SA350 LF2]</t>
  </si>
  <si>
    <t>WNeck Flange 600-NPS18 SCH-20 [SA350 LF2]</t>
  </si>
  <si>
    <t>WNeck Flange 600-NPS18 SCH-30 [SA350 LF2]</t>
  </si>
  <si>
    <t>WNeck Flange 600-NPS18 SCH-40 [SA350 LF2]</t>
  </si>
  <si>
    <t>WNeck Flange 600-NPS18 SCH-60 [SA350 LF2]</t>
  </si>
  <si>
    <t>WNeck Flange 600-NPS18 SCH-80 [SA350 LF2]</t>
  </si>
  <si>
    <t>WNeck Flange 600-NPS18 SCH-STD [SA350 LF2]</t>
  </si>
  <si>
    <t>WNeck Flange 600-NPS18 SCH-XH [SA350 LF2]</t>
  </si>
  <si>
    <t>WNeck Flange 600-NPS20 SCH-10 [SA350 LF2]</t>
  </si>
  <si>
    <t>WNeck Flange 600-NPS20 SCH-100 [SA350 LF2]</t>
  </si>
  <si>
    <t>WNeck Flange 600-NPS20 SCH-120 [SA350 LF2]</t>
  </si>
  <si>
    <t>WNeck Flange 600-NPS20 SCH-140 [SA350 LF2]</t>
  </si>
  <si>
    <t>WNeck Flange 600-NPS20 SCH-160 [SA350 LF2]</t>
  </si>
  <si>
    <t>WNeck Flange 600-NPS20 SCH-20 [SA350 LF2]</t>
  </si>
  <si>
    <t>WNeck Flange 600-NPS20 SCH-30 [SA350 LF2]</t>
  </si>
  <si>
    <t>WNeck Flange 600-NPS20 SCH-40 [SA350 LF2]</t>
  </si>
  <si>
    <t>WNeck Flange 600-NPS20 SCH-60 [SA350 LF2]</t>
  </si>
  <si>
    <t>WNeck Flange 600-NPS20 SCH-80 [SA350 LF2]</t>
  </si>
  <si>
    <t>WNeck Flange 600-NPS20 SCH-STD [SA350 LF2]</t>
  </si>
  <si>
    <t>WNeck Flange 600-NPS20 SCH-XH [SA350 LF2]</t>
  </si>
  <si>
    <t>WNeck Flange 600-NPS24 SCH-10 [SA350 LF2]</t>
  </si>
  <si>
    <t>WNeck Flange 600-NPS24 SCH-100 [SA350 LF2]</t>
  </si>
  <si>
    <t>WNeck Flange 600-NPS24 SCH-120 [SA350 LF2]</t>
  </si>
  <si>
    <t>WNeck Flange 600-NPS24 SCH-140 [SA350 LF2]</t>
  </si>
  <si>
    <t>WNeck Flange 600-NPS24 SCH-160 [SA350 LF2]</t>
  </si>
  <si>
    <t>WNeck Flange 600-NPS24 SCH-20 [SA350 LF2]</t>
  </si>
  <si>
    <t>WNeck Flange 600-NPS24 SCH-30 [SA350 LF2]</t>
  </si>
  <si>
    <t>WNeck Flange 600-NPS24 SCH-40 [SA350 LF2]</t>
  </si>
  <si>
    <t>WNeck Flange 600-NPS24 SCH-60 [SA350 LF2]</t>
  </si>
  <si>
    <t>WNeck Flange 600-NPS24 SCH-80 [SA350 LF2]</t>
  </si>
  <si>
    <t>WNeck Flange 600-NPS24 SCH-STD [SA350 LF2]</t>
  </si>
  <si>
    <t>WNeck Flange 600-NPS24 SCH-XH [SA350 LF2]</t>
  </si>
  <si>
    <t>WNeck Flange 900-NPS0.5 SCH-10 [SA350 LF2]</t>
  </si>
  <si>
    <t>WNeck Flange 900-NPS0.5 SCH-160 [SA350 LF2]</t>
  </si>
  <si>
    <t>WNeck Flange 900-NPS0.5 SCH-40 [SA350 LF2]</t>
  </si>
  <si>
    <t>WNeck Flange 900-NPS0.5 SCH-80 [SA350 LF2]</t>
  </si>
  <si>
    <t>WNeck Flange 900-NPS0.5 SCH-STD [SA350 LF2]</t>
  </si>
  <si>
    <t>WNeck Flange 900-NPS0.5 SCH-XH [SA350 LF2]</t>
  </si>
  <si>
    <t>WNeck Flange 900-NPS0.5 SCH-XXH [SA350 LF2]</t>
  </si>
  <si>
    <t>WNeck Flange 900-NPS0.75 SCH-10 [SA350 LF2]</t>
  </si>
  <si>
    <t>WNeck Flange 900-NPS0.75 SCH-160 [SA350 LF2]</t>
  </si>
  <si>
    <t>WNeck Flange 900-NPS0.75 SCH-40 [SA350 LF2]</t>
  </si>
  <si>
    <t>WNeck Flange 900-NPS0.75 SCH-80 [SA350 LF2]</t>
  </si>
  <si>
    <t>WNeck Flange 900-NPS0.75 SCH-STD [SA350 LF2]</t>
  </si>
  <si>
    <t>WNeck Flange 900-NPS0.75 SCH-XH [SA350 LF2]</t>
  </si>
  <si>
    <t>WNeck Flange 900-NPS0.75 SCH-XXH [SA350 LF2]</t>
  </si>
  <si>
    <t>WNeck Flange 900-NPS1 SCH-10 [SA350 LF2]</t>
  </si>
  <si>
    <t>WNeck Flange 900-NPS1 SCH-160 [SA350 LF2]</t>
  </si>
  <si>
    <t>WNeck Flange 900-NPS1 SCH-40 [SA350 LF2]</t>
  </si>
  <si>
    <t>WNeck Flange 900-NPS1 SCH-80 [SA350 LF2]</t>
  </si>
  <si>
    <t>WNeck Flange 900-NPS1 SCH-STD [SA350 LF2]</t>
  </si>
  <si>
    <t>WNeck Flange 900-NPS1 SCH-XH [SA350 LF2]</t>
  </si>
  <si>
    <t>WNeck Flange 900-NPS1 SCH-XXH [SA350 LF2]</t>
  </si>
  <si>
    <t>WNeck Flange 900-NPS1.25 SCH-10 [SA350 LF2]</t>
  </si>
  <si>
    <t>WNeck Flange 900-NPS1.25 SCH-160 [SA350 LF2]</t>
  </si>
  <si>
    <t>WNeck Flange 900-NPS1.25 SCH-40 [SA350 LF2]</t>
  </si>
  <si>
    <t>WNeck Flange 900-NPS1.25 SCH-80 [SA350 LF2]</t>
  </si>
  <si>
    <t>WNeck Flange 900-NPS1.25 SCH-STD [SA350 LF2]</t>
  </si>
  <si>
    <t>WNeck Flange 900-NPS1.25 SCH-XH [SA350 LF2]</t>
  </si>
  <si>
    <t>WNeck Flange 900-NPS1.25 SCH-XXH [SA350 LF2]</t>
  </si>
  <si>
    <t>WNeck Flange 900-NPS1.5 SCH-10 [SA350 LF2]</t>
  </si>
  <si>
    <t>WNeck Flange 900-NPS1.5 SCH-160 [SA350 LF2]</t>
  </si>
  <si>
    <t>WNeck Flange 900-NPS1.5 SCH-40 [SA350 LF2]</t>
  </si>
  <si>
    <t>WNeck Flange 900-NPS1.5 SCH-80 [SA350 LF2]</t>
  </si>
  <si>
    <t>WNeck Flange 900-NPS1.5 SCH-STD [SA350 LF2]</t>
  </si>
  <si>
    <t>WNeck Flange 900-NPS1.5 SCH-XH [SA350 LF2]</t>
  </si>
  <si>
    <t>WNeck Flange 900-NPS1.5 SCH-XXH [SA350 LF2]</t>
  </si>
  <si>
    <t>WNeck Flange 900-NPS2 SCH-10 [SA350 LF2]</t>
  </si>
  <si>
    <t>WNeck Flange 900-NPS2 SCH-160 [SA350 LF2]</t>
  </si>
  <si>
    <t>WNeck Flange 900-NPS2 SCH-40 [SA350 LF2]</t>
  </si>
  <si>
    <t>WNeck Flange 900-NPS2 SCH-80 [SA350 LF2]</t>
  </si>
  <si>
    <t>WNeck Flange 900-NPS2 SCH-STD [SA350 LF2]</t>
  </si>
  <si>
    <t>WNeck Flange 900-NPS2 SCH-XH [SA350 LF2]</t>
  </si>
  <si>
    <t>WNeck Flange 900-NPS2 SCH-XXH [SA350 LF2]</t>
  </si>
  <si>
    <t>WNeck Flange 900-NPS2.5 SCH-10 [SA350 LF2]</t>
  </si>
  <si>
    <t>WNeck Flange 900-NPS2.5 SCH-160 [SA350 LF2]</t>
  </si>
  <si>
    <t>WNeck Flange 900-NPS2.5 SCH-40 [SA350 LF2]</t>
  </si>
  <si>
    <t>WNeck Flange 900-NPS2.5 SCH-80 [SA350 LF2]</t>
  </si>
  <si>
    <t>WNeck Flange 900-NPS2.5 SCH-STD [SA350 LF2]</t>
  </si>
  <si>
    <t>WNeck Flange 900-NPS2.5 SCH-XH [SA350 LF2]</t>
  </si>
  <si>
    <t>WNeck Flange 900-NPS2.5 SCH-XXH [SA350 LF2]</t>
  </si>
  <si>
    <t>WNeck Flange 900-NPS3 SCH-10 [SA350 LF2]</t>
  </si>
  <si>
    <t>WNeck Flange 900-NPS3 SCH-160 [SA350 LF2]</t>
  </si>
  <si>
    <t>WNeck Flange 900-NPS3 SCH-40 [SA350 LF2]</t>
  </si>
  <si>
    <t>WNeck Flange 900-NPS3 SCH-80 [SA350 LF2]</t>
  </si>
  <si>
    <t>WNeck Flange 900-NPS3 SCH-STD [SA350 LF2]</t>
  </si>
  <si>
    <t>WNeck Flange 900-NPS3 SCH-XH [SA350 LF2]</t>
  </si>
  <si>
    <t>WNeck Flange 900-NPS3 SCH-XXH [SA350 LF2]</t>
  </si>
  <si>
    <t>WNeck Flange 900-NPS4 SCH-10 [SA350 LF2]</t>
  </si>
  <si>
    <t>WNeck Flange 900-NPS4 SCH-120 [SA350 LF2]</t>
  </si>
  <si>
    <t>WNeck Flange 900-NPS4 SCH-160 [SA350 LF2]</t>
  </si>
  <si>
    <t>WNeck Flange 900-NPS4 SCH-40 [SA350 LF2]</t>
  </si>
  <si>
    <t>WNeck Flange 900-NPS4 SCH-80 [SA350 LF2]</t>
  </si>
  <si>
    <t>WNeck Flange 900-NPS4 SCH-STD [SA350 LF2]</t>
  </si>
  <si>
    <t>WNeck Flange 900-NPS4 SCH-XH [SA350 LF2]</t>
  </si>
  <si>
    <t>WNeck Flange 900-NPS4 SCH-XXH [SA350 LF2]</t>
  </si>
  <si>
    <t>WNeck Flange 900-NPS5 SCH-10 [SA350 LF2]</t>
  </si>
  <si>
    <t>WNeck Flange 900-NPS5 SCH-120 [SA350 LF2]</t>
  </si>
  <si>
    <t>WNeck Flange 900-NPS5 SCH-160 [SA350 LF2]</t>
  </si>
  <si>
    <t>WNeck Flange 900-NPS5 SCH-40 [SA350 LF2]</t>
  </si>
  <si>
    <t>WNeck Flange 900-NPS5 SCH-80 [SA350 LF2]</t>
  </si>
  <si>
    <t>WNeck Flange 900-NPS5 SCH-STD [SA350 LF2]</t>
  </si>
  <si>
    <t>WNeck Flange 900-NPS5 SCH-XH [SA350 LF2]</t>
  </si>
  <si>
    <t>WNeck Flange 900-NPS5 SCH-XXH [SA350 LF2]</t>
  </si>
  <si>
    <t>WNeck Flange 900-NPS6 SCH-10 [SA350 LF2]</t>
  </si>
  <si>
    <t>WNeck Flange 900-NPS6 SCH-120 [SA350 LF2]</t>
  </si>
  <si>
    <t>WNeck Flange 900-NPS6 SCH-160 [SA350 LF2]</t>
  </si>
  <si>
    <t>WNeck Flange 900-NPS6 SCH-40 [SA350 LF2]</t>
  </si>
  <si>
    <t>WNeck Flange 900-NPS6 SCH-80 [SA350 LF2]</t>
  </si>
  <si>
    <t>WNeck Flange 900-NPS6 SCH-STD [SA350 LF2]</t>
  </si>
  <si>
    <t>WNeck Flange 900-NPS6 SCH-XH [SA350 LF2]</t>
  </si>
  <si>
    <t>WNeck Flange 900-NPS6 SCH-XXH [SA350 LF2]</t>
  </si>
  <si>
    <t>WNeck Flange 900-NPS8 SCH-10 [SA350 LF2]</t>
  </si>
  <si>
    <t>WNeck Flange 900-NPS8 SCH-100 [SA350 LF2]</t>
  </si>
  <si>
    <t>WNeck Flange 900-NPS8 SCH-120 [SA350 LF2]</t>
  </si>
  <si>
    <t>WNeck Flange 900-NPS8 SCH-140 [SA350 LF2]</t>
  </si>
  <si>
    <t>WNeck Flange 900-NPS8 SCH-160 [SA350 LF2]</t>
  </si>
  <si>
    <t>WNeck Flange 900-NPS8 SCH-20 [SA350 LF2]</t>
  </si>
  <si>
    <t>WNeck Flange 900-NPS8 SCH-30 [SA350 LF2]</t>
  </si>
  <si>
    <t>WNeck Flange 900-NPS8 SCH-40 [SA350 LF2]</t>
  </si>
  <si>
    <t>WNeck Flange 900-NPS8 SCH-60 [SA350 LF2]</t>
  </si>
  <si>
    <t>WNeck Flange 900-NPS8 SCH-80 [SA350 LF2]</t>
  </si>
  <si>
    <t>WNeck Flange 900-NPS8 SCH-STD [SA350 LF2]</t>
  </si>
  <si>
    <t>WNeck Flange 900-NPS8 SCH-XH [SA350 LF2]</t>
  </si>
  <si>
    <t>WNeck Flange 900-NPS8 SCH-XXH [SA350 LF2]</t>
  </si>
  <si>
    <t>WNeck Flange 900-NPS10 SCH-10 [SA350 LF2]</t>
  </si>
  <si>
    <t>WNeck Flange 900-NPS10 SCH-100 [SA350 LF2]</t>
  </si>
  <si>
    <t>WNeck Flange 900-NPS10 SCH-120 [SA350 LF2]</t>
  </si>
  <si>
    <t>WNeck Flange 900-NPS10 SCH-140 [SA350 LF2]</t>
  </si>
  <si>
    <t>WNeck Flange 900-NPS10 SCH-160 [SA350 LF2]</t>
  </si>
  <si>
    <t>WNeck Flange 900-NPS10 SCH-20 [SA350 LF2]</t>
  </si>
  <si>
    <t>WNeck Flange 900-NPS10 SCH-30 [SA350 LF2]</t>
  </si>
  <si>
    <t>WNeck Flange 900-NPS10 SCH-40 [SA350 LF2]</t>
  </si>
  <si>
    <t>WNeck Flange 900-NPS10 SCH-60 [SA350 LF2]</t>
  </si>
  <si>
    <t>WNeck Flange 900-NPS10 SCH-80 [SA350 LF2]</t>
  </si>
  <si>
    <t>WNeck Flange 900-NPS10 SCH-STD [SA350 LF2]</t>
  </si>
  <si>
    <t>WNeck Flange 900-NPS10 SCH-XH [SA350 LF2]</t>
  </si>
  <si>
    <t>WNeck Flange 900-NPS10 SCH-XXH [SA350 LF2]</t>
  </si>
  <si>
    <t>WNeck Flange 900-NPS12 SCH-10 [SA350 LF2]</t>
  </si>
  <si>
    <t>WNeck Flange 900-NPS12 SCH-100 [SA350 LF2]</t>
  </si>
  <si>
    <t>WNeck Flange 900-NPS12 SCH-120 [SA350 LF2]</t>
  </si>
  <si>
    <t>WNeck Flange 900-NPS12 SCH-140 [SA350 LF2]</t>
  </si>
  <si>
    <t>WNeck Flange 900-NPS12 SCH-160 [SA350 LF2]</t>
  </si>
  <si>
    <t>WNeck Flange 900-NPS12 SCH-20 [SA350 LF2]</t>
  </si>
  <si>
    <t>WNeck Flange 900-NPS12 SCH-30 [SA350 LF2]</t>
  </si>
  <si>
    <t>WNeck Flange 900-NPS12 SCH-40 [SA350 LF2]</t>
  </si>
  <si>
    <t>WNeck Flange 900-NPS12 SCH-60 [SA350 LF2]</t>
  </si>
  <si>
    <t>WNeck Flange 900-NPS12 SCH-80 [SA350 LF2]</t>
  </si>
  <si>
    <t>WNeck Flange 900-NPS12 SCH-STD [SA350 LF2]</t>
  </si>
  <si>
    <t>WNeck Flange 900-NPS12 SCH-XH [SA350 LF2]</t>
  </si>
  <si>
    <t>WNeck Flange 900-NPS12 SCH-XXH [SA350 LF2]</t>
  </si>
  <si>
    <t>WNeck Flange 900-NPS14 SCH-10 [SA350 LF2]</t>
  </si>
  <si>
    <t>WNeck Flange 900-NPS14 SCH-100 [SA350 LF2]</t>
  </si>
  <si>
    <t>WNeck Flange 900-NPS14 SCH-120 [SA350 LF2]</t>
  </si>
  <si>
    <t>WNeck Flange 900-NPS14 SCH-140 [SA350 LF2]</t>
  </si>
  <si>
    <t>WNeck Flange 900-NPS14 SCH-160 [SA350 LF2]</t>
  </si>
  <si>
    <t>WNeck Flange 900-NPS14 SCH-20 [SA350 LF2]</t>
  </si>
  <si>
    <t>WNeck Flange 900-NPS14 SCH-30 [SA350 LF2]</t>
  </si>
  <si>
    <t>WNeck Flange 900-NPS14 SCH-40 [SA350 LF2]</t>
  </si>
  <si>
    <t>WNeck Flange 900-NPS14 SCH-60 [SA350 LF2]</t>
  </si>
  <si>
    <t>WNeck Flange 900-NPS14 SCH-80 [SA350 LF2]</t>
  </si>
  <si>
    <t>WNeck Flange 900-NPS14 SCH-STD [SA350 LF2]</t>
  </si>
  <si>
    <t>WNeck Flange 900-NPS14 SCH-XH [SA350 LF2]</t>
  </si>
  <si>
    <t>WNeck Flange 900-NPS16 SCH-10 [SA350 LF2]</t>
  </si>
  <si>
    <t>WNeck Flange 900-NPS16 SCH-100 [SA350 LF2]</t>
  </si>
  <si>
    <t>WNeck Flange 900-NPS16 SCH-120 [SA350 LF2]</t>
  </si>
  <si>
    <t>WNeck Flange 900-NPS16 SCH-140 [SA350 LF2]</t>
  </si>
  <si>
    <t>WNeck Flange 900-NPS16 SCH-160 [SA350 LF2]</t>
  </si>
  <si>
    <t>WNeck Flange 900-NPS16 SCH-20 [SA350 LF2]</t>
  </si>
  <si>
    <t>WNeck Flange 900-NPS16 SCH-30 [SA350 LF2]</t>
  </si>
  <si>
    <t>WNeck Flange 900-NPS16 SCH-40 [SA350 LF2]</t>
  </si>
  <si>
    <t>WNeck Flange 900-NPS16 SCH-60 [SA350 LF2]</t>
  </si>
  <si>
    <t>WNeck Flange 900-NPS16 SCH-80 [SA350 LF2]</t>
  </si>
  <si>
    <t>WNeck Flange 900-NPS16 SCH-STD [SA350 LF2]</t>
  </si>
  <si>
    <t>WNeck Flange 900-NPS16 SCH-XH [SA350 LF2]</t>
  </si>
  <si>
    <t>WNeck Flange 900-NPS18 SCH-10 [SA350 LF2]</t>
  </si>
  <si>
    <t>WNeck Flange 900-NPS18 SCH-100 [SA350 LF2]</t>
  </si>
  <si>
    <t>WNeck Flange 900-NPS18 SCH-120 [SA350 LF2]</t>
  </si>
  <si>
    <t>WNeck Flange 900-NPS18 SCH-140 [SA350 LF2]</t>
  </si>
  <si>
    <t>WNeck Flange 900-NPS18 SCH-160 [SA350 LF2]</t>
  </si>
  <si>
    <t>WNeck Flange 900-NPS18 SCH-20 [SA350 LF2]</t>
  </si>
  <si>
    <t>WNeck Flange 900-NPS18 SCH-30 [SA350 LF2]</t>
  </si>
  <si>
    <t>WNeck Flange 900-NPS18 SCH-40 [SA350 LF2]</t>
  </si>
  <si>
    <t>WNeck Flange 900-NPS18 SCH-60 [SA350 LF2]</t>
  </si>
  <si>
    <t>WNeck Flange 900-NPS18 SCH-80 [SA350 LF2]</t>
  </si>
  <si>
    <t>WNeck Flange 900-NPS18 SCH-STD [SA350 LF2]</t>
  </si>
  <si>
    <t>WNeck Flange 900-NPS18 SCH-XH [SA350 LF2]</t>
  </si>
  <si>
    <t>WNeck Flange 900-NPS20 SCH-10 [SA350 LF2]</t>
  </si>
  <si>
    <t>WNeck Flange 900-NPS20 SCH-100 [SA350 LF2]</t>
  </si>
  <si>
    <t>WNeck Flange 900-NPS20 SCH-120 [SA350 LF2]</t>
  </si>
  <si>
    <t>WNeck Flange 900-NPS20 SCH-140 [SA350 LF2]</t>
  </si>
  <si>
    <t>WNeck Flange 900-NPS20 SCH-160 [SA350 LF2]</t>
  </si>
  <si>
    <t>WNeck Flange 900-NPS20 SCH-20 [SA350 LF2]</t>
  </si>
  <si>
    <t>WNeck Flange 900-NPS20 SCH-30 [SA350 LF2]</t>
  </si>
  <si>
    <t>WNeck Flange 900-NPS20 SCH-40 [SA350 LF2]</t>
  </si>
  <si>
    <t>WNeck Flange 900-NPS20 SCH-60 [SA350 LF2]</t>
  </si>
  <si>
    <t>WNeck Flange 900-NPS20 SCH-80 [SA350 LF2]</t>
  </si>
  <si>
    <t>WNeck Flange 900-NPS20 SCH-STD [SA350 LF2]</t>
  </si>
  <si>
    <t>WNeck Flange 900-NPS20 SCH-XH [SA350 LF2]</t>
  </si>
  <si>
    <t>WNeck Flange 900-NPS24 SCH-10 [SA350 LF2]</t>
  </si>
  <si>
    <t>WNeck Flange 900-NPS24 SCH-100 [SA350 LF2]</t>
  </si>
  <si>
    <t>WNeck Flange 900-NPS24 SCH-120 [SA350 LF2]</t>
  </si>
  <si>
    <t>WNeck Flange 900-NPS24 SCH-140 [SA350 LF2]</t>
  </si>
  <si>
    <t>WNeck Flange 900-NPS24 SCH-160 [SA350 LF2]</t>
  </si>
  <si>
    <t>WNeck Flange 900-NPS24 SCH-20 [SA350 LF2]</t>
  </si>
  <si>
    <t>WNeck Flange 900-NPS24 SCH-30 [SA350 LF2]</t>
  </si>
  <si>
    <t>WNeck Flange 900-NPS24 SCH-40 [SA350 LF2]</t>
  </si>
  <si>
    <t>WNeck Flange 900-NPS24 SCH-60 [SA350 LF2]</t>
  </si>
  <si>
    <t>WNeck Flange 900-NPS24 SCH-80 [SA350 LF2]</t>
  </si>
  <si>
    <t>WNeck Flange 900-NPS24 SCH-STD [SA350 LF2]</t>
  </si>
  <si>
    <t>WNeck Flange 900-NPS24 SCH-XH [SA350 LF2]</t>
  </si>
  <si>
    <t>WNeck Flange 1500-NPS0.5 SCH-10 [SA350 LF2]</t>
  </si>
  <si>
    <t>WNeck Flange 1500-NPS0.5 SCH-160 [SA350 LF2]</t>
  </si>
  <si>
    <t>WNeck Flange 1500-NPS0.5 SCH-40 [SA350 LF2]</t>
  </si>
  <si>
    <t>WNeck Flange 1500-NPS0.5 SCH-80 [SA350 LF2]</t>
  </si>
  <si>
    <t>WNeck Flange 1500-NPS0.5 SCH-STD [SA350 LF2]</t>
  </si>
  <si>
    <t>WNeck Flange 1500-NPS0.5 SCH-XH [SA350 LF2]</t>
  </si>
  <si>
    <t>WNeck Flange 1500-NPS0.5 SCH-XXH [SA350 LF2]</t>
  </si>
  <si>
    <t>WNeck Flange 1500-NPS0.75 SCH-10 [SA350 LF2]</t>
  </si>
  <si>
    <t>WNeck Flange 1500-NPS0.75 SCH-160 [SA350 LF2]</t>
  </si>
  <si>
    <t>WNeck Flange 1500-NPS0.75 SCH-40 [SA350 LF2]</t>
  </si>
  <si>
    <t>WNeck Flange 1500-NPS0.75 SCH-80 [SA350 LF2]</t>
  </si>
  <si>
    <t>WNeck Flange 1500-NPS0.75 SCH-STD [SA350 LF2]</t>
  </si>
  <si>
    <t>WNeck Flange 1500-NPS0.75 SCH-XH [SA350 LF2]</t>
  </si>
  <si>
    <t>WNeck Flange 1500-NPS0.75 SCH-XXH [SA350 LF2]</t>
  </si>
  <si>
    <t>WNeck Flange 1500-NPS1 SCH-10 [SA350 LF2]</t>
  </si>
  <si>
    <t>WNeck Flange 1500-NPS1 SCH-160 [SA350 LF2]</t>
  </si>
  <si>
    <t>WNeck Flange 1500-NPS1 SCH-40 [SA350 LF2]</t>
  </si>
  <si>
    <t>WNeck Flange 1500-NPS1 SCH-80 [SA350 LF2]</t>
  </si>
  <si>
    <t>WNeck Flange 1500-NPS1 SCH-STD [SA350 LF2]</t>
  </si>
  <si>
    <t>WNeck Flange 1500-NPS1 SCH-XH [SA350 LF2]</t>
  </si>
  <si>
    <t>WNeck Flange 1500-NPS1 SCH-XXH [SA350 LF2]</t>
  </si>
  <si>
    <t>WNeck Flange 1500-NPS1.25 SCH-10 [SA350 LF2]</t>
  </si>
  <si>
    <t>WNeck Flange 1500-NPS1.25 SCH-160 [SA350 LF2]</t>
  </si>
  <si>
    <t>WNeck Flange 1500-NPS1.25 SCH-40 [SA350 LF2]</t>
  </si>
  <si>
    <t>WNeck Flange 1500-NPS1.25 SCH-80 [SA350 LF2]</t>
  </si>
  <si>
    <t>WNeck Flange 1500-NPS1.25 SCH-STD [SA350 LF2]</t>
  </si>
  <si>
    <t>WNeck Flange 1500-NPS1.25 SCH-XH [SA350 LF2]</t>
  </si>
  <si>
    <t>WNeck Flange 1500-NPS1.25 SCH-XXH [SA350 LF2]</t>
  </si>
  <si>
    <t>WNeck Flange 1500-NPS1.5 SCH-10 [SA350 LF2]</t>
  </si>
  <si>
    <t>WNeck Flange 1500-NPS1.5 SCH-160 [SA350 LF2]</t>
  </si>
  <si>
    <t>WNeck Flange 1500-NPS1.5 SCH-40 [SA350 LF2]</t>
  </si>
  <si>
    <t>WNeck Flange 1500-NPS1.5 SCH-80 [SA350 LF2]</t>
  </si>
  <si>
    <t>WNeck Flange 1500-NPS1.5 SCH-STD [SA350 LF2]</t>
  </si>
  <si>
    <t>WNeck Flange 1500-NPS1.5 SCH-XH [SA350 LF2]</t>
  </si>
  <si>
    <t>WNeck Flange 1500-NPS1.5 SCH-XXH [SA350 LF2]</t>
  </si>
  <si>
    <t>WNeck Flange 1500-NPS2 SCH-10 [SA350 LF2]</t>
  </si>
  <si>
    <t>WNeck Flange 1500-NPS2 SCH-160 [SA350 LF2]</t>
  </si>
  <si>
    <t>WNeck Flange 1500-NPS2 SCH-40 [SA350 LF2]</t>
  </si>
  <si>
    <t>WNeck Flange 1500-NPS2 SCH-80 [SA350 LF2]</t>
  </si>
  <si>
    <t>WNeck Flange 1500-NPS2 SCH-STD [SA350 LF2]</t>
  </si>
  <si>
    <t>WNeck Flange 1500-NPS2 SCH-XH [SA350 LF2]</t>
  </si>
  <si>
    <t>WNeck Flange 1500-NPS2 SCH-XXH [SA350 LF2]</t>
  </si>
  <si>
    <t>WNeck Flange 1500-NPS2.5 SCH-10 [SA350 LF2]</t>
  </si>
  <si>
    <t>WNeck Flange 1500-NPS2.5 SCH-160 [SA350 LF2]</t>
  </si>
  <si>
    <t>WNeck Flange 1500-NPS2.5 SCH-40 [SA350 LF2]</t>
  </si>
  <si>
    <t>WNeck Flange 1500-NPS2.5 SCH-80 [SA350 LF2]</t>
  </si>
  <si>
    <t>WNeck Flange 1500-NPS2.5 SCH-STD [SA350 LF2]</t>
  </si>
  <si>
    <t>WNeck Flange 1500-NPS2.5 SCH-XH [SA350 LF2]</t>
  </si>
  <si>
    <t>WNeck Flange 1500-NPS2.5 SCH-XXH [SA350 LF2]</t>
  </si>
  <si>
    <t>WNeck Flange 1500-NPS3 SCH-10 [SA350 LF2]</t>
  </si>
  <si>
    <t>WNeck Flange 1500-NPS3 SCH-160 [SA350 LF2]</t>
  </si>
  <si>
    <t>WNeck Flange 1500-NPS3 SCH-40 [SA350 LF2]</t>
  </si>
  <si>
    <t>WNeck Flange 1500-NPS3 SCH-80 [SA350 LF2]</t>
  </si>
  <si>
    <t>WNeck Flange 1500-NPS3 SCH-STD [SA350 LF2]</t>
  </si>
  <si>
    <t>WNeck Flange 1500-NPS3 SCH-XH [SA350 LF2]</t>
  </si>
  <si>
    <t>WNeck Flange 1500-NPS3 SCH-XXH [SA350 LF2]</t>
  </si>
  <si>
    <t>WNeck Flange 1500-NPS4 SCH-10 [SA350 LF2]</t>
  </si>
  <si>
    <t>WNeck Flange 1500-NPS4 SCH-120 [SA350 LF2]</t>
  </si>
  <si>
    <t>WNeck Flange 1500-NPS4 SCH-160 [SA350 LF2]</t>
  </si>
  <si>
    <t>WNeck Flange 1500-NPS4 SCH-40 [SA350 LF2]</t>
  </si>
  <si>
    <t>WNeck Flange 1500-NPS4 SCH-80 [SA350 LF2]</t>
  </si>
  <si>
    <t>WNeck Flange 1500-NPS4 SCH-STD [SA350 LF2]</t>
  </si>
  <si>
    <t>WNeck Flange 1500-NPS4 SCH-XH [SA350 LF2]</t>
  </si>
  <si>
    <t>WNeck Flange 1500-NPS4 SCH-XXH [SA350 LF2]</t>
  </si>
  <si>
    <t>WNeck Flange 1500-NPS5 SCH-10 [SA350 LF2]</t>
  </si>
  <si>
    <t>WNeck Flange 1500-NPS5 SCH-120 [SA350 LF2]</t>
  </si>
  <si>
    <t>WNeck Flange 1500-NPS5 SCH-160 [SA350 LF2]</t>
  </si>
  <si>
    <t>WNeck Flange 1500-NPS5 SCH-40 [SA350 LF2]</t>
  </si>
  <si>
    <t>WNeck Flange 1500-NPS5 SCH-80 [SA350 LF2]</t>
  </si>
  <si>
    <t>WNeck Flange 1500-NPS5 SCH-STD [SA350 LF2]</t>
  </si>
  <si>
    <t>WNeck Flange 1500-NPS5 SCH-XH [SA350 LF2]</t>
  </si>
  <si>
    <t>WNeck Flange 1500-NPS5 SCH-XXH [SA350 LF2]</t>
  </si>
  <si>
    <t>WNeck Flange 1500-NPS6 SCH-10 [SA350 LF2]</t>
  </si>
  <si>
    <t>WNeck Flange 1500-NPS6 SCH-120 [SA350 LF2]</t>
  </si>
  <si>
    <t>WNeck Flange 1500-NPS6 SCH-160 [SA350 LF2]</t>
  </si>
  <si>
    <t>WNeck Flange 1500-NPS6 SCH-40 [SA350 LF2]</t>
  </si>
  <si>
    <t>WNeck Flange 1500-NPS6 SCH-80 [SA350 LF2]</t>
  </si>
  <si>
    <t>WNeck Flange 1500-NPS6 SCH-STD [SA350 LF2]</t>
  </si>
  <si>
    <t>WNeck Flange 1500-NPS6 SCH-XH [SA350 LF2]</t>
  </si>
  <si>
    <t>WNeck Flange 1500-NPS6 SCH-XXH [SA350 LF2]</t>
  </si>
  <si>
    <t>WNeck Flange 1500-NPS8 SCH-10 [SA350 LF2]</t>
  </si>
  <si>
    <t>WNeck Flange 1500-NPS8 SCH-100 [SA350 LF2]</t>
  </si>
  <si>
    <t>WNeck Flange 1500-NPS8 SCH-120 [SA350 LF2]</t>
  </si>
  <si>
    <t>WNeck Flange 1500-NPS8 SCH-140 [SA350 LF2]</t>
  </si>
  <si>
    <t>WNeck Flange 1500-NPS8 SCH-160 [SA350 LF2]</t>
  </si>
  <si>
    <t>WNeck Flange 1500-NPS8 SCH-20 [SA350 LF2]</t>
  </si>
  <si>
    <t>WNeck Flange 1500-NPS8 SCH-30 [SA350 LF2]</t>
  </si>
  <si>
    <t>WNeck Flange 1500-NPS8 SCH-40 [SA350 LF2]</t>
  </si>
  <si>
    <t>WNeck Flange 1500-NPS8 SCH-60 [SA350 LF2]</t>
  </si>
  <si>
    <t>WNeck Flange 1500-NPS8 SCH-80 [SA350 LF2]</t>
  </si>
  <si>
    <t>WNeck Flange 1500-NPS8 SCH-STD [SA350 LF2]</t>
  </si>
  <si>
    <t>WNeck Flange 1500-NPS8 SCH-XH [SA350 LF2]</t>
  </si>
  <si>
    <t>WNeck Flange 1500-NPS8 SCH-XXH [SA350 LF2]</t>
  </si>
  <si>
    <t>WNeck Flange 1500-NPS10 SCH-10 [SA350 LF2]</t>
  </si>
  <si>
    <t>WNeck Flange 1500-NPS10 SCH-100 [SA350 LF2]</t>
  </si>
  <si>
    <t>WNeck Flange 1500-NPS10 SCH-120 [SA350 LF2]</t>
  </si>
  <si>
    <t>WNeck Flange 1500-NPS10 SCH-140 [SA350 LF2]</t>
  </si>
  <si>
    <t>WNeck Flange 1500-NPS10 SCH-160 [SA350 LF2]</t>
  </si>
  <si>
    <t>WNeck Flange 1500-NPS10 SCH-20 [SA350 LF2]</t>
  </si>
  <si>
    <t>WNeck Flange 1500-NPS10 SCH-30 [SA350 LF2]</t>
  </si>
  <si>
    <t>WNeck Flange 1500-NPS10 SCH-40 [SA350 LF2]</t>
  </si>
  <si>
    <t>WNeck Flange 1500-NPS10 SCH-60 [SA350 LF2]</t>
  </si>
  <si>
    <t>WNeck Flange 1500-NPS10 SCH-80 [SA350 LF2]</t>
  </si>
  <si>
    <t>WNeck Flange 1500-NPS10 SCH-STD [SA350 LF2]</t>
  </si>
  <si>
    <t>WNeck Flange 1500-NPS10 SCH-XH [SA350 LF2]</t>
  </si>
  <si>
    <t>WNeck Flange 1500-NPS10 SCH-XXH [SA350 LF2]</t>
  </si>
  <si>
    <t>WNeck Flange 1500-NPS12 SCH-10 [SA350 LF2]</t>
  </si>
  <si>
    <t>WNeck Flange 1500-NPS12 SCH-100 [SA350 LF2]</t>
  </si>
  <si>
    <t>WNeck Flange 1500-NPS12 SCH-120 [SA350 LF2]</t>
  </si>
  <si>
    <t>WNeck Flange 1500-NPS12 SCH-140 [SA350 LF2]</t>
  </si>
  <si>
    <t>WNeck Flange 1500-NPS12 SCH-160 [SA350 LF2]</t>
  </si>
  <si>
    <t>WNeck Flange 1500-NPS12 SCH-20 [SA350 LF2]</t>
  </si>
  <si>
    <t>WNeck Flange 1500-NPS12 SCH-30 [SA350 LF2]</t>
  </si>
  <si>
    <t>WNeck Flange 1500-NPS12 SCH-40 [SA350 LF2]</t>
  </si>
  <si>
    <t>WNeck Flange 1500-NPS12 SCH-60 [SA350 LF2]</t>
  </si>
  <si>
    <t>WNeck Flange 1500-NPS12 SCH-80 [SA350 LF2]</t>
  </si>
  <si>
    <t>WNeck Flange 1500-NPS12 SCH-STD [SA350 LF2]</t>
  </si>
  <si>
    <t>WNeck Flange 1500-NPS12 SCH-XH [SA350 LF2]</t>
  </si>
  <si>
    <t>WNeck Flange 1500-NPS12 SCH-XXH [SA350 LF2]</t>
  </si>
  <si>
    <t>WNeck Flange 1500-NPS14 SCH-10 [SA350 LF2]</t>
  </si>
  <si>
    <t>WNeck Flange 1500-NPS14 SCH-100 [SA350 LF2]</t>
  </si>
  <si>
    <t>WNeck Flange 1500-NPS14 SCH-120 [SA350 LF2]</t>
  </si>
  <si>
    <t>WNeck Flange 1500-NPS14 SCH-140 [SA350 LF2]</t>
  </si>
  <si>
    <t>WNeck Flange 1500-NPS14 SCH-160 [SA350 LF2]</t>
  </si>
  <si>
    <t>WNeck Flange 1500-NPS14 SCH-20 [SA350 LF2]</t>
  </si>
  <si>
    <t>WNeck Flange 1500-NPS14 SCH-30 [SA350 LF2]</t>
  </si>
  <si>
    <t>WNeck Flange 1500-NPS14 SCH-40 [SA350 LF2]</t>
  </si>
  <si>
    <t>WNeck Flange 1500-NPS14 SCH-60 [SA350 LF2]</t>
  </si>
  <si>
    <t>WNeck Flange 1500-NPS14 SCH-80 [SA350 LF2]</t>
  </si>
  <si>
    <t>WNeck Flange 1500-NPS14 SCH-STD [SA350 LF2]</t>
  </si>
  <si>
    <t>WNeck Flange 1500-NPS14 SCH-XH [SA350 LF2]</t>
  </si>
  <si>
    <t>WNeck Flange 1500-NPS16 SCH-10 [SA350 LF2]</t>
  </si>
  <si>
    <t>WNeck Flange 1500-NPS16 SCH-100 [SA350 LF2]</t>
  </si>
  <si>
    <t>WNeck Flange 1500-NPS16 SCH-120 [SA350 LF2]</t>
  </si>
  <si>
    <t>WNeck Flange 1500-NPS16 SCH-140 [SA350 LF2]</t>
  </si>
  <si>
    <t>WNeck Flange 1500-NPS16 SCH-160 [SA350 LF2]</t>
  </si>
  <si>
    <t>WNeck Flange 1500-NPS16 SCH-20 [SA350 LF2]</t>
  </si>
  <si>
    <t>WNeck Flange 1500-NPS16 SCH-30 [SA350 LF2]</t>
  </si>
  <si>
    <t>WNeck Flange 1500-NPS16 SCH-40 [SA350 LF2]</t>
  </si>
  <si>
    <t>WNeck Flange 1500-NPS16 SCH-60 [SA350 LF2]</t>
  </si>
  <si>
    <t>WNeck Flange 1500-NPS16 SCH-80 [SA350 LF2]</t>
  </si>
  <si>
    <t>WNeck Flange 1500-NPS16 SCH-STD [SA350 LF2]</t>
  </si>
  <si>
    <t>WNeck Flange 1500-NPS16 SCH-XH [SA350 LF2]</t>
  </si>
  <si>
    <t>WNeck Flange 1500-NPS18 SCH-10 [SA350 LF2]</t>
  </si>
  <si>
    <t>WNeck Flange 1500-NPS18 SCH-100 [SA350 LF2]</t>
  </si>
  <si>
    <t>WNeck Flange 1500-NPS18 SCH-120 [SA350 LF2]</t>
  </si>
  <si>
    <t>WNeck Flange 1500-NPS18 SCH-140 [SA350 LF2]</t>
  </si>
  <si>
    <t>WNeck Flange 1500-NPS18 SCH-160 [SA350 LF2]</t>
  </si>
  <si>
    <t>WNeck Flange 1500-NPS18 SCH-20 [SA350 LF2]</t>
  </si>
  <si>
    <t>WNeck Flange 1500-NPS18 SCH-30 [SA350 LF2]</t>
  </si>
  <si>
    <t>WNeck Flange 1500-NPS18 SCH-40 [SA350 LF2]</t>
  </si>
  <si>
    <t>WNeck Flange 1500-NPS18 SCH-60 [SA350 LF2]</t>
  </si>
  <si>
    <t>WNeck Flange 1500-NPS18 SCH-80 [SA350 LF2]</t>
  </si>
  <si>
    <t>WNeck Flange 1500-NPS18 SCH-STD [SA350 LF2]</t>
  </si>
  <si>
    <t>WNeck Flange 1500-NPS18 SCH-XH [SA350 LF2]</t>
  </si>
  <si>
    <t>WNeck Flange 1500-NPS20 SCH-10 [SA350 LF2]</t>
  </si>
  <si>
    <t>WNeck Flange 1500-NPS20 SCH-100 [SA350 LF2]</t>
  </si>
  <si>
    <t>WNeck Flange 1500-NPS20 SCH-120 [SA350 LF2]</t>
  </si>
  <si>
    <t>WNeck Flange 1500-NPS20 SCH-140 [SA350 LF2]</t>
  </si>
  <si>
    <t>WNeck Flange 1500-NPS20 SCH-160 [SA350 LF2]</t>
  </si>
  <si>
    <t>WNeck Flange 1500-NPS20 SCH-20 [SA350 LF2]</t>
  </si>
  <si>
    <t>WNeck Flange 1500-NPS20 SCH-30 [SA350 LF2]</t>
  </si>
  <si>
    <t>WNeck Flange 1500-NPS20 SCH-40 [SA350 LF2]</t>
  </si>
  <si>
    <t>WNeck Flange 1500-NPS20 SCH-60 [SA350 LF2]</t>
  </si>
  <si>
    <t>WNeck Flange 1500-NPS20 SCH-80 [SA350 LF2]</t>
  </si>
  <si>
    <t>WNeck Flange 1500-NPS20 SCH-STD [SA350 LF2]</t>
  </si>
  <si>
    <t>WNeck Flange 1500-NPS20 SCH-XH [SA350 LF2]</t>
  </si>
  <si>
    <t>WNeck Flange 1500-NPS24 SCH-10 [SA350 LF2]</t>
  </si>
  <si>
    <t>WNeck Flange 1500-NPS24 SCH-100 [SA350 LF2]</t>
  </si>
  <si>
    <t>WNeck Flange 1500-NPS24 SCH-120 [SA350 LF2]</t>
  </si>
  <si>
    <t>WNeck Flange 1500-NPS24 SCH-140 [SA350 LF2]</t>
  </si>
  <si>
    <t>WNeck Flange 1500-NPS24 SCH-160 [SA350 LF2]</t>
  </si>
  <si>
    <t>WNeck Flange 1500-NPS24 SCH-20 [SA350 LF2]</t>
  </si>
  <si>
    <t>WNeck Flange 1500-NPS24 SCH-30 [SA350 LF2]</t>
  </si>
  <si>
    <t>WNeck Flange 1500-NPS24 SCH-40 [SA350 LF2]</t>
  </si>
  <si>
    <t>WNeck Flange 1500-NPS24 SCH-60 [SA350 LF2]</t>
  </si>
  <si>
    <t>WNeck Flange 1500-NPS24 SCH-80 [SA350 LF2]</t>
  </si>
  <si>
    <t>WNeck Flange 1500-NPS24 SCH-STD [SA350 LF2]</t>
  </si>
  <si>
    <t>WNeck Flange 1500-NPS24 SCH-XH [SA350 LF2]</t>
  </si>
  <si>
    <t>WNeck Flange 2500-NPS0.5 SCH-10 [SA350 LF2]</t>
  </si>
  <si>
    <t>WNeck Flange 2500-NPS0.5 SCH-160 [SA350 LF2]</t>
  </si>
  <si>
    <t>WNeck Flange 2500-NPS0.5 SCH-40 [SA350 LF2]</t>
  </si>
  <si>
    <t>WNeck Flange 2500-NPS0.5 SCH-80 [SA350 LF2]</t>
  </si>
  <si>
    <t>WNeck Flange 2500-NPS0.5 SCH-STD [SA350 LF2]</t>
  </si>
  <si>
    <t>WNeck Flange 2500-NPS0.5 SCH-XH [SA350 LF2]</t>
  </si>
  <si>
    <t>WNeck Flange 2500-NPS0.5 SCH-XXH [SA350 LF2]</t>
  </si>
  <si>
    <t>WNeck Flange 2500-NPS0.75 SCH-10 [SA350 LF2]</t>
  </si>
  <si>
    <t>WNeck Flange 2500-NPS0.75 SCH-160 [SA350 LF2]</t>
  </si>
  <si>
    <t>WNeck Flange 2500-NPS0.75 SCH-40 [SA350 LF2]</t>
  </si>
  <si>
    <t>WNeck Flange 2500-NPS0.75 SCH-80 [SA350 LF2]</t>
  </si>
  <si>
    <t>WNeck Flange 2500-NPS0.75 SCH-STD [SA350 LF2]</t>
  </si>
  <si>
    <t>WNeck Flange 2500-NPS0.75 SCH-XH [SA350 LF2]</t>
  </si>
  <si>
    <t>WNeck Flange 2500-NPS0.75 SCH-XXH [SA350 LF2]</t>
  </si>
  <si>
    <t>WNeck Flange 2500-NPS1 SCH-10 [SA350 LF2]</t>
  </si>
  <si>
    <t>WNeck Flange 2500-NPS1 SCH-160 [SA350 LF2]</t>
  </si>
  <si>
    <t>WNeck Flange 2500-NPS1 SCH-40 [SA350 LF2]</t>
  </si>
  <si>
    <t>WNeck Flange 2500-NPS1 SCH-80 [SA350 LF2]</t>
  </si>
  <si>
    <t>WNeck Flange 2500-NPS1 SCH-STD [SA350 LF2]</t>
  </si>
  <si>
    <t>WNeck Flange 2500-NPS1 SCH-XH [SA350 LF2]</t>
  </si>
  <si>
    <t>WNeck Flange 2500-NPS1 SCH-XXH [SA350 LF2]</t>
  </si>
  <si>
    <t>WNeck Flange 2500-NPS1.25 SCH-10 [SA350 LF2]</t>
  </si>
  <si>
    <t>WNeck Flange 2500-NPS1.25 SCH-160 [SA350 LF2]</t>
  </si>
  <si>
    <t>WNeck Flange 2500-NPS1.25 SCH-40 [SA350 LF2]</t>
  </si>
  <si>
    <t>WNeck Flange 2500-NPS1.25 SCH-80 [SA350 LF2]</t>
  </si>
  <si>
    <t>WNeck Flange 2500-NPS1.25 SCH-STD [SA350 LF2]</t>
  </si>
  <si>
    <t>WNeck Flange 2500-NPS1.25 SCH-XH [SA350 LF2]</t>
  </si>
  <si>
    <t>WNeck Flange 2500-NPS1.25 SCH-XXH [SA350 LF2]</t>
  </si>
  <si>
    <t>WNeck Flange 2500-NPS1.5 SCH-10 [SA350 LF2]</t>
  </si>
  <si>
    <t>WNeck Flange 2500-NPS1.5 SCH-160 [SA350 LF2]</t>
  </si>
  <si>
    <t>WNeck Flange 2500-NPS1.5 SCH-40 [SA350 LF2]</t>
  </si>
  <si>
    <t>WNeck Flange 2500-NPS1.5 SCH-80 [SA350 LF2]</t>
  </si>
  <si>
    <t>WNeck Flange 2500-NPS1.5 SCH-STD [SA350 LF2]</t>
  </si>
  <si>
    <t>WNeck Flange 2500-NPS1.5 SCH-XH [SA350 LF2]</t>
  </si>
  <si>
    <t>WNeck Flange 2500-NPS1.5 SCH-XXH [SA350 LF2]</t>
  </si>
  <si>
    <t>WNeck Flange 2500-NPS2 SCH-10 [SA350 LF2]</t>
  </si>
  <si>
    <t>WNeck Flange 2500-NPS2 SCH-160 [SA350 LF2]</t>
  </si>
  <si>
    <t>WNeck Flange 2500-NPS2 SCH-40 [SA350 LF2]</t>
  </si>
  <si>
    <t>WNeck Flange 2500-NPS2 SCH-80 [SA350 LF2]</t>
  </si>
  <si>
    <t>WNeck Flange 2500-NPS2 SCH-STD [SA350 LF2]</t>
  </si>
  <si>
    <t>WNeck Flange 2500-NPS2 SCH-XH [SA350 LF2]</t>
  </si>
  <si>
    <t>WNeck Flange 2500-NPS2 SCH-XXH [SA350 LF2]</t>
  </si>
  <si>
    <t>WNeck Flange 2500-NPS2.5 SCH-10 [SA350 LF2]</t>
  </si>
  <si>
    <t>WNeck Flange 2500-NPS2.5 SCH-160 [SA350 LF2]</t>
  </si>
  <si>
    <t>WNeck Flange 2500-NPS2.5 SCH-40 [SA350 LF2]</t>
  </si>
  <si>
    <t>WNeck Flange 2500-NPS2.5 SCH-80 [SA350 LF2]</t>
  </si>
  <si>
    <t>WNeck Flange 2500-NPS2.5 SCH-STD [SA350 LF2]</t>
  </si>
  <si>
    <t>WNeck Flange 2500-NPS2.5 SCH-XH [SA350 LF2]</t>
  </si>
  <si>
    <t>WNeck Flange 2500-NPS2.5 SCH-XXH [SA350 LF2]</t>
  </si>
  <si>
    <t>WNeck Flange 2500-NPS3 SCH-10 [SA350 LF2]</t>
  </si>
  <si>
    <t>WNeck Flange 2500-NPS3 SCH-160 [SA350 LF2]</t>
  </si>
  <si>
    <t>WNeck Flange 2500-NPS3 SCH-40 [SA350 LF2]</t>
  </si>
  <si>
    <t>WNeck Flange 2500-NPS3 SCH-80 [SA350 LF2]</t>
  </si>
  <si>
    <t>WNeck Flange 2500-NPS3 SCH-STD [SA350 LF2]</t>
  </si>
  <si>
    <t>WNeck Flange 2500-NPS3 SCH-XH [SA350 LF2]</t>
  </si>
  <si>
    <t>WNeck Flange 2500-NPS3 SCH-XXH [SA350 LF2]</t>
  </si>
  <si>
    <t>WNeck Flange 2500-NPS4 SCH-10 [SA350 LF2]</t>
  </si>
  <si>
    <t>WNeck Flange 2500-NPS4 SCH-120 [SA350 LF2]</t>
  </si>
  <si>
    <t>WNeck Flange 2500-NPS4 SCH-160 [SA350 LF2]</t>
  </si>
  <si>
    <t>WNeck Flange 2500-NPS4 SCH-40 [SA350 LF2]</t>
  </si>
  <si>
    <t>WNeck Flange 2500-NPS4 SCH-80 [SA350 LF2]</t>
  </si>
  <si>
    <t>WNeck Flange 2500-NPS4 SCH-STD [SA350 LF2]</t>
  </si>
  <si>
    <t>WNeck Flange 2500-NPS4 SCH-XH [SA350 LF2]</t>
  </si>
  <si>
    <t>WNeck Flange 2500-NPS4 SCH-XXH [SA350 LF2]</t>
  </si>
  <si>
    <t>WNeck Flange 2500-NPS5 SCH-10 [SA350 LF2]</t>
  </si>
  <si>
    <t>WNeck Flange 2500-NPS5 SCH-120 [SA350 LF2]</t>
  </si>
  <si>
    <t>WNeck Flange 2500-NPS5 SCH-160 [SA350 LF2]</t>
  </si>
  <si>
    <t>WNeck Flange 2500-NPS5 SCH-40 [SA350 LF2]</t>
  </si>
  <si>
    <t>WNeck Flange 2500-NPS5 SCH-80 [SA350 LF2]</t>
  </si>
  <si>
    <t>WNeck Flange 2500-NPS5 SCH-STD [SA350 LF2]</t>
  </si>
  <si>
    <t>WNeck Flange 2500-NPS5 SCH-XH [SA350 LF2]</t>
  </si>
  <si>
    <t>WNeck Flange 2500-NPS5 SCH-XXH [SA350 LF2]</t>
  </si>
  <si>
    <t>WNeck Flange 2500-NPS6 SCH-10 [SA350 LF2]</t>
  </si>
  <si>
    <t>WNeck Flange 2500-NPS6 SCH-120 [SA350 LF2]</t>
  </si>
  <si>
    <t>WNeck Flange 2500-NPS6 SCH-160 [SA350 LF2]</t>
  </si>
  <si>
    <t>WNeck Flange 2500-NPS6 SCH-40 [SA350 LF2]</t>
  </si>
  <si>
    <t>WNeck Flange 2500-NPS6 SCH-80 [SA350 LF2]</t>
  </si>
  <si>
    <t>WNeck Flange 2500-NPS6 SCH-STD [SA350 LF2]</t>
  </si>
  <si>
    <t>WNeck Flange 2500-NPS6 SCH-XH [SA350 LF2]</t>
  </si>
  <si>
    <t>WNeck Flange 2500-NPS6 SCH-XXH [SA350 LF2]</t>
  </si>
  <si>
    <t>WNeck Flange 2500-NPS8 SCH-10 [SA350 LF2]</t>
  </si>
  <si>
    <t>WNeck Flange 2500-NPS8 SCH-100 [SA350 LF2]</t>
  </si>
  <si>
    <t>WNeck Flange 2500-NPS8 SCH-120 [SA350 LF2]</t>
  </si>
  <si>
    <t>WNeck Flange 2500-NPS8 SCH-140 [SA350 LF2]</t>
  </si>
  <si>
    <t>WNeck Flange 2500-NPS8 SCH-160 [SA350 LF2]</t>
  </si>
  <si>
    <t>WNeck Flange 2500-NPS8 SCH-20 [SA350 LF2]</t>
  </si>
  <si>
    <t>WNeck Flange 2500-NPS8 SCH-30 [SA350 LF2]</t>
  </si>
  <si>
    <t>WNeck Flange 2500-NPS8 SCH-40 [SA350 LF2]</t>
  </si>
  <si>
    <t>WNeck Flange 2500-NPS8 SCH-60 [SA350 LF2]</t>
  </si>
  <si>
    <t>WNeck Flange 2500-NPS8 SCH-80 [SA350 LF2]</t>
  </si>
  <si>
    <t>WNeck Flange 2500-NPS8 SCH-STD [SA350 LF2]</t>
  </si>
  <si>
    <t>WNeck Flange 2500-NPS8 SCH-XH [SA350 LF2]</t>
  </si>
  <si>
    <t>WNeck Flange 2500-NPS8 SCH-XXH [SA350 LF2]</t>
  </si>
  <si>
    <t>WNeck Flange 2500-NPS10 SCH-10 [SA350 LF2]</t>
  </si>
  <si>
    <t>WNeck Flange 2500-NPS10 SCH-100 [SA350 LF2]</t>
  </si>
  <si>
    <t>WNeck Flange 2500-NPS10 SCH-120 [SA350 LF2]</t>
  </si>
  <si>
    <t>WNeck Flange 2500-NPS10 SCH-140 [SA350 LF2]</t>
  </si>
  <si>
    <t>WNeck Flange 2500-NPS10 SCH-160 [SA350 LF2]</t>
  </si>
  <si>
    <t>WNeck Flange 2500-NPS10 SCH-20 [SA350 LF2]</t>
  </si>
  <si>
    <t>WNeck Flange 2500-NPS10 SCH-30 [SA350 LF2]</t>
  </si>
  <si>
    <t>WNeck Flange 2500-NPS10 SCH-40 [SA350 LF2]</t>
  </si>
  <si>
    <t>WNeck Flange 2500-NPS10 SCH-60 [SA350 LF2]</t>
  </si>
  <si>
    <t>WNeck Flange 2500-NPS10 SCH-80 [SA350 LF2]</t>
  </si>
  <si>
    <t>WNeck Flange 2500-NPS10 SCH-STD [SA350 LF2]</t>
  </si>
  <si>
    <t>WNeck Flange 2500-NPS10 SCH-XH [SA350 LF2]</t>
  </si>
  <si>
    <t>WNeck Flange 2500-NPS10 SCH-XXH [SA350 LF2]</t>
  </si>
  <si>
    <t>WNeck Flange 2500-NPS12 SCH-10 [SA350 LF2]</t>
  </si>
  <si>
    <t>WNeck Flange 2500-NPS12 SCH-100 [SA350 LF2]</t>
  </si>
  <si>
    <t>WNeck Flange 2500-NPS12 SCH-120 [SA350 LF2]</t>
  </si>
  <si>
    <t>WNeck Flange 2500-NPS12 SCH-140 [SA350 LF2]</t>
  </si>
  <si>
    <t>WNeck Flange 2500-NPS12 SCH-160 [SA350 LF2]</t>
  </si>
  <si>
    <t>WNeck Flange 2500-NPS12 SCH-20 [SA350 LF2]</t>
  </si>
  <si>
    <t>WNeck Flange 2500-NPS12 SCH-30 [SA350 LF2]</t>
  </si>
  <si>
    <t>WNeck Flange 2500-NPS12 SCH-40 [SA350 LF2]</t>
  </si>
  <si>
    <t>WNeck Flange 2500-NPS12 SCH-60 [SA350 LF2]</t>
  </si>
  <si>
    <t>WNeck Flange 2500-NPS12 SCH-80 [SA350 LF2]</t>
  </si>
  <si>
    <t>WNeck Flange 2500-NPS12 SCH-STD [SA350 LF2]</t>
  </si>
  <si>
    <t>WNeck Flange 2500-NPS12 SCH-XH [SA350 LF2]</t>
  </si>
  <si>
    <t>WNeck Flange 2500-NPS12 SCH-XXH [SA350 LF2]</t>
  </si>
  <si>
    <t>CLASS 3000 COUPLING</t>
  </si>
  <si>
    <t xml:space="preserve"> 0.125 IN [SA105]</t>
  </si>
  <si>
    <t>CLASS 6000 COUPLING</t>
  </si>
  <si>
    <t xml:space="preserve"> 0.25 IN [SA105]</t>
  </si>
  <si>
    <t xml:space="preserve"> 0.375 IN [SA105]</t>
  </si>
  <si>
    <t xml:space="preserve"> 0.5 IN [SA105]</t>
  </si>
  <si>
    <t xml:space="preserve"> 0.75 IN [SA105]</t>
  </si>
  <si>
    <t xml:space="preserve"> 1 IN [SA105]</t>
  </si>
  <si>
    <t xml:space="preserve"> 1.25 IN [SA105]</t>
  </si>
  <si>
    <t xml:space="preserve"> 1.5 IN [SA105]</t>
  </si>
  <si>
    <t xml:space="preserve"> 2 IN [SA105]</t>
  </si>
  <si>
    <t xml:space="preserve"> 2.5 IN [SA105]</t>
  </si>
  <si>
    <t xml:space="preserve"> 3 IN [SA105]</t>
  </si>
  <si>
    <t xml:space="preserve"> 4 IN [SA105]</t>
  </si>
  <si>
    <t xml:space="preserve"> 0.125 IN [SA350 LF2]</t>
  </si>
  <si>
    <t xml:space="preserve"> 0.25 IN [SA350 LF2]</t>
  </si>
  <si>
    <t xml:space="preserve"> 0.375 IN [SA350 LF2]</t>
  </si>
  <si>
    <t xml:space="preserve"> 0.5 IN [SA350 LF2]</t>
  </si>
  <si>
    <t xml:space="preserve"> 0.75 IN [SA350 LF2]</t>
  </si>
  <si>
    <t xml:space="preserve"> 1 IN [SA350 LF2]</t>
  </si>
  <si>
    <t xml:space="preserve"> 1.25 IN [SA350 LF2]</t>
  </si>
  <si>
    <t xml:space="preserve"> 1.5 IN [SA350 LF2]</t>
  </si>
  <si>
    <t xml:space="preserve"> 2 IN [SA350 LF2]</t>
  </si>
  <si>
    <t xml:space="preserve"> 2.5 IN [SA350 LF2]</t>
  </si>
  <si>
    <t xml:space="preserve"> 3 IN [SA350 LF2]</t>
  </si>
  <si>
    <t xml:space="preserve"> 4 IN [SA350 LF2]</t>
  </si>
  <si>
    <t xml:space="preserve"> 0.125 IN [SA182 F51 S31803]</t>
  </si>
  <si>
    <t xml:space="preserve"> 0.25 IN [SA182 F51 S31803]</t>
  </si>
  <si>
    <t xml:space="preserve"> 0.375 IN [SA182 F51 S31803]</t>
  </si>
  <si>
    <t xml:space="preserve"> 0.5 IN [SA182 F51 S31803]</t>
  </si>
  <si>
    <t xml:space="preserve"> 0.75 IN [SA182 F51 S31803]</t>
  </si>
  <si>
    <t xml:space="preserve"> 1 IN [SA182 F51 S31803]</t>
  </si>
  <si>
    <t xml:space="preserve"> 1.25 IN [SA182 F51 S31803]</t>
  </si>
  <si>
    <t xml:space="preserve"> 1.5 IN [SA182 F51 S31803]</t>
  </si>
  <si>
    <t xml:space="preserve"> 2 IN [SA182 F51 S31803]</t>
  </si>
  <si>
    <t xml:space="preserve"> 2.5 IN [SA182 F51 S31803]</t>
  </si>
  <si>
    <t xml:space="preserve"> 3 IN [SA182 F51 S31803]</t>
  </si>
  <si>
    <t xml:space="preserve"> 4 IN [SA182 F51 S31803]</t>
  </si>
  <si>
    <t xml:space="preserve"> 0.125 IN [SA182 F304L]</t>
  </si>
  <si>
    <t xml:space="preserve"> 0.25 IN [SA182 F304L]</t>
  </si>
  <si>
    <t xml:space="preserve"> 0.375 IN [SA182 F304L]</t>
  </si>
  <si>
    <t xml:space="preserve"> 0.5 IN [SA182 F304L]</t>
  </si>
  <si>
    <t xml:space="preserve"> 0.75 IN [SA182 F304L]</t>
  </si>
  <si>
    <t xml:space="preserve"> 1 IN [SA182 F304L]</t>
  </si>
  <si>
    <t xml:space="preserve"> 1.25 IN [SA182 F304L]</t>
  </si>
  <si>
    <t xml:space="preserve"> 1.5 IN [SA182 F304L]</t>
  </si>
  <si>
    <t xml:space="preserve"> 2 IN [SA182 F304L]</t>
  </si>
  <si>
    <t xml:space="preserve"> 2.5 IN [SA182 F304L]</t>
  </si>
  <si>
    <t xml:space="preserve"> 3 IN [SA182 F304L]</t>
  </si>
  <si>
    <t xml:space="preserve"> 4 IN [SA182 F304L]</t>
  </si>
  <si>
    <t xml:space="preserve"> 0.125 IN [SA182 F304]</t>
  </si>
  <si>
    <t xml:space="preserve"> 0.25 IN [SA182 F304]</t>
  </si>
  <si>
    <t xml:space="preserve"> 0.375 IN [SA182 F304]</t>
  </si>
  <si>
    <t xml:space="preserve"> 0.5 IN [SA182 F304]</t>
  </si>
  <si>
    <t xml:space="preserve"> 0.75 IN [SA182 F304]</t>
  </si>
  <si>
    <t xml:space="preserve"> 1 IN [SA182 F304]</t>
  </si>
  <si>
    <t xml:space="preserve"> 1.25 IN [SA182 F304]</t>
  </si>
  <si>
    <t xml:space="preserve"> 1.5 IN [SA182 F304]</t>
  </si>
  <si>
    <t xml:space="preserve"> 2 IN [SA182 F304]</t>
  </si>
  <si>
    <t xml:space="preserve"> 2.5 IN [SA182 F304]</t>
  </si>
  <si>
    <t xml:space="preserve"> 3 IN [SA182 F304]</t>
  </si>
  <si>
    <t xml:space="preserve"> 4 IN [SA182 F304]</t>
  </si>
  <si>
    <t xml:space="preserve"> 0.125 IN [SA182 F316L]</t>
  </si>
  <si>
    <t xml:space="preserve"> 0.25 IN [SA182 F316L]</t>
  </si>
  <si>
    <t xml:space="preserve"> 0.375 IN [SA182 F316L]</t>
  </si>
  <si>
    <t xml:space="preserve"> 0.5 IN [SA182 F316L]</t>
  </si>
  <si>
    <t xml:space="preserve"> 0.75 IN [SA182 F316L]</t>
  </si>
  <si>
    <t xml:space="preserve"> 1 IN [SA182 F316L]</t>
  </si>
  <si>
    <t xml:space="preserve"> 1.25 IN [SA182 F316L]</t>
  </si>
  <si>
    <t xml:space="preserve"> 1.5 IN [SA182 F316L]</t>
  </si>
  <si>
    <t xml:space="preserve"> 2 IN [SA182 F316L]</t>
  </si>
  <si>
    <t xml:space="preserve"> 2.5 IN [SA182 F316L]</t>
  </si>
  <si>
    <t xml:space="preserve"> 3 IN [SA182 F316L]</t>
  </si>
  <si>
    <t xml:space="preserve"> 4 IN [SA182 F316L]</t>
  </si>
  <si>
    <t xml:space="preserve"> 0.125 IN [SA182 F316]</t>
  </si>
  <si>
    <t xml:space="preserve"> 0.25 IN [SA182 F316]</t>
  </si>
  <si>
    <t xml:space="preserve"> 0.375 IN [SA182 F316]</t>
  </si>
  <si>
    <t xml:space="preserve"> 0.5 IN [SA182 F316]</t>
  </si>
  <si>
    <t xml:space="preserve"> 0.75 IN [SA182 F316]</t>
  </si>
  <si>
    <t xml:space="preserve"> 1 IN [SA182 F316]</t>
  </si>
  <si>
    <t xml:space="preserve"> 1.25 IN [SA182 F316]</t>
  </si>
  <si>
    <t xml:space="preserve"> 1.5 IN [SA182 F316]</t>
  </si>
  <si>
    <t xml:space="preserve"> 2 IN [SA182 F316]</t>
  </si>
  <si>
    <t xml:space="preserve"> 2.5 IN [SA182 F316]</t>
  </si>
  <si>
    <t xml:space="preserve"> 3 IN [SA182 F316]</t>
  </si>
  <si>
    <t xml:space="preserve"> 4 IN [SA182 F316]</t>
  </si>
  <si>
    <t xml:space="preserve"> .125 IN</t>
  </si>
  <si>
    <t xml:space="preserve"> .125 IN </t>
  </si>
  <si>
    <t xml:space="preserve"> .250 IN </t>
  </si>
  <si>
    <t xml:space="preserve"> .375 IN </t>
  </si>
  <si>
    <t xml:space="preserve"> .50 IN </t>
  </si>
  <si>
    <t xml:space="preserve"> .750 IN </t>
  </si>
  <si>
    <t xml:space="preserve"> 1.00 IN </t>
  </si>
  <si>
    <t xml:space="preserve"> 1.25 IN </t>
  </si>
  <si>
    <t xml:space="preserve"> 1.50 IN </t>
  </si>
  <si>
    <t xml:space="preserve"> 2.00 IN </t>
  </si>
  <si>
    <t xml:space="preserve"> 2.50 IN </t>
  </si>
  <si>
    <t xml:space="preserve"> 3.00 IN </t>
  </si>
  <si>
    <t xml:space="preserve"> 4.00 IN </t>
  </si>
  <si>
    <t>Carbon Steel [SA105]-miter</t>
  </si>
  <si>
    <t xml:space="preserve"> 0.125 IN [SA105]-miter</t>
  </si>
  <si>
    <t xml:space="preserve"> 0.25 IN [SA105]-miter</t>
  </si>
  <si>
    <t xml:space="preserve"> 0.375 IN [SA105]-miter</t>
  </si>
  <si>
    <t xml:space="preserve"> 0.5 IN [SA105]-miter</t>
  </si>
  <si>
    <t xml:space="preserve"> 0.75 IN [SA105]-miter</t>
  </si>
  <si>
    <t xml:space="preserve"> 1 IN [SA105]-miter</t>
  </si>
  <si>
    <t xml:space="preserve"> 1.25 IN [SA105]-miter</t>
  </si>
  <si>
    <t xml:space="preserve"> 1.5 IN [SA105]-miter</t>
  </si>
  <si>
    <t xml:space="preserve"> 2 IN [SA105]-miter</t>
  </si>
  <si>
    <t xml:space="preserve"> 2.5 IN [SA105]-miter</t>
  </si>
  <si>
    <t xml:space="preserve"> 3 IN [SA105]-miter</t>
  </si>
  <si>
    <t xml:space="preserve"> 4 IN [SA105]-miter</t>
  </si>
  <si>
    <t>Carbon Steel [SA350 LF2]-miter</t>
  </si>
  <si>
    <t xml:space="preserve"> 0.125 IN [SA350 LF2]-miter</t>
  </si>
  <si>
    <t xml:space="preserve"> 0.25 IN [SA350 LF2]-miter</t>
  </si>
  <si>
    <t xml:space="preserve"> 0.375 IN [SA350 LF2]-miter</t>
  </si>
  <si>
    <t xml:space="preserve"> 0.5 IN [SA350 LF2]-miter</t>
  </si>
  <si>
    <t xml:space="preserve"> 0.75 IN [SA350 LF2]-miter</t>
  </si>
  <si>
    <t xml:space="preserve"> 1 IN [SA350 LF2]-miter</t>
  </si>
  <si>
    <t xml:space="preserve"> 1.25 IN [SA350 LF2]-miter</t>
  </si>
  <si>
    <t xml:space="preserve"> 1.5 IN [SA350 LF2]-miter</t>
  </si>
  <si>
    <t xml:space="preserve"> 2 IN [SA350 LF2]-miter</t>
  </si>
  <si>
    <t xml:space="preserve"> 2.5 IN [SA350 LF2]-miter</t>
  </si>
  <si>
    <t xml:space="preserve"> 3 IN [SA350 LF2]-miter</t>
  </si>
  <si>
    <t xml:space="preserve"> 4 IN [SA350 LF2]-miter</t>
  </si>
  <si>
    <t>Duplex Stainless Steel [SA182 F51 S31803]-miter</t>
  </si>
  <si>
    <t xml:space="preserve"> 0.125 IN [SA182 F51 S31803]-miter</t>
  </si>
  <si>
    <t xml:space="preserve"> 0.25 IN [SA182 F51 S31803]-miter</t>
  </si>
  <si>
    <t xml:space="preserve"> 0.375 IN [SA182 F51 S31803]-miter</t>
  </si>
  <si>
    <t xml:space="preserve"> 0.5 IN [SA182 F51 S31803]-miter</t>
  </si>
  <si>
    <t xml:space="preserve"> 0.75 IN [SA182 F51 S31803]-miter</t>
  </si>
  <si>
    <t xml:space="preserve"> 1 IN [SA182 F51 S31803]-miter</t>
  </si>
  <si>
    <t xml:space="preserve"> 1.25 IN [SA182 F51 S31803]-miter</t>
  </si>
  <si>
    <t xml:space="preserve"> 1.5 IN [SA182 F51 S31803]-miter</t>
  </si>
  <si>
    <t xml:space="preserve"> 2 IN [SA182 F51 S31803]-miter</t>
  </si>
  <si>
    <t xml:space="preserve"> 2.5 IN [SA182 F51 S31803]-miter</t>
  </si>
  <si>
    <t xml:space="preserve"> 3 IN [SA182 F51 S31803]-miter</t>
  </si>
  <si>
    <t xml:space="preserve"> 4 IN [SA182 F51 S31803]-miter</t>
  </si>
  <si>
    <t>Stainless Steel [SA182 F304L]-miter</t>
  </si>
  <si>
    <t xml:space="preserve"> 0.125 IN [SA182 F304L]-miter</t>
  </si>
  <si>
    <t xml:space="preserve"> 0.25 IN [SA182 F304L]-miter</t>
  </si>
  <si>
    <t xml:space="preserve"> 0.375 IN [SA182 F304L]-miter</t>
  </si>
  <si>
    <t xml:space="preserve"> 0.5 IN [SA182 F304L]-miter</t>
  </si>
  <si>
    <t xml:space="preserve"> 0.75 IN [SA182 F304L]-miter</t>
  </si>
  <si>
    <t xml:space="preserve"> 1 IN [SA182 F304L]-miter</t>
  </si>
  <si>
    <t xml:space="preserve"> 1.25 IN [SA182 F304L]-miter</t>
  </si>
  <si>
    <t xml:space="preserve"> 1.5 IN [SA182 F304L]-miter</t>
  </si>
  <si>
    <t xml:space="preserve"> 2 IN [SA182 F304L]-miter</t>
  </si>
  <si>
    <t xml:space="preserve"> 2.5 IN [SA182 F304L]-miter</t>
  </si>
  <si>
    <t xml:space="preserve"> 3 IN [SA182 F304L]-miter</t>
  </si>
  <si>
    <t xml:space="preserve"> 4 IN [SA182 F304L]-miter</t>
  </si>
  <si>
    <t>Stainless Steel [SA182 F304]-miter</t>
  </si>
  <si>
    <t xml:space="preserve"> 0.125 IN [SA182 F304]-miter</t>
  </si>
  <si>
    <t xml:space="preserve"> 0.25 IN [SA182 F304]-miter</t>
  </si>
  <si>
    <t xml:space="preserve"> 0.375 IN [SA182 F304]-miter</t>
  </si>
  <si>
    <t xml:space="preserve"> 0.5 IN [SA182 F304]-miter</t>
  </si>
  <si>
    <t xml:space="preserve"> 0.75 IN [SA182 F304]-miter</t>
  </si>
  <si>
    <t xml:space="preserve"> 1 IN [SA182 F304]-miter</t>
  </si>
  <si>
    <t xml:space="preserve"> 1.25 IN [SA182 F304]-miter</t>
  </si>
  <si>
    <t xml:space="preserve"> 1.5 IN [SA182 F304]-miter</t>
  </si>
  <si>
    <t xml:space="preserve"> 2 IN [SA182 F304]-miter</t>
  </si>
  <si>
    <t xml:space="preserve"> 2.5 IN [SA182 F304]-miter</t>
  </si>
  <si>
    <t xml:space="preserve"> 3 IN [SA182 F304]-miter</t>
  </si>
  <si>
    <t xml:space="preserve"> 4 IN [SA182 F304]-miter</t>
  </si>
  <si>
    <t>Stainless Steel [SA182 F316L]-miter</t>
  </si>
  <si>
    <t xml:space="preserve"> 0.125 IN [SA182 F316L]-miter</t>
  </si>
  <si>
    <t xml:space="preserve"> 0.25 IN [SA182 F316L]-miter</t>
  </si>
  <si>
    <t xml:space="preserve"> 0.375 IN [SA182 F316L]-miter</t>
  </si>
  <si>
    <t xml:space="preserve"> 0.5 IN [SA182 F316L]-miter</t>
  </si>
  <si>
    <t xml:space="preserve"> 0.75 IN [SA182 F316L]-miter</t>
  </si>
  <si>
    <t xml:space="preserve"> 1 IN [SA182 F316L]-miter</t>
  </si>
  <si>
    <t xml:space="preserve"> 1.25 IN [SA182 F316L]-miter</t>
  </si>
  <si>
    <t xml:space="preserve"> 1.5 IN [SA182 F316L]-miter</t>
  </si>
  <si>
    <t xml:space="preserve"> 2 IN [SA182 F316L]-miter</t>
  </si>
  <si>
    <t xml:space="preserve"> 2.5 IN [SA182 F316L]-miter</t>
  </si>
  <si>
    <t xml:space="preserve"> 3 IN [SA182 F316L]-miter</t>
  </si>
  <si>
    <t xml:space="preserve"> 4 IN [SA182 F316L]-miter</t>
  </si>
  <si>
    <t>Stainless Steel [SA182 F316]-miter</t>
  </si>
  <si>
    <t xml:space="preserve"> 0.125 IN [SA182 F316]-miter</t>
  </si>
  <si>
    <t xml:space="preserve"> 0.25 IN [SA182 F316]-miter</t>
  </si>
  <si>
    <t xml:space="preserve"> 0.375 IN [SA182 F316]-miter</t>
  </si>
  <si>
    <t xml:space="preserve"> 0.5 IN [SA182 F316]-miter</t>
  </si>
  <si>
    <t xml:space="preserve"> 0.75 IN [SA182 F316]-miter</t>
  </si>
  <si>
    <t xml:space="preserve"> 1 IN [SA182 F316]-miter</t>
  </si>
  <si>
    <t xml:space="preserve"> 1.25 IN [SA182 F316]-miter</t>
  </si>
  <si>
    <t xml:space="preserve"> 1.5 IN [SA182 F316]-miter</t>
  </si>
  <si>
    <t xml:space="preserve"> 2 IN [SA182 F316]-miter</t>
  </si>
  <si>
    <t xml:space="preserve"> 2.5 IN [SA182 F316]-miter</t>
  </si>
  <si>
    <t xml:space="preserve"> 3 IN [SA182 F316]-miter</t>
  </si>
  <si>
    <t xml:space="preserve"> 4 IN [SA182 F316]-miter</t>
  </si>
  <si>
    <t>$State@threaded coupling&lt;1&gt;</t>
  </si>
  <si>
    <t>Coupling on/off</t>
  </si>
  <si>
    <t>$STATE@Coupling Bore</t>
  </si>
  <si>
    <t>Coupling Bore On/Off</t>
  </si>
  <si>
    <t>$State@threaded coupling&lt;2&gt;</t>
  </si>
  <si>
    <t>2nd Coupling on/off</t>
  </si>
  <si>
    <t>$STATE@Coupling Bore2</t>
  </si>
  <si>
    <t>$CONFIGURATION@threaded coupling&lt;2&gt;</t>
  </si>
  <si>
    <t>2nd Coupling Bore On/Off</t>
  </si>
  <si>
    <t>Front Size1</t>
  </si>
  <si>
    <t>Front Size2</t>
  </si>
  <si>
    <t>Front Size3</t>
  </si>
  <si>
    <t>Front Size4</t>
  </si>
  <si>
    <t>Rear Size1</t>
  </si>
  <si>
    <t>Rear Size2</t>
  </si>
  <si>
    <t>Rear Size3</t>
  </si>
  <si>
    <t>Rear Size4</t>
  </si>
  <si>
    <t>Simplified Nozzle Config</t>
  </si>
  <si>
    <t>Pipe Style</t>
  </si>
  <si>
    <t>Pipe_Size_List</t>
  </si>
  <si>
    <t>Size</t>
  </si>
  <si>
    <t>Schedule</t>
  </si>
  <si>
    <t>$STATE@Concentric1</t>
  </si>
  <si>
    <t>$STATE@Coincident2</t>
  </si>
  <si>
    <t>$STATE@Coincident3</t>
  </si>
  <si>
    <t>Flange mate to Pipe</t>
  </si>
  <si>
    <t>$STATE@Distance3</t>
  </si>
  <si>
    <t>$STATE@Distance8</t>
  </si>
  <si>
    <t>$STATE@Coincident12</t>
  </si>
  <si>
    <t>$STATE@Coincident13</t>
  </si>
  <si>
    <t>Pipe_Schedule_List</t>
  </si>
  <si>
    <t>other possible pipe sizes</t>
  </si>
  <si>
    <t>[SA105]</t>
  </si>
  <si>
    <t>TP6 SCH-80 [SA105]</t>
  </si>
  <si>
    <t>TP8 SCH-80 [SA105]</t>
  </si>
  <si>
    <t>TP10 SCH-80 [SA105]</t>
  </si>
  <si>
    <t>TP12 SCH-80 [SA105]</t>
  </si>
  <si>
    <t>TP14 SCH-80 [SA105]</t>
  </si>
  <si>
    <t>TP8 SCH-120 [SA105]</t>
  </si>
  <si>
    <t>TP10 SCH-120 [SA105]</t>
  </si>
  <si>
    <t>TP12 SCH-120 [SA105]</t>
  </si>
  <si>
    <t>TP6 SCH-160 [SA105]</t>
  </si>
  <si>
    <t>TP8 SCH-160 [SA105]</t>
  </si>
  <si>
    <t>TP10 SCH-160 [SA105]</t>
  </si>
  <si>
    <t>TP12 SCH-160 [SA105]</t>
  </si>
  <si>
    <t>[SA182 F304]</t>
  </si>
  <si>
    <t>TP6 SCH-80 [SA182 F304]</t>
  </si>
  <si>
    <t>TP8 SCH-80 [SA182 F304]</t>
  </si>
  <si>
    <t>TP10 SCH-80 [SA182 F304]</t>
  </si>
  <si>
    <t>TP12 SCH-80 [SA182 F304]</t>
  </si>
  <si>
    <t>TP14 SCH-80 [SA182 F304]</t>
  </si>
  <si>
    <t>TP8 SCH-120 [SA182 F304]</t>
  </si>
  <si>
    <t>TP10 SCH-120 [SA182 F304]</t>
  </si>
  <si>
    <t>TP12 SCH-120 [SA182 F304]</t>
  </si>
  <si>
    <t>TP6 SCH-160 [SA182 F304]</t>
  </si>
  <si>
    <t>TP8 SCH-160 [SA182 F304]</t>
  </si>
  <si>
    <t>TP10 SCH-160 [SA182 F304]</t>
  </si>
  <si>
    <t>TP12 SCH-160 [SA182 F304]</t>
  </si>
  <si>
    <t>[SA182 F304L]</t>
  </si>
  <si>
    <t>TP6 SCH-80 [SA182 F304L]</t>
  </si>
  <si>
    <t>TP8 SCH-80 [SA182 F304L]</t>
  </si>
  <si>
    <t>TP10 SCH-80 [SA182 F304L]</t>
  </si>
  <si>
    <t>TP12 SCH-80 [SA182 F304L]</t>
  </si>
  <si>
    <t>TP14 SCH-80 [SA182 F304L]</t>
  </si>
  <si>
    <t>TP8 SCH-120 [SA182 F304L]</t>
  </si>
  <si>
    <t>TP10 SCH-120 [SA182 F304L]</t>
  </si>
  <si>
    <t>TP12 SCH-120 [SA182 F304L]</t>
  </si>
  <si>
    <t>TP6 SCH-160 [SA182 F304L]</t>
  </si>
  <si>
    <t>TP8 SCH-160 [SA182 F304L]</t>
  </si>
  <si>
    <t>TP10 SCH-160 [SA182 F304L]</t>
  </si>
  <si>
    <t>TP12 SCH-160 [SA182 F304L]</t>
  </si>
  <si>
    <t>[SA182 316]</t>
  </si>
  <si>
    <t>TP6 SCH-80 [SA182 316]</t>
  </si>
  <si>
    <t>TP8 SCH-80 [SA182 316]</t>
  </si>
  <si>
    <t>TP10 SCH-80 [SA182 316]</t>
  </si>
  <si>
    <t>TP12 SCH-80 [SA182 316]</t>
  </si>
  <si>
    <t>TP14 SCH-80 [SA182 316]</t>
  </si>
  <si>
    <t>TP8 SCH-120 [SA182 316]</t>
  </si>
  <si>
    <t>TP10 SCH-120 [SA182 316]</t>
  </si>
  <si>
    <t>TP12 SCH-120 [SA182 316]</t>
  </si>
  <si>
    <t>TP6 SCH-160 [SA182 316]</t>
  </si>
  <si>
    <t>TP8 SCH-160 [SA182 316]</t>
  </si>
  <si>
    <t>TP10 SCH-160 [SA182 316]</t>
  </si>
  <si>
    <t>TP12 SCH-160 [SA182 316]</t>
  </si>
  <si>
    <t>[SA182 316L]</t>
  </si>
  <si>
    <t>TP6 SCH-80 [SA182 316L]</t>
  </si>
  <si>
    <t>TP8 SCH-80 [SA182 316L]</t>
  </si>
  <si>
    <t>TP10 SCH-80 [SA182 316L]</t>
  </si>
  <si>
    <t>TP12 SCH-80 [SA182 316L]</t>
  </si>
  <si>
    <t>TP14 SCH-80 [SA182 316L]</t>
  </si>
  <si>
    <t>TP8 SCH-120 [SA182 316L]</t>
  </si>
  <si>
    <t>TP10 SCH-120 [SA182 316L]</t>
  </si>
  <si>
    <t>TP12 SCH-120 [SA182 316L]</t>
  </si>
  <si>
    <t>TP6 SCH-160 [SA182 316L]</t>
  </si>
  <si>
    <t>TP8 SCH-160 [SA182 316L]</t>
  </si>
  <si>
    <t>TP10 SCH-160 [SA182 316L]</t>
  </si>
  <si>
    <t>TP12 SCH-160 [SA182 316L]</t>
  </si>
  <si>
    <t>[SA182 F51 S31803]</t>
  </si>
  <si>
    <t>TP6 SCH-80 [SA182 F51 S31803]</t>
  </si>
  <si>
    <t>TP8 SCH-80 [SA182 F51 S31803]</t>
  </si>
  <si>
    <t>TP10 SCH-80 [SA182 F51 S31803]</t>
  </si>
  <si>
    <t>TP12 SCH-80 [SA182 F51 S31803]</t>
  </si>
  <si>
    <t>TP14 SCH-80 [SA182 F51 S31803]</t>
  </si>
  <si>
    <t>TP8 SCH-120 [SA182 F51 S31803]</t>
  </si>
  <si>
    <t>TP10 SCH-120 [SA182 F51 S31803]</t>
  </si>
  <si>
    <t>TP12 SCH-120 [SA182 F51 S31803]</t>
  </si>
  <si>
    <t>TP6 SCH-160 [SA182 F51 S31803]</t>
  </si>
  <si>
    <t>TP8 SCH-160 [SA182 F51 S31803]</t>
  </si>
  <si>
    <t>TP10 SCH-160 [SA182 F51 S31803]</t>
  </si>
  <si>
    <t>TP12 SCH-160 [SA182 F51 S31803]</t>
  </si>
  <si>
    <t>[SA350 LF2]</t>
  </si>
  <si>
    <t>TP6 SCH-80 [SA350 LF2]</t>
  </si>
  <si>
    <t>TP8 SCH-80 [SA350 LF2]</t>
  </si>
  <si>
    <t>TP10 SCH-80 [SA350 LF2]</t>
  </si>
  <si>
    <t>TP12 SCH-80 [SA350 LF2]</t>
  </si>
  <si>
    <t>TP14 SCH-80 [SA350 LF2]</t>
  </si>
  <si>
    <t>TP8 SCH-120 [SA350 LF2]</t>
  </si>
  <si>
    <t>TP10 SCH-120 [SA350 LF2]</t>
  </si>
  <si>
    <t>TP12 SCH-120 [SA350 LF2]</t>
  </si>
  <si>
    <t>TP6 SCH-160 [SA350 LF2]</t>
  </si>
  <si>
    <t>TP8 SCH-160 [SA350 LF2]</t>
  </si>
  <si>
    <t>TP10 SCH-160 [SA350 LF2]</t>
  </si>
  <si>
    <t>TP12 SCH-160 [SA350 LF2]</t>
  </si>
  <si>
    <t>On/Off Pipe</t>
  </si>
  <si>
    <t>On/Off Flange</t>
  </si>
  <si>
    <t>$CONFIGURATION@Transition Pipe&lt;1&gt;</t>
  </si>
  <si>
    <t>$State@Horizontal28@Pipe ID</t>
  </si>
  <si>
    <t>$State@PiercePoint29@Pipe ID</t>
  </si>
  <si>
    <t>Pipe ID Sketch for Pipe</t>
  </si>
  <si>
    <t>Center point</t>
  </si>
  <si>
    <t>Minor Quadrant</t>
  </si>
  <si>
    <t>Major Quadrant</t>
  </si>
  <si>
    <t>Centerpoint</t>
  </si>
  <si>
    <t>$State@Coincident36@Pipe ID</t>
  </si>
  <si>
    <t>$STATE@Concentric2</t>
  </si>
  <si>
    <t>$STATE@Concentric3</t>
  </si>
  <si>
    <t>$STATE@Coincident17</t>
  </si>
  <si>
    <t>$STATE@Coincident18</t>
  </si>
  <si>
    <t>$STATE@Distance5</t>
  </si>
  <si>
    <t>$STATE@Coincident6</t>
  </si>
  <si>
    <t>$STATE@Coincident7</t>
  </si>
  <si>
    <t>$STATE@Distance11</t>
  </si>
  <si>
    <t>1st Coupling mate to pipe</t>
  </si>
  <si>
    <t>1st Coupling mate to LWN Flange</t>
  </si>
  <si>
    <t>2nd Coupling mate to pipe</t>
  </si>
  <si>
    <t>$STATE@Distance6</t>
  </si>
  <si>
    <t>1st Coupling</t>
  </si>
  <si>
    <t>2nd Coupling</t>
  </si>
  <si>
    <t>Simp Flange Mate to LWN Flange</t>
  </si>
  <si>
    <t>$STATE@Distance12</t>
  </si>
  <si>
    <t>$STATE@Coincident25</t>
  </si>
  <si>
    <t>$STATE@Parallel3@Mating Plane Sketch</t>
  </si>
  <si>
    <t>Mating Plane Horizontal</t>
  </si>
  <si>
    <t>$STATE@Coincident26</t>
  </si>
  <si>
    <t>$STATE@Distance4</t>
  </si>
  <si>
    <t>$STATE@Distance13</t>
  </si>
  <si>
    <t>2nd Coupling mate to 1st Coupling</t>
  </si>
  <si>
    <t>$STATE@Coupling Bore Sketch</t>
  </si>
  <si>
    <t>$STATE@Coupling Bore2 Sketch</t>
  </si>
  <si>
    <t>Coupling Bore Sketch On/Off</t>
  </si>
  <si>
    <t>2nd Coupling Bore Sketch On/Off</t>
  </si>
  <si>
    <t>$STATE@Parallel4@Mating Plane Sketch</t>
  </si>
  <si>
    <t>Size1</t>
  </si>
  <si>
    <t>Size2</t>
  </si>
  <si>
    <t>Size4</t>
  </si>
  <si>
    <t>Size@Pipe Ref Size1</t>
  </si>
  <si>
    <t>Schedule@Pipe Ref Size1</t>
  </si>
  <si>
    <t>Pipe Size Ref 1</t>
  </si>
  <si>
    <t>Pipe Schedule Ref 1</t>
  </si>
  <si>
    <t>Pipe Size Ref 2</t>
  </si>
  <si>
    <t>Pipe Schedule Ref 2</t>
  </si>
  <si>
    <t>Size@Pipe Ref Size2</t>
  </si>
  <si>
    <t>Schedule@Pipe Ref Size2</t>
  </si>
  <si>
    <t>Pipe Size Ref 3</t>
  </si>
  <si>
    <t>Pipe Schedule Ref 3</t>
  </si>
  <si>
    <t>Size@Pipe Ref Size3</t>
  </si>
  <si>
    <t>Schedule@Pipe Ref Size3</t>
  </si>
  <si>
    <t>Pipe Size Ref 4</t>
  </si>
  <si>
    <t>Pipe Schedule Ref 4</t>
  </si>
  <si>
    <t>Size@Pipe Ref Size4</t>
  </si>
  <si>
    <t>Schedule@Pipe Ref Size4</t>
  </si>
  <si>
    <t>End Of List</t>
  </si>
  <si>
    <t>TP6 SCH-80 (2) [SA105]</t>
  </si>
  <si>
    <t>TP8 SCH-80 (2) [SA105]</t>
  </si>
  <si>
    <t>TP10 SCH-80 (2) [SA105]</t>
  </si>
  <si>
    <t>TP12 SCH-80 (2) [SA105]</t>
  </si>
  <si>
    <t>TP14 SCH-80 (2) [SA105]</t>
  </si>
  <si>
    <t>TP8 SCH-120 (2) [SA105]</t>
  </si>
  <si>
    <t>TP10 SCH-120 (2) [SA105]</t>
  </si>
  <si>
    <t>TP12 SCH-120 (2) [SA105]</t>
  </si>
  <si>
    <t>TP6 SCH-160 (2) [SA105]</t>
  </si>
  <si>
    <t>TP8 SCH-160 (2) [SA105]</t>
  </si>
  <si>
    <t>TP10 SCH-160 (2) [SA105]</t>
  </si>
  <si>
    <t>TP12 SCH-160 (2) [SA105]</t>
  </si>
  <si>
    <t>TP6 SCH-80 (2) [SA182 F304]</t>
  </si>
  <si>
    <t>TP8 SCH-80 (2) [SA182 F304]</t>
  </si>
  <si>
    <t>TP10 SCH-80 (2) [SA182 F304]</t>
  </si>
  <si>
    <t>TP12 SCH-80 (2) [SA182 F304]</t>
  </si>
  <si>
    <t>TP14 SCH-80 (2) [SA182 F304]</t>
  </si>
  <si>
    <t>TP8 SCH-120 (2) [SA182 F304]</t>
  </si>
  <si>
    <t>TP10 SCH-120 (2) [SA182 F304]</t>
  </si>
  <si>
    <t>TP12 SCH-120 (2) [SA182 F304]</t>
  </si>
  <si>
    <t>TP6 SCH-160 (2) [SA182 F304]</t>
  </si>
  <si>
    <t>TP8 SCH-160 (2) [SA182 F304]</t>
  </si>
  <si>
    <t>TP10 SCH-160 (2) [SA182 F304]</t>
  </si>
  <si>
    <t>TP12 SCH-160 (2) [SA182 F304]</t>
  </si>
  <si>
    <t>TP6 SCH-80 (2) [SA182 F304L]</t>
  </si>
  <si>
    <t>TP8 SCH-80 (2) [SA182 F304L]</t>
  </si>
  <si>
    <t>TP10 SCH-80 (2) [SA182 F304L]</t>
  </si>
  <si>
    <t>TP12 SCH-80 (2) [SA182 F304L]</t>
  </si>
  <si>
    <t>TP14 SCH-80 (2) [SA182 F304L]</t>
  </si>
  <si>
    <t>TP8 SCH-120 (2) [SA182 F304L]</t>
  </si>
  <si>
    <t>TP10 SCH-120 (2) [SA182 F304L]</t>
  </si>
  <si>
    <t>TP12 SCH-120 (2) [SA182 F304L]</t>
  </si>
  <si>
    <t>TP6 SCH-160 (2) [SA182 F304L]</t>
  </si>
  <si>
    <t>TP8 SCH-160 (2) [SA182 F304L]</t>
  </si>
  <si>
    <t>TP10 SCH-160 (2) [SA182 F304L]</t>
  </si>
  <si>
    <t>TP12 SCH-160 (2) [SA182 F304L]</t>
  </si>
  <si>
    <t>TP6 SCH-80 (2) [SA182 316]</t>
  </si>
  <si>
    <t>TP8 SCH-80 (2) [SA182 316]</t>
  </si>
  <si>
    <t>TP10 SCH-80 (2) [SA182 316]</t>
  </si>
  <si>
    <t>TP12 SCH-80 (2) [SA182 316]</t>
  </si>
  <si>
    <t>TP14 SCH-80 (2) [SA182 316]</t>
  </si>
  <si>
    <t>TP8 SCH-120 (2) [SA182 316]</t>
  </si>
  <si>
    <t>TP10 SCH-120 (2) [SA182 316]</t>
  </si>
  <si>
    <t>TP12 SCH-120 (2) [SA182 316]</t>
  </si>
  <si>
    <t>TP6 SCH-160 (2) [SA182 316]</t>
  </si>
  <si>
    <t>TP8 SCH-160 (2) [SA182 316]</t>
  </si>
  <si>
    <t>TP10 SCH-160 (2) [SA182 316]</t>
  </si>
  <si>
    <t>TP12 SCH-160 (2) [SA182 316]</t>
  </si>
  <si>
    <t>TP6 SCH-80 (2) [SA182 316L]</t>
  </si>
  <si>
    <t>TP8 SCH-80 (2) [SA182 316L]</t>
  </si>
  <si>
    <t>TP10 SCH-80 (2) [SA182 316L]</t>
  </si>
  <si>
    <t>TP12 SCH-80 (2) [SA182 316L]</t>
  </si>
  <si>
    <t>TP14 SCH-80 (2) [SA182 316L]</t>
  </si>
  <si>
    <t>TP8 SCH-120 (2) [SA182 316L]</t>
  </si>
  <si>
    <t>TP10 SCH-120 (2) [SA182 316L]</t>
  </si>
  <si>
    <t>TP12 SCH-120 (2) [SA182 316L]</t>
  </si>
  <si>
    <t>TP6 SCH-160 (2) [SA182 316L]</t>
  </si>
  <si>
    <t>TP8 SCH-160 (2) [SA182 316L]</t>
  </si>
  <si>
    <t>TP10 SCH-160 (2) [SA182 316L]</t>
  </si>
  <si>
    <t>TP12 SCH-160 (2) [SA182 316L]</t>
  </si>
  <si>
    <t>TP6 SCH-80 (2) [SA182 F51 S31803]</t>
  </si>
  <si>
    <t>TP8 SCH-80 (2) [SA182 F51 S31803]</t>
  </si>
  <si>
    <t>TP10 SCH-80 (2) [SA182 F51 S31803]</t>
  </si>
  <si>
    <t>TP12 SCH-80 (2) [SA182 F51 S31803]</t>
  </si>
  <si>
    <t>TP14 SCH-80 (2) [SA182 F51 S31803]</t>
  </si>
  <si>
    <t>TP8 SCH-120 (2) [SA182 F51 S31803]</t>
  </si>
  <si>
    <t>TP10 SCH-120 (2) [SA182 F51 S31803]</t>
  </si>
  <si>
    <t>TP12 SCH-120 (2) [SA182 F51 S31803]</t>
  </si>
  <si>
    <t>TP6 SCH-160 (2) [SA182 F51 S31803]</t>
  </si>
  <si>
    <t>TP8 SCH-160 (2) [SA182 F51 S31803]</t>
  </si>
  <si>
    <t>TP10 SCH-160 (2) [SA182 F51 S31803]</t>
  </si>
  <si>
    <t>TP12 SCH-160 (2) [SA182 F51 S31803]</t>
  </si>
  <si>
    <t>TP6 SCH-80 (2) [SA350 LF2]</t>
  </si>
  <si>
    <t>TP8 SCH-80 (2) [SA350 LF2]</t>
  </si>
  <si>
    <t>TP10 SCH-80 (2) [SA350 LF2]</t>
  </si>
  <si>
    <t>TP12 SCH-80 (2) [SA350 LF2]</t>
  </si>
  <si>
    <t>TP14 SCH-80 (2) [SA350 LF2]</t>
  </si>
  <si>
    <t>TP8 SCH-120 (2) [SA350 LF2]</t>
  </si>
  <si>
    <t>TP10 SCH-120 (2) [SA350 LF2]</t>
  </si>
  <si>
    <t>TP12 SCH-120 (2) [SA350 LF2]</t>
  </si>
  <si>
    <t>TP6 SCH-160 (2) [SA350 LF2]</t>
  </si>
  <si>
    <t>TP8 SCH-160 (2) [SA350 LF2]</t>
  </si>
  <si>
    <t>TP10 SCH-160 (2) [SA350 LF2]</t>
  </si>
  <si>
    <t>TP12 SCH-160 (2) [SA350 LF2]</t>
  </si>
  <si>
    <t>TP_Pipe_Config_List</t>
  </si>
  <si>
    <t>TP - Size</t>
  </si>
  <si>
    <t>TP - Schedule</t>
  </si>
  <si>
    <t>TP - Extra Neck Length</t>
  </si>
  <si>
    <t>Pipe Type / Size
(Config Name)</t>
  </si>
  <si>
    <t>LWN-Size3</t>
  </si>
  <si>
    <t>Size3</t>
  </si>
  <si>
    <t>LWN-Size1</t>
  </si>
  <si>
    <t>LWN-Size2</t>
  </si>
  <si>
    <t>LWN-Size4</t>
  </si>
  <si>
    <t>Pipe_Config_List</t>
  </si>
  <si>
    <t>LWN_Config_List</t>
  </si>
  <si>
    <t xml:space="preserve">Size </t>
  </si>
  <si>
    <t>End of list</t>
  </si>
  <si>
    <t>End of Row</t>
  </si>
  <si>
    <t>pipe #</t>
  </si>
  <si>
    <t>WNeck_Flange_Config_List</t>
  </si>
  <si>
    <t>LBS@Pipe Ref Size1</t>
  </si>
  <si>
    <t>Pipe Flange Ref 1</t>
  </si>
  <si>
    <t>LBS@Pipe Ref Size2</t>
  </si>
  <si>
    <t>Pipe Flange Ref 2</t>
  </si>
  <si>
    <t>LBS@Pipe Ref Size3</t>
  </si>
  <si>
    <t>Pipe Flange Ref 3</t>
  </si>
  <si>
    <t>LBS@Pipe Ref Size4</t>
  </si>
  <si>
    <t>Pipe Flange Ref 4</t>
  </si>
  <si>
    <t>LBS</t>
  </si>
  <si>
    <t>$STATE@Coupling Trim2</t>
  </si>
  <si>
    <t xml:space="preserve">$State@Coupling Trim </t>
  </si>
  <si>
    <t>LWN Size</t>
  </si>
  <si>
    <t>LWN LBS</t>
  </si>
  <si>
    <t>LWN Material</t>
  </si>
  <si>
    <t>2nd LWN on/off</t>
  </si>
  <si>
    <t>$CONFIGURATION@welding neck flange&lt;2&gt;</t>
  </si>
  <si>
    <t>LWN_Size_List</t>
  </si>
  <si>
    <t>LWN_LBS_List</t>
  </si>
  <si>
    <t>LWN_Material_List</t>
  </si>
  <si>
    <t>150-NPS1 x 9 [SA105]</t>
  </si>
  <si>
    <t>150-NPS1.25 x 9 [SA105]</t>
  </si>
  <si>
    <t>150-NPS1.5 x 9 [SA105]</t>
  </si>
  <si>
    <t>150-NPS2 x 9 [SA105]</t>
  </si>
  <si>
    <t>150-NPS2.5 x 9 [SA105]</t>
  </si>
  <si>
    <t>150-NPS3 x 9 [SA105]</t>
  </si>
  <si>
    <t>150-NPS3.5 x 9 [SA105]</t>
  </si>
  <si>
    <t>150-NPS4 x 12 [SA105]</t>
  </si>
  <si>
    <t>150-NPS5 x 12 [SA105]</t>
  </si>
  <si>
    <t>150-NPS6 x 12 [SA105]</t>
  </si>
  <si>
    <t>150-NPS8 x 12 [SA105]</t>
  </si>
  <si>
    <t>150-NPS10 x 12 [SA105]</t>
  </si>
  <si>
    <t>150-NPS12 x 12 [SA105]</t>
  </si>
  <si>
    <t>150-NPS14 x 12 [SA105]</t>
  </si>
  <si>
    <t>150-NPS16 x 12 [SA105]</t>
  </si>
  <si>
    <t>150-NPS18 x 12 [SA105]</t>
  </si>
  <si>
    <t>150-NPS20 x 12 [SA105]</t>
  </si>
  <si>
    <t>150-NPS24 x 12 [SA105]</t>
  </si>
  <si>
    <t>300-NPS1 x 9 [SA105]</t>
  </si>
  <si>
    <t>300-NPS1.25 x 9 [SA105]</t>
  </si>
  <si>
    <t>300-NPS1.5 x 9 [SA105]</t>
  </si>
  <si>
    <t>300-NPS2 x 9 [SA105]</t>
  </si>
  <si>
    <t>300-NPS2.5 x 9 [SA105]</t>
  </si>
  <si>
    <t>300-NPS3 x 9 [SA105]</t>
  </si>
  <si>
    <t>300-NPS3.5 x 9 [SA105]</t>
  </si>
  <si>
    <t>300-NPS4 x 12 [SA105]</t>
  </si>
  <si>
    <t>300-NPS5 x 12 [SA105]</t>
  </si>
  <si>
    <t>300-NPS6 x 12 [SA105]</t>
  </si>
  <si>
    <t>300-NPS8 x 12 [SA105]</t>
  </si>
  <si>
    <t>300-NPS10 x 12 [SA105]</t>
  </si>
  <si>
    <t>300-NPS12 x 12 [SA105]</t>
  </si>
  <si>
    <t>300-NPS14 x 12 [SA105]</t>
  </si>
  <si>
    <t>300-NPS16 x 12 [SA105]</t>
  </si>
  <si>
    <t>300-NPS18 x 12 [SA105]</t>
  </si>
  <si>
    <t>300-NPS20 x 12 [SA105]</t>
  </si>
  <si>
    <t>300-NPS24 x 12 [SA105]</t>
  </si>
  <si>
    <t>400-NPS1 x 9 [SA105]</t>
  </si>
  <si>
    <t>400-NPS1.25 x 9 [SA105]</t>
  </si>
  <si>
    <t>400-NPS1.5 x 9 [SA105]</t>
  </si>
  <si>
    <t>400-NPS2 x 9 [SA105]</t>
  </si>
  <si>
    <t>400-NPS2.5 x 9 [SA105]</t>
  </si>
  <si>
    <t>400-NPS3 x 9 [SA105]</t>
  </si>
  <si>
    <t>400-NPS3.5 x 9 [SA105]</t>
  </si>
  <si>
    <t>400-NPS4 x 12 [SA105]</t>
  </si>
  <si>
    <t>400-NPS5 x 12 [SA105]</t>
  </si>
  <si>
    <t>400-NPS6 x 12 [SA105]</t>
  </si>
  <si>
    <t>400-NPS8 x 12 [SA105]</t>
  </si>
  <si>
    <t>400-NPS10 x 12 [SA105]</t>
  </si>
  <si>
    <t>400-NPS12 x 12 [SA105]</t>
  </si>
  <si>
    <t>400-NPS14 x 12 [SA105]</t>
  </si>
  <si>
    <t>400-NPS14 x 14 [SA105]</t>
  </si>
  <si>
    <t>400-NPS14 x 16 [SA105]</t>
  </si>
  <si>
    <t>400-NPS14 x 18 [SA105]</t>
  </si>
  <si>
    <t>400-NPS14 x 20 [SA105]</t>
  </si>
  <si>
    <t>400-NPS16 x 12 [SA105]</t>
  </si>
  <si>
    <t>400-NPS16 x 14 [SA105]</t>
  </si>
  <si>
    <t>400-NPS16 x 16 [SA105]</t>
  </si>
  <si>
    <t>400-NPS16 x 18 [SA105]</t>
  </si>
  <si>
    <t>400-NPS16 x 20 [SA105]</t>
  </si>
  <si>
    <t>400-NPS18 x 12 [SA105]</t>
  </si>
  <si>
    <t>400-NPS18 x 14 [SA105]</t>
  </si>
  <si>
    <t>400-NPS18 x 16 [SA105]</t>
  </si>
  <si>
    <t>400-NPS18 x 18 [SA105]</t>
  </si>
  <si>
    <t>400-NPS18 x 20 [SA105]</t>
  </si>
  <si>
    <t>400-NPS20 x 12 [SA105]</t>
  </si>
  <si>
    <t>400-NPS20 x 14 [SA105]</t>
  </si>
  <si>
    <t>400-NPS20 x 16 [SA105]</t>
  </si>
  <si>
    <t>400-NPS20 x 18 [SA105]</t>
  </si>
  <si>
    <t>400-NPS20 x 20 [SA105]</t>
  </si>
  <si>
    <t>400-NPS24 x 12 [SA105]</t>
  </si>
  <si>
    <t>400-NPS24 x 14 [SA105]</t>
  </si>
  <si>
    <t>400-NPS24 x 16 [SA105]</t>
  </si>
  <si>
    <t>400-NPS24 x 18 [SA105]</t>
  </si>
  <si>
    <t>400-NPS24 x 20 [SA105]</t>
  </si>
  <si>
    <t>600-NPS1 x 9 [SA105]</t>
  </si>
  <si>
    <t>600-NPS1.25 x 9 [SA105]</t>
  </si>
  <si>
    <t>600-NPS1.5 x 9 [SA105]</t>
  </si>
  <si>
    <t>600-NPS2 x 9 [SA105]</t>
  </si>
  <si>
    <t>600-NPS2.5 x 9 [SA105]</t>
  </si>
  <si>
    <t>600-NPS3 x 9 [SA105]</t>
  </si>
  <si>
    <t>600-NPS3.5 x 9 [SA105]</t>
  </si>
  <si>
    <t>600-NPS4 x 12 [SA105]</t>
  </si>
  <si>
    <t>600-NPS5 x 12 [SA105]</t>
  </si>
  <si>
    <t>600-NPS6 x 12 [SA105]</t>
  </si>
  <si>
    <t>600-NPS8 x 12 [SA105]</t>
  </si>
  <si>
    <t>600-NPS10 x 12 [SA105]</t>
  </si>
  <si>
    <t>600-NPS12 x 12 [SA105]</t>
  </si>
  <si>
    <t>600-NPS14 x 12 [SA105]</t>
  </si>
  <si>
    <t>600-NPS14 x 14 [SA105]</t>
  </si>
  <si>
    <t>600-NPS14 x 16 [SA105]</t>
  </si>
  <si>
    <t>600-NPS14 x 18 [SA105]</t>
  </si>
  <si>
    <t>600-NPS14 x 20 [SA105]</t>
  </si>
  <si>
    <t>600-NPS16 x 12 [SA105]</t>
  </si>
  <si>
    <t>600-NPS16 x 14 [SA105]</t>
  </si>
  <si>
    <t>600-NPS16 x 16 [SA105]</t>
  </si>
  <si>
    <t>600-NPS16 x 18 [SA105]</t>
  </si>
  <si>
    <t>600-NPS16 x 20 [SA105]</t>
  </si>
  <si>
    <t>600-NPS18 x 12 [SA105]</t>
  </si>
  <si>
    <t>600-NPS18 x 14 [SA105]</t>
  </si>
  <si>
    <t>600-NPS18 x 16 [SA105]</t>
  </si>
  <si>
    <t>600-NPS18 x 18 [SA105]</t>
  </si>
  <si>
    <t>600-NPS18 x 20 [SA105]</t>
  </si>
  <si>
    <t>600-NPS20 x 12 [SA105]</t>
  </si>
  <si>
    <t>600-NPS20 x 14 [SA105]</t>
  </si>
  <si>
    <t>600-NPS20 x 16 [SA105]</t>
  </si>
  <si>
    <t>600-NPS20 x 18 [SA105]</t>
  </si>
  <si>
    <t>600-NPS20 x 20 [SA105]</t>
  </si>
  <si>
    <t>600-NPS24 x 12 [SA105]</t>
  </si>
  <si>
    <t>600-NPS24 x 14 [SA105]</t>
  </si>
  <si>
    <t>600-NPS24 x 16 [SA105]</t>
  </si>
  <si>
    <t>600-NPS24 x 18 [SA105]</t>
  </si>
  <si>
    <t>600-NPS24 x 20 [SA105]</t>
  </si>
  <si>
    <t>900-NPS1 x 9 [SA105]</t>
  </si>
  <si>
    <t>900-NPS1.25 x 9 [SA105]</t>
  </si>
  <si>
    <t>900-NPS1.5 x 9 [SA105]</t>
  </si>
  <si>
    <t>900-NPS2 x 9 [SA105]</t>
  </si>
  <si>
    <t>900-NPS2.5 x 12 [SA105]</t>
  </si>
  <si>
    <t>900-NPS3 x 12 [SA105]</t>
  </si>
  <si>
    <t>900-NPS4 x 12 [SA105]</t>
  </si>
  <si>
    <t>900-NPS5 x 12 [SA105]</t>
  </si>
  <si>
    <t>900-NPS6 x 12 [SA105]</t>
  </si>
  <si>
    <t>900-NPS8 x 12 [SA105]</t>
  </si>
  <si>
    <t>900-NPS10 x 16 [SA105]</t>
  </si>
  <si>
    <t>900-NPS12 x 16 [SA105]</t>
  </si>
  <si>
    <t>900-NPS14 x 12 [SA105]</t>
  </si>
  <si>
    <t>900-NPS14 x 14 [SA105]</t>
  </si>
  <si>
    <t>900-NPS14 x 16 [SA105]</t>
  </si>
  <si>
    <t>900-NPS14 x 18 [SA105]</t>
  </si>
  <si>
    <t>900-NPS14 x 20 [SA105]</t>
  </si>
  <si>
    <t>900-NPS16 x 12 [SA105]</t>
  </si>
  <si>
    <t>900-NPS16 x 14 [SA105]</t>
  </si>
  <si>
    <t>900-NPS16 x 16 [SA105]</t>
  </si>
  <si>
    <t>900-NPS16 x 18 [SA105]</t>
  </si>
  <si>
    <t>900-NPS16 x 20 [SA105]</t>
  </si>
  <si>
    <t>900-NPS18 x 12 [SA105]</t>
  </si>
  <si>
    <t>900-NPS18 x 14 [SA105]</t>
  </si>
  <si>
    <t>900-NPS18 x 16 [SA105]</t>
  </si>
  <si>
    <t>900-NPS18 x 18 [SA105]</t>
  </si>
  <si>
    <t>900-NPS18 x 20 [SA105]</t>
  </si>
  <si>
    <t>900-NPS20 x 12 [SA105]</t>
  </si>
  <si>
    <t>900-NPS20 x 14 [SA105]</t>
  </si>
  <si>
    <t>900-NPS20 x 16 [SA105]</t>
  </si>
  <si>
    <t>900-NPS20 x 18 [SA105]</t>
  </si>
  <si>
    <t>900-NPS20 x 20 [SA105]</t>
  </si>
  <si>
    <t>900-NPS24 x 12 [SA105]</t>
  </si>
  <si>
    <t>900-NPS24 x 14 [SA105]</t>
  </si>
  <si>
    <t>900-NPS24 x 16 [SA105]</t>
  </si>
  <si>
    <t>900-NPS24 x 18 [SA105]</t>
  </si>
  <si>
    <t>900-NPS24 x 20 [SA105]</t>
  </si>
  <si>
    <t>1500-NPS1 x 9 [SA105]</t>
  </si>
  <si>
    <t>1500-NPS1.25 x 9 [SA105]</t>
  </si>
  <si>
    <t>1500-NPS1.5 x 9 [SA105]</t>
  </si>
  <si>
    <t>1500-NPS2 x 9 [SA105]</t>
  </si>
  <si>
    <t>1500-NPS2.5 x 12 [SA105]</t>
  </si>
  <si>
    <t>1500-NPS3 x 12 [SA105]</t>
  </si>
  <si>
    <t>1500-NPS4 x 12 [SA105]</t>
  </si>
  <si>
    <t>1500-NPS5 x 12 [SA105]</t>
  </si>
  <si>
    <t>1500-NPS6 x 12 [SA105]</t>
  </si>
  <si>
    <t>1500-NPS8 x 12 [SA105]</t>
  </si>
  <si>
    <t>1500-NPS10 x 16 [SA105]</t>
  </si>
  <si>
    <t>1500-NPS12 x 16 [SA105]</t>
  </si>
  <si>
    <t>1500-NPS14 x 12 [SA105]</t>
  </si>
  <si>
    <t>1500-NPS14 x 14 [SA105]</t>
  </si>
  <si>
    <t>1500-NPS14 x 16 [SA105]</t>
  </si>
  <si>
    <t>1500-NPS14 x 18 [SA105]</t>
  </si>
  <si>
    <t>1500-NPS14 x 20 [SA105]</t>
  </si>
  <si>
    <t>1500-NPS16 x 12 [SA105]</t>
  </si>
  <si>
    <t>1500-NPS16 x 14 [SA105]</t>
  </si>
  <si>
    <t>1500-NPS16 x 16 [SA105]</t>
  </si>
  <si>
    <t>1500-NPS16 x 18 [SA105]</t>
  </si>
  <si>
    <t>1500-NPS16 x 20 [SA105]</t>
  </si>
  <si>
    <t>1500-NPS18 x 12 [SA105]</t>
  </si>
  <si>
    <t>1500-NPS18 x 14 [SA105]</t>
  </si>
  <si>
    <t>1500-NPS18 x 16 [SA105]</t>
  </si>
  <si>
    <t>1500-NPS18 x 18 [SA105]</t>
  </si>
  <si>
    <t>1500-NPS18 x 20 [SA105]</t>
  </si>
  <si>
    <t>1500-NPS20 x 12 [SA105]</t>
  </si>
  <si>
    <t>1500-NPS20 x 14 [SA105]</t>
  </si>
  <si>
    <t>1500-NPS20 x 16 [SA105]</t>
  </si>
  <si>
    <t>1500-NPS20 x 18 [SA105]</t>
  </si>
  <si>
    <t>1500-NPS20 x 20 [SA105]</t>
  </si>
  <si>
    <t>1500-NPS24 x 12 [SA105]</t>
  </si>
  <si>
    <t>1500-NPS24 x 14 [SA105]</t>
  </si>
  <si>
    <t>1500-NPS24 x 16 [SA105]</t>
  </si>
  <si>
    <t>1500-NPS24 x 18 [SA105]</t>
  </si>
  <si>
    <t>1500-NPS24 x 20 [SA105]</t>
  </si>
  <si>
    <t>2500-NPS1 x 9 [SA105]</t>
  </si>
  <si>
    <t>2500-NPS1.25 x 9 [SA105]</t>
  </si>
  <si>
    <t>2500-NPS1.5 x 9 [SA105]</t>
  </si>
  <si>
    <t>2500-NPS2 x 9 [SA105]</t>
  </si>
  <si>
    <t>2500-NPS2.5 x 12 [SA105]</t>
  </si>
  <si>
    <t>2500-NPS3 x 12 [SA105]</t>
  </si>
  <si>
    <t>2500-NPS4 x 12 [SA105]</t>
  </si>
  <si>
    <t>2500-NPS5 x 12 [SA105]</t>
  </si>
  <si>
    <t>2500-NPS6 x 12 [SA105]</t>
  </si>
  <si>
    <t>2500-NPS8 x 12 [SA105]</t>
  </si>
  <si>
    <t>2500-NPS10 x 16 [SA105]</t>
  </si>
  <si>
    <t>2500-NPS12 x 16 [SA105]</t>
  </si>
  <si>
    <t>150-NPS1 x 9 [SA182 F304]</t>
  </si>
  <si>
    <t>150-NPS1.25 x 9 [SA182 F304]</t>
  </si>
  <si>
    <t>150-NPS1.5 x 9 [SA182 F304]</t>
  </si>
  <si>
    <t>150-NPS2 x 9 [SA182 F304]</t>
  </si>
  <si>
    <t>150-NPS2.5 x 9 [SA182 F304]</t>
  </si>
  <si>
    <t>150-NPS3 x 9 [SA182 F304]</t>
  </si>
  <si>
    <t>150-NPS3.5 x 9 [SA182 F304]</t>
  </si>
  <si>
    <t>150-NPS4 x 12 [SA182 F304]</t>
  </si>
  <si>
    <t>150-NPS5 x 12 [SA182 F304]</t>
  </si>
  <si>
    <t>150-NPS6 x 12 [SA182 F304]</t>
  </si>
  <si>
    <t>150-NPS8 x 12 [SA182 F304]</t>
  </si>
  <si>
    <t>150-NPS10 x 12 [SA182 F304]</t>
  </si>
  <si>
    <t>150-NPS12 x 12 [SA182 F304]</t>
  </si>
  <si>
    <t>150-NPS14 x 12 [SA182 F304]</t>
  </si>
  <si>
    <t>150-NPS16 x 12 [SA182 F304]</t>
  </si>
  <si>
    <t>150-NPS18 x 12 [SA182 F304]</t>
  </si>
  <si>
    <t>150-NPS20 x 12 [SA182 F304]</t>
  </si>
  <si>
    <t>150-NPS24 x 12 [SA182 F304]</t>
  </si>
  <si>
    <t>300-NPS1 x 9 [SA182 F304]</t>
  </si>
  <si>
    <t>300-NPS1.25 x 9 [SA182 F304]</t>
  </si>
  <si>
    <t>300-NPS1.5 x 9 [SA182 F304]</t>
  </si>
  <si>
    <t>300-NPS2 x 9 [SA182 F304]</t>
  </si>
  <si>
    <t>300-NPS2.5 x 9 [SA182 F304]</t>
  </si>
  <si>
    <t>300-NPS3 x 9 [SA182 F304]</t>
  </si>
  <si>
    <t>300-NPS3.5 x 9 [SA182 F304]</t>
  </si>
  <si>
    <t>300-NPS4 x 12 [SA182 F304]</t>
  </si>
  <si>
    <t>300-NPS5 x 12 [SA182 F304]</t>
  </si>
  <si>
    <t>300-NPS6 x 12 [SA182 F304]</t>
  </si>
  <si>
    <t>300-NPS8 x 12 [SA182 F304]</t>
  </si>
  <si>
    <t>300-NPS10 x 12 [SA182 F304]</t>
  </si>
  <si>
    <t>300-NPS12 x 12 [SA182 F304]</t>
  </si>
  <si>
    <t>300-NPS14 x 12 [SA182 F304]</t>
  </si>
  <si>
    <t>300-NPS16 x 12 [SA182 F304]</t>
  </si>
  <si>
    <t>300-NPS18 x 12 [SA182 F304]</t>
  </si>
  <si>
    <t>300-NPS20 x 12 [SA182 F304]</t>
  </si>
  <si>
    <t>300-NPS24 x 12 [SA182 F304]</t>
  </si>
  <si>
    <t>400-NPS1 x 9 [SA182 F304]</t>
  </si>
  <si>
    <t>400-NPS1.25 x 9 [SA182 F304]</t>
  </si>
  <si>
    <t>400-NPS1.5 x 9 [SA182 F304]</t>
  </si>
  <si>
    <t>400-NPS2 x 9 [SA182 F304]</t>
  </si>
  <si>
    <t>400-NPS2.5 x 9 [SA182 F304]</t>
  </si>
  <si>
    <t>400-NPS3 x 9 [SA182 F304]</t>
  </si>
  <si>
    <t>400-NPS3.5 x 9 [SA182 F304]</t>
  </si>
  <si>
    <t>400-NPS4 x 12 [SA182 F304]</t>
  </si>
  <si>
    <t>400-NPS5 x 12 [SA182 F304]</t>
  </si>
  <si>
    <t>400-NPS6 x 12 [SA182 F304]</t>
  </si>
  <si>
    <t>400-NPS8 x 12 [SA182 F304]</t>
  </si>
  <si>
    <t>400-NPS10 x 12 [SA182 F304]</t>
  </si>
  <si>
    <t>400-NPS12 x 12 [SA182 F304]</t>
  </si>
  <si>
    <t>400-NPS14 x 12 [SA182 F304]</t>
  </si>
  <si>
    <t>400-NPS14 x 14 [SA182 F304]</t>
  </si>
  <si>
    <t>400-NPS14 x 16 [SA182 F304]</t>
  </si>
  <si>
    <t>400-NPS14 x 18 [SA182 F304]</t>
  </si>
  <si>
    <t>400-NPS14 x 20 [SA182 F304]</t>
  </si>
  <si>
    <t>400-NPS16 x 12 [SA182 F304]</t>
  </si>
  <si>
    <t>400-NPS16 x 14 [SA182 F304]</t>
  </si>
  <si>
    <t>400-NPS16 x 16 [SA182 F304]</t>
  </si>
  <si>
    <t>400-NPS16 x 18 [SA182 F304]</t>
  </si>
  <si>
    <t>400-NPS16 x 20 [SA182 F304]</t>
  </si>
  <si>
    <t>400-NPS18 x 12 [SA182 F304]</t>
  </si>
  <si>
    <t>400-NPS18 x 14 [SA182 F304]</t>
  </si>
  <si>
    <t>400-NPS18 x 16 [SA182 F304]</t>
  </si>
  <si>
    <t>400-NPS18 x 18 [SA182 F304]</t>
  </si>
  <si>
    <t>400-NPS18 x 20 [SA182 F304]</t>
  </si>
  <si>
    <t>400-NPS20 x 12 [SA182 F304]</t>
  </si>
  <si>
    <t>400-NPS20 x 14 [SA182 F304]</t>
  </si>
  <si>
    <t>400-NPS20 x 16 [SA182 F304]</t>
  </si>
  <si>
    <t>400-NPS20 x 18 [SA182 F304]</t>
  </si>
  <si>
    <t>400-NPS20 x 20 [SA182 F304]</t>
  </si>
  <si>
    <t>400-NPS24 x 12 [SA182 F304]</t>
  </si>
  <si>
    <t>400-NPS24 x 14 [SA182 F304]</t>
  </si>
  <si>
    <t>400-NPS24 x 16 [SA182 F304]</t>
  </si>
  <si>
    <t>400-NPS24 x 18 [SA182 F304]</t>
  </si>
  <si>
    <t>400-NPS24 x 20 [SA182 F304]</t>
  </si>
  <si>
    <t>600-NPS1 x 9 [SA182 F304]</t>
  </si>
  <si>
    <t>600-NPS1.25 x 9 [SA182 F304]</t>
  </si>
  <si>
    <t>600-NPS1.5 x 9 [SA182 F304]</t>
  </si>
  <si>
    <t>600-NPS2 x 9 [SA182 F304]</t>
  </si>
  <si>
    <t>600-NPS2.5 x 9 [SA182 F304]</t>
  </si>
  <si>
    <t>600-NPS3 x 9 [SA182 F304]</t>
  </si>
  <si>
    <t>600-NPS3.5 x 9 [SA182 F304]</t>
  </si>
  <si>
    <t>600-NPS4 x 12 [SA182 F304]</t>
  </si>
  <si>
    <t>600-NPS5 x 12 [SA182 F304]</t>
  </si>
  <si>
    <t>600-NPS6 x 12 [SA182 F304]</t>
  </si>
  <si>
    <t>600-NPS8 x 12 [SA182 F304]</t>
  </si>
  <si>
    <t>600-NPS10 x 12 [SA182 F304]</t>
  </si>
  <si>
    <t>600-NPS12 x 12 [SA182 F304]</t>
  </si>
  <si>
    <t>600-NPS14 x 12 [SA182 F304]</t>
  </si>
  <si>
    <t>600-NPS14 x 14 [SA182 F304]</t>
  </si>
  <si>
    <t>600-NPS14 x 16 [SA182 F304]</t>
  </si>
  <si>
    <t>600-NPS14 x 18 [SA182 F304]</t>
  </si>
  <si>
    <t>600-NPS14 x 20 [SA182 F304]</t>
  </si>
  <si>
    <t>600-NPS16 x 12 [SA182 F304]</t>
  </si>
  <si>
    <t>600-NPS16 x 14 [SA182 F304]</t>
  </si>
  <si>
    <t>600-NPS16 x 16 [SA182 F304]</t>
  </si>
  <si>
    <t>600-NPS16 x 18 [SA182 F304]</t>
  </si>
  <si>
    <t>600-NPS16 x 20 [SA182 F304]</t>
  </si>
  <si>
    <t>600-NPS18 x 12 [SA182 F304]</t>
  </si>
  <si>
    <t>600-NPS18 x 14 [SA182 F304]</t>
  </si>
  <si>
    <t>600-NPS18 x 16 [SA182 F304]</t>
  </si>
  <si>
    <t>600-NPS18 x 18 [SA182 F304]</t>
  </si>
  <si>
    <t>600-NPS18 x 20 [SA182 F304]</t>
  </si>
  <si>
    <t>600-NPS20 x 12 [SA182 F304]</t>
  </si>
  <si>
    <t>600-NPS20 x 14 [SA182 F304]</t>
  </si>
  <si>
    <t>600-NPS20 x 16 [SA182 F304]</t>
  </si>
  <si>
    <t>600-NPS20 x 18 [SA182 F304]</t>
  </si>
  <si>
    <t>600-NPS20 x 20 [SA182 F304]</t>
  </si>
  <si>
    <t>600-NPS24 x 12 [SA182 F304]</t>
  </si>
  <si>
    <t>600-NPS24 x 14 [SA182 F304]</t>
  </si>
  <si>
    <t>600-NPS24 x 16 [SA182 F304]</t>
  </si>
  <si>
    <t>600-NPS24 x 18 [SA182 F304]</t>
  </si>
  <si>
    <t>600-NPS24 x 20 [SA182 F304]</t>
  </si>
  <si>
    <t>900-NPS1 x 9 [SA182 F304]</t>
  </si>
  <si>
    <t>900-NPS1.25 x 9 [SA182 F304]</t>
  </si>
  <si>
    <t>900-NPS1.5 x 9 [SA182 F304]</t>
  </si>
  <si>
    <t>900-NPS2 x 9 [SA182 F304]</t>
  </si>
  <si>
    <t>900-NPS2.5 x 12 [SA182 F304]</t>
  </si>
  <si>
    <t>900-NPS3 x 12 [SA182 F304]</t>
  </si>
  <si>
    <t>900-NPS4 x 12 [SA182 F304]</t>
  </si>
  <si>
    <t>900-NPS5 x 12 [SA182 F304]</t>
  </si>
  <si>
    <t>900-NPS6 x 12 [SA182 F304]</t>
  </si>
  <si>
    <t>900-NPS8 x 12 [SA182 F304]</t>
  </si>
  <si>
    <t>900-NPS10 x 16 [SA182 F304]</t>
  </si>
  <si>
    <t>900-NPS12 x 16 [SA182 F304]</t>
  </si>
  <si>
    <t>900-NPS14 x 12 [SA182 F304]</t>
  </si>
  <si>
    <t>900-NPS14 x 14 [SA182 F304]</t>
  </si>
  <si>
    <t>900-NPS14 x 16 [SA182 F304]</t>
  </si>
  <si>
    <t>900-NPS14 x 18 [SA182 F304]</t>
  </si>
  <si>
    <t>900-NPS14 x 20 [SA182 F304]</t>
  </si>
  <si>
    <t>900-NPS16 x 12 [SA182 F304]</t>
  </si>
  <si>
    <t>900-NPS16 x 14 [SA182 F304]</t>
  </si>
  <si>
    <t>900-NPS16 x 16 [SA182 F304]</t>
  </si>
  <si>
    <t>900-NPS16 x 18 [SA182 F304]</t>
  </si>
  <si>
    <t>900-NPS16 x 20 [SA182 F304]</t>
  </si>
  <si>
    <t>900-NPS18 x 12 [SA182 F304]</t>
  </si>
  <si>
    <t>900-NPS18 x 14 [SA182 F304]</t>
  </si>
  <si>
    <t>900-NPS18 x 16 [SA182 F304]</t>
  </si>
  <si>
    <t>900-NPS18 x 18 [SA182 F304]</t>
  </si>
  <si>
    <t>900-NPS18 x 20 [SA182 F304]</t>
  </si>
  <si>
    <t>900-NPS20 x 12 [SA182 F304]</t>
  </si>
  <si>
    <t>900-NPS20 x 14 [SA182 F304]</t>
  </si>
  <si>
    <t>900-NPS20 x 16 [SA182 F304]</t>
  </si>
  <si>
    <t>900-NPS20 x 18 [SA182 F304]</t>
  </si>
  <si>
    <t>900-NPS20 x 20 [SA182 F304]</t>
  </si>
  <si>
    <t>900-NPS24 x 12 [SA182 F304]</t>
  </si>
  <si>
    <t>900-NPS24 x 14 [SA182 F304]</t>
  </si>
  <si>
    <t>900-NPS24 x 16 [SA182 F304]</t>
  </si>
  <si>
    <t>900-NPS24 x 18 [SA182 F304]</t>
  </si>
  <si>
    <t>900-NPS24 x 20 [SA182 F304]</t>
  </si>
  <si>
    <t>1500-NPS1 x 9 [SA182 F304]</t>
  </si>
  <si>
    <t>1500-NPS1.25 x 9 [SA182 F304]</t>
  </si>
  <si>
    <t>1500-NPS1.5 x 9 [SA182 F304]</t>
  </si>
  <si>
    <t>1500-NPS2 x 9 [SA182 F304]</t>
  </si>
  <si>
    <t>1500-NPS2.5 x 12 [SA182 F304]</t>
  </si>
  <si>
    <t>1500-NPS3 x 12 [SA182 F304]</t>
  </si>
  <si>
    <t>1500-NPS4 x 12 [SA182 F304]</t>
  </si>
  <si>
    <t>1500-NPS5 x 12 [SA182 F304]</t>
  </si>
  <si>
    <t>1500-NPS6 x 12 [SA182 F304]</t>
  </si>
  <si>
    <t>1500-NPS8 x 12 [SA182 F304]</t>
  </si>
  <si>
    <t>1500-NPS10 x 16 [SA182 F304]</t>
  </si>
  <si>
    <t>1500-NPS12 x 16 [SA182 F304]</t>
  </si>
  <si>
    <t>1500-NPS14 x 12 [SA182 F304]</t>
  </si>
  <si>
    <t>1500-NPS14 x 14 [SA182 F304]</t>
  </si>
  <si>
    <t>1500-NPS14 x 16 [SA182 F304]</t>
  </si>
  <si>
    <t>1500-NPS14 x 18 [SA182 F304]</t>
  </si>
  <si>
    <t>1500-NPS14 x 20 [SA182 F304]</t>
  </si>
  <si>
    <t>1500-NPS16 x 12 [SA182 F304]</t>
  </si>
  <si>
    <t>1500-NPS16 x 14 [SA182 F304]</t>
  </si>
  <si>
    <t>1500-NPS16 x 16 [SA182 F304]</t>
  </si>
  <si>
    <t>1500-NPS16 x 18 [SA182 F304]</t>
  </si>
  <si>
    <t>1500-NPS16 x 20 [SA182 F304]</t>
  </si>
  <si>
    <t>1500-NPS18 x 12 [SA182 F304]</t>
  </si>
  <si>
    <t>1500-NPS18 x 14 [SA182 F304]</t>
  </si>
  <si>
    <t>1500-NPS18 x 16 [SA182 F304]</t>
  </si>
  <si>
    <t>1500-NPS18 x 18 [SA182 F304]</t>
  </si>
  <si>
    <t>1500-NPS18 x 20 [SA182 F304]</t>
  </si>
  <si>
    <t>1500-NPS20 x 12 [SA182 F304]</t>
  </si>
  <si>
    <t>1500-NPS20 x 14 [SA182 F304]</t>
  </si>
  <si>
    <t>1500-NPS20 x 16 [SA182 F304]</t>
  </si>
  <si>
    <t>1500-NPS20 x 18 [SA182 F304]</t>
  </si>
  <si>
    <t>1500-NPS20 x 20 [SA182 F304]</t>
  </si>
  <si>
    <t>1500-NPS24 x 12 [SA182 F304]</t>
  </si>
  <si>
    <t>1500-NPS24 x 14 [SA182 F304]</t>
  </si>
  <si>
    <t>1500-NPS24 x 16 [SA182 F304]</t>
  </si>
  <si>
    <t>1500-NPS24 x 18 [SA182 F304]</t>
  </si>
  <si>
    <t>1500-NPS24 x 20 [SA182 F304]</t>
  </si>
  <si>
    <t>2500-NPS1 x 9 [SA182 F304]</t>
  </si>
  <si>
    <t>2500-NPS1.25 x 9 [SA182 F304]</t>
  </si>
  <si>
    <t>2500-NPS1.5 x 9 [SA182 F304]</t>
  </si>
  <si>
    <t>2500-NPS2 x 9 [SA182 F304]</t>
  </si>
  <si>
    <t>2500-NPS2.5 x 12 [SA182 F304]</t>
  </si>
  <si>
    <t>2500-NPS3 x 12 [SA182 F304]</t>
  </si>
  <si>
    <t>2500-NPS4 x 12 [SA182 F304]</t>
  </si>
  <si>
    <t>2500-NPS5 x 12 [SA182 F304]</t>
  </si>
  <si>
    <t>2500-NPS6 x 12 [SA182 F304]</t>
  </si>
  <si>
    <t>2500-NPS8 x 12 [SA182 F304]</t>
  </si>
  <si>
    <t>2500-NPS10 x 16 [SA182 F304]</t>
  </si>
  <si>
    <t>2500-NPS12 x 16 [SA182 F304]</t>
  </si>
  <si>
    <t>150-NPS1 x 9 [SA182 F304L]</t>
  </si>
  <si>
    <t>150-NPS1.25 x 9 [SA182 F304L]</t>
  </si>
  <si>
    <t>150-NPS1.5 x 9 [SA182 F304L]</t>
  </si>
  <si>
    <t>150-NPS2 x 9 [SA182 F304L]</t>
  </si>
  <si>
    <t>150-NPS2.5 x 9 [SA182 F304L]</t>
  </si>
  <si>
    <t>150-NPS3 x 9 [SA182 F304L]</t>
  </si>
  <si>
    <t>150-NPS3.5 x 9 [SA182 F304L]</t>
  </si>
  <si>
    <t>150-NPS4 x 12 [SA182 F304L]</t>
  </si>
  <si>
    <t>150-NPS5 x 12 [SA182 F304L]</t>
  </si>
  <si>
    <t>150-NPS6 x 12 [SA182 F304L]</t>
  </si>
  <si>
    <t>150-NPS8 x 12 [SA182 F304L]</t>
  </si>
  <si>
    <t>150-NPS10 x 12 [SA182 F304L]</t>
  </si>
  <si>
    <t>150-NPS12 x 12 [SA182 F304L]</t>
  </si>
  <si>
    <t>150-NPS14 x 12 [SA182 F304L]</t>
  </si>
  <si>
    <t>150-NPS16 x 12 [SA182 F304L]</t>
  </si>
  <si>
    <t>150-NPS18 x 12 [SA182 F304L]</t>
  </si>
  <si>
    <t>150-NPS20 x 12 [SA182 F304L]</t>
  </si>
  <si>
    <t>150-NPS24 x 12 [SA182 F304L]</t>
  </si>
  <si>
    <t>300-NPS1 x 9 [SA182 F304L]</t>
  </si>
  <si>
    <t>300-NPS1.25 x 9 [SA182 F304L]</t>
  </si>
  <si>
    <t>300-NPS1.5 x 9 [SA182 F304L]</t>
  </si>
  <si>
    <t>300-NPS2 x 9 [SA182 F304L]</t>
  </si>
  <si>
    <t>300-NPS2.5 x 9 [SA182 F304L]</t>
  </si>
  <si>
    <t>300-NPS3 x 9 [SA182 F304L]</t>
  </si>
  <si>
    <t>300-NPS3.5 x 9 [SA182 F304L]</t>
  </si>
  <si>
    <t>300-NPS4 x 12 [SA182 F304L]</t>
  </si>
  <si>
    <t>300-NPS5 x 12 [SA182 F304L]</t>
  </si>
  <si>
    <t>300-NPS6 x 12 [SA182 F304L]</t>
  </si>
  <si>
    <t>300-NPS8 x 12 [SA182 F304L]</t>
  </si>
  <si>
    <t>300-NPS10 x 12 [SA182 F304L]</t>
  </si>
  <si>
    <t>300-NPS12 x 12 [SA182 F304L]</t>
  </si>
  <si>
    <t>300-NPS14 x 12 [SA182 F304L]</t>
  </si>
  <si>
    <t>300-NPS16 x 12 [SA182 F304L]</t>
  </si>
  <si>
    <t>300-NPS18 x 12 [SA182 F304L]</t>
  </si>
  <si>
    <t>300-NPS20 x 12 [SA182 F304L]</t>
  </si>
  <si>
    <t>300-NPS24 x 12 [SA182 F304L]</t>
  </si>
  <si>
    <t>400-NPS1 x 9 [SA182 F304L]</t>
  </si>
  <si>
    <t>400-NPS1.25 x 9 [SA182 F304L]</t>
  </si>
  <si>
    <t>400-NPS1.5 x 9 [SA182 F304L]</t>
  </si>
  <si>
    <t>400-NPS2 x 9 [SA182 F304L]</t>
  </si>
  <si>
    <t>400-NPS2.5 x 9 [SA182 F304L]</t>
  </si>
  <si>
    <t>400-NPS3 x 9 [SA182 F304L]</t>
  </si>
  <si>
    <t>400-NPS3.5 x 9 [SA182 F304L]</t>
  </si>
  <si>
    <t>400-NPS4 x 12 [SA182 F304L]</t>
  </si>
  <si>
    <t>400-NPS5 x 12 [SA182 F304L]</t>
  </si>
  <si>
    <t>400-NPS6 x 12 [SA182 F304L]</t>
  </si>
  <si>
    <t>400-NPS8 x 12 [SA182 F304L]</t>
  </si>
  <si>
    <t>400-NPS10 x 12 [SA182 F304L]</t>
  </si>
  <si>
    <t>400-NPS12 x 12 [SA182 F304L]</t>
  </si>
  <si>
    <t>400-NPS14 x 12 [SA182 F304L]</t>
  </si>
  <si>
    <t>400-NPS14 x 14 [SA182 F304L]</t>
  </si>
  <si>
    <t>400-NPS14 x 16 [SA182 F304L]</t>
  </si>
  <si>
    <t>400-NPS14 x 18 [SA182 F304L]</t>
  </si>
  <si>
    <t>400-NPS14 x 20 [SA182 F304L]</t>
  </si>
  <si>
    <t>400-NPS16 x 12 [SA182 F304L]</t>
  </si>
  <si>
    <t>400-NPS16 x 14 [SA182 F304L]</t>
  </si>
  <si>
    <t>400-NPS16 x 16 [SA182 F304L]</t>
  </si>
  <si>
    <t>400-NPS16 x 18 [SA182 F304L]</t>
  </si>
  <si>
    <t>400-NPS16 x 20 [SA182 F304L]</t>
  </si>
  <si>
    <t>400-NPS18 x 12 [SA182 F304L]</t>
  </si>
  <si>
    <t>400-NPS18 x 14 [SA182 F304L]</t>
  </si>
  <si>
    <t>400-NPS18 x 16 [SA182 F304L]</t>
  </si>
  <si>
    <t>400-NPS18 x 18 [SA182 F304L]</t>
  </si>
  <si>
    <t>400-NPS18 x 20 [SA182 F304L]</t>
  </si>
  <si>
    <t>400-NPS20 x 12 [SA182 F304L]</t>
  </si>
  <si>
    <t>400-NPS20 x 14 [SA182 F304L]</t>
  </si>
  <si>
    <t>400-NPS20 x 16 [SA182 F304L]</t>
  </si>
  <si>
    <t>400-NPS20 x 18 [SA182 F304L]</t>
  </si>
  <si>
    <t>400-NPS20 x 20 [SA182 F304L]</t>
  </si>
  <si>
    <t>400-NPS24 x 12 [SA182 F304L]</t>
  </si>
  <si>
    <t>400-NPS24 x 14 [SA182 F304L]</t>
  </si>
  <si>
    <t>400-NPS24 x 16 [SA182 F304L]</t>
  </si>
  <si>
    <t>400-NPS24 x 18 [SA182 F304L]</t>
  </si>
  <si>
    <t>400-NPS24 x 20 [SA182 F304L]</t>
  </si>
  <si>
    <t>600-NPS1 x 9 [SA182 F304L]</t>
  </si>
  <si>
    <t>600-NPS1.25 x 9 [SA182 F304L]</t>
  </si>
  <si>
    <t>600-NPS1.5 x 9 [SA182 F304L]</t>
  </si>
  <si>
    <t>600-NPS2 x 9 [SA182 F304L]</t>
  </si>
  <si>
    <t>600-NPS2.5 x 9 [SA182 F304L]</t>
  </si>
  <si>
    <t>600-NPS3 x 9 [SA182 F304L]</t>
  </si>
  <si>
    <t>600-NPS3.5 x 9 [SA182 F304L]</t>
  </si>
  <si>
    <t>600-NPS4 x 12 [SA182 F304L]</t>
  </si>
  <si>
    <t>600-NPS5 x 12 [SA182 F304L]</t>
  </si>
  <si>
    <t>600-NPS6 x 12 [SA182 F304L]</t>
  </si>
  <si>
    <t>600-NPS8 x 12 [SA182 F304L]</t>
  </si>
  <si>
    <t>600-NPS10 x 12 [SA182 F304L]</t>
  </si>
  <si>
    <t>600-NPS12 x 12 [SA182 F304L]</t>
  </si>
  <si>
    <t>600-NPS14 x 12 [SA182 F304L]</t>
  </si>
  <si>
    <t>600-NPS14 x 14 [SA182 F304L]</t>
  </si>
  <si>
    <t>600-NPS14 x 16 [SA182 F304L]</t>
  </si>
  <si>
    <t>600-NPS14 x 18 [SA182 F304L]</t>
  </si>
  <si>
    <t>600-NPS14 x 20 [SA182 F304L]</t>
  </si>
  <si>
    <t>600-NPS16 x 12 [SA182 F304L]</t>
  </si>
  <si>
    <t>600-NPS16 x 14 [SA182 F304L]</t>
  </si>
  <si>
    <t>600-NPS16 x 16 [SA182 F304L]</t>
  </si>
  <si>
    <t>600-NPS16 x 18 [SA182 F304L]</t>
  </si>
  <si>
    <t>600-NPS16 x 20 [SA182 F304L]</t>
  </si>
  <si>
    <t>600-NPS18 x 12 [SA182 F304L]</t>
  </si>
  <si>
    <t>600-NPS18 x 14 [SA182 F304L]</t>
  </si>
  <si>
    <t>600-NPS18 x 16 [SA182 F304L]</t>
  </si>
  <si>
    <t>600-NPS18 x 18 [SA182 F304L]</t>
  </si>
  <si>
    <t>600-NPS18 x 20 [SA182 F304L]</t>
  </si>
  <si>
    <t>600-NPS20 x 12 [SA182 F304L]</t>
  </si>
  <si>
    <t>600-NPS20 x 14 [SA182 F304L]</t>
  </si>
  <si>
    <t>600-NPS20 x 16 [SA182 F304L]</t>
  </si>
  <si>
    <t>600-NPS20 x 18 [SA182 F304L]</t>
  </si>
  <si>
    <t>600-NPS20 x 20 [SA182 F304L]</t>
  </si>
  <si>
    <t>600-NPS24 x 12 [SA182 F304L]</t>
  </si>
  <si>
    <t>600-NPS24 x 14 [SA182 F304L]</t>
  </si>
  <si>
    <t>600-NPS24 x 16 [SA182 F304L]</t>
  </si>
  <si>
    <t>600-NPS24 x 18 [SA182 F304L]</t>
  </si>
  <si>
    <t>600-NPS24 x 20 [SA182 F304L]</t>
  </si>
  <si>
    <t>900-NPS1 x 9 [SA182 F304L]</t>
  </si>
  <si>
    <t>900-NPS1.25 x 9 [SA182 F304L]</t>
  </si>
  <si>
    <t>900-NPS1.5 x 9 [SA182 F304L]</t>
  </si>
  <si>
    <t>900-NPS2 x 9 [SA182 F304L]</t>
  </si>
  <si>
    <t>900-NPS2.5 x 12 [SA182 F304L]</t>
  </si>
  <si>
    <t>900-NPS3 x 12 [SA182 F304L]</t>
  </si>
  <si>
    <t>900-NPS4 x 12 [SA182 F304L]</t>
  </si>
  <si>
    <t>900-NPS5 x 12 [SA182 F304L]</t>
  </si>
  <si>
    <t>900-NPS6 x 12 [SA182 F304L]</t>
  </si>
  <si>
    <t>900-NPS8 x 12 [SA182 F304L]</t>
  </si>
  <si>
    <t>900-NPS10 x 16 [SA182 F304L]</t>
  </si>
  <si>
    <t>900-NPS12 x 16 [SA182 F304L]</t>
  </si>
  <si>
    <t>900-NPS14 x 12 [SA182 F304L]</t>
  </si>
  <si>
    <t>900-NPS14 x 14 [SA182 F304L]</t>
  </si>
  <si>
    <t>900-NPS14 x 16 [SA182 F304L]</t>
  </si>
  <si>
    <t>900-NPS14 x 18 [SA182 F304L]</t>
  </si>
  <si>
    <t>900-NPS14 x 20 [SA182 F304L]</t>
  </si>
  <si>
    <t>900-NPS16 x 12 [SA182 F304L]</t>
  </si>
  <si>
    <t>900-NPS16 x 14 [SA182 F304L]</t>
  </si>
  <si>
    <t>900-NPS16 x 16 [SA182 F304L]</t>
  </si>
  <si>
    <t>900-NPS16 x 18 [SA182 F304L]</t>
  </si>
  <si>
    <t>900-NPS16 x 20 [SA182 F304L]</t>
  </si>
  <si>
    <t>900-NPS18 x 12 [SA182 F304L]</t>
  </si>
  <si>
    <t>900-NPS18 x 14 [SA182 F304L]</t>
  </si>
  <si>
    <t>900-NPS18 x 16 [SA182 F304L]</t>
  </si>
  <si>
    <t>900-NPS18 x 18 [SA182 F304L]</t>
  </si>
  <si>
    <t>900-NPS18 x 20 [SA182 F304L]</t>
  </si>
  <si>
    <t>900-NPS20 x 12 [SA182 F304L]</t>
  </si>
  <si>
    <t>900-NPS20 x 14 [SA182 F304L]</t>
  </si>
  <si>
    <t>900-NPS20 x 16 [SA182 F304L]</t>
  </si>
  <si>
    <t>900-NPS20 x 18 [SA182 F304L]</t>
  </si>
  <si>
    <t>900-NPS20 x 20 [SA182 F304L]</t>
  </si>
  <si>
    <t>900-NPS24 x 12 [SA182 F304L]</t>
  </si>
  <si>
    <t>900-NPS24 x 14 [SA182 F304L]</t>
  </si>
  <si>
    <t>900-NPS24 x 16 [SA182 F304L]</t>
  </si>
  <si>
    <t>900-NPS24 x 18 [SA182 F304L]</t>
  </si>
  <si>
    <t>900-NPS24 x 20 [SA182 F304L]</t>
  </si>
  <si>
    <t>1500-NPS1 x 9 [SA182 F304L]</t>
  </si>
  <si>
    <t>1500-NPS1.25 x 9 [SA182 F304L]</t>
  </si>
  <si>
    <t>1500-NPS1.5 x 9 [SA182 F304L]</t>
  </si>
  <si>
    <t>1500-NPS2 x 9 [SA182 F304L]</t>
  </si>
  <si>
    <t>1500-NPS2.5 x 12 [SA182 F304L]</t>
  </si>
  <si>
    <t>1500-NPS3 x 12 [SA182 F304L]</t>
  </si>
  <si>
    <t>1500-NPS4 x 12 [SA182 F304L]</t>
  </si>
  <si>
    <t>1500-NPS5 x 12 [SA182 F304L]</t>
  </si>
  <si>
    <t>1500-NPS6 x 12 [SA182 F304L]</t>
  </si>
  <si>
    <t>1500-NPS8 x 12 [SA182 F304L]</t>
  </si>
  <si>
    <t>1500-NPS10 x 16 [SA182 F304L]</t>
  </si>
  <si>
    <t>1500-NPS12 x 16 [SA182 F304L]</t>
  </si>
  <si>
    <t>1500-NPS14 x 12 [SA182 F304L]</t>
  </si>
  <si>
    <t>1500-NPS14 x 14 [SA182 F304L]</t>
  </si>
  <si>
    <t>1500-NPS14 x 16 [SA182 F304L]</t>
  </si>
  <si>
    <t>1500-NPS14 x 18 [SA182 F304L]</t>
  </si>
  <si>
    <t>1500-NPS14 x 20 [SA182 F304L]</t>
  </si>
  <si>
    <t>1500-NPS16 x 12 [SA182 F304L]</t>
  </si>
  <si>
    <t>1500-NPS16 x 14 [SA182 F304L]</t>
  </si>
  <si>
    <t>1500-NPS16 x 16 [SA182 F304L]</t>
  </si>
  <si>
    <t>1500-NPS16 x 18 [SA182 F304L]</t>
  </si>
  <si>
    <t>1500-NPS16 x 20 [SA182 F304L]</t>
  </si>
  <si>
    <t>1500-NPS18 x 12 [SA182 F304L]</t>
  </si>
  <si>
    <t>1500-NPS18 x 14 [SA182 F304L]</t>
  </si>
  <si>
    <t>1500-NPS18 x 16 [SA182 F304L]</t>
  </si>
  <si>
    <t>1500-NPS18 x 18 [SA182 F304L]</t>
  </si>
  <si>
    <t>1500-NPS18 x 20 [SA182 F304L]</t>
  </si>
  <si>
    <t>1500-NPS20 x 12 [SA182 F304L]</t>
  </si>
  <si>
    <t>1500-NPS20 x 14 [SA182 F304L]</t>
  </si>
  <si>
    <t>1500-NPS20 x 16 [SA182 F304L]</t>
  </si>
  <si>
    <t>1500-NPS20 x 18 [SA182 F304L]</t>
  </si>
  <si>
    <t>1500-NPS20 x 20 [SA182 F304L]</t>
  </si>
  <si>
    <t>1500-NPS24 x 12 [SA182 F304L]</t>
  </si>
  <si>
    <t>1500-NPS24 x 14 [SA182 F304L]</t>
  </si>
  <si>
    <t>1500-NPS24 x 16 [SA182 F304L]</t>
  </si>
  <si>
    <t>1500-NPS24 x 18 [SA182 F304L]</t>
  </si>
  <si>
    <t>1500-NPS24 x 20 [SA182 F304L]</t>
  </si>
  <si>
    <t>2500-NPS1 x 9 [SA182 F304L]</t>
  </si>
  <si>
    <t>2500-NPS1.25 x 9 [SA182 F304L]</t>
  </si>
  <si>
    <t>2500-NPS1.5 x 9 [SA182 F304L]</t>
  </si>
  <si>
    <t>2500-NPS2 x 9 [SA182 F304L]</t>
  </si>
  <si>
    <t>2500-NPS2.5 x 12 [SA182 F304L]</t>
  </si>
  <si>
    <t>2500-NPS3 x 12 [SA182 F304L]</t>
  </si>
  <si>
    <t>2500-NPS4 x 12 [SA182 F304L]</t>
  </si>
  <si>
    <t>2500-NPS5 x 12 [SA182 F304L]</t>
  </si>
  <si>
    <t>2500-NPS6 x 12 [SA182 F304L]</t>
  </si>
  <si>
    <t>2500-NPS8 x 12 [SA182 F304L]</t>
  </si>
  <si>
    <t>2500-NPS10 x 16 [SA182 F304L]</t>
  </si>
  <si>
    <t>2500-NPS12 x 16 [SA182 F304L]</t>
  </si>
  <si>
    <t>[SA182 F316]</t>
  </si>
  <si>
    <t>150-NPS1 x 9 [SA182 F316]</t>
  </si>
  <si>
    <t>150-NPS1.25 x 9 [SA182 F316]</t>
  </si>
  <si>
    <t>150-NPS1.5 x 9 [SA182 F316]</t>
  </si>
  <si>
    <t>150-NPS2 x 9 [SA182 F316]</t>
  </si>
  <si>
    <t>150-NPS2.5 x 9 [SA182 F316]</t>
  </si>
  <si>
    <t>150-NPS3 x 9 [SA182 F316]</t>
  </si>
  <si>
    <t>150-NPS3.5 x 9 [SA182 F316]</t>
  </si>
  <si>
    <t>150-NPS4 x 12 [SA182 F316]</t>
  </si>
  <si>
    <t>150-NPS5 x 12 [SA182 F316]</t>
  </si>
  <si>
    <t>150-NPS6 x 12 [SA182 F316]</t>
  </si>
  <si>
    <t>150-NPS8 x 12 [SA182 F316]</t>
  </si>
  <si>
    <t>150-NPS10 x 12 [SA182 F316]</t>
  </si>
  <si>
    <t>150-NPS12 x 12 [SA182 F316]</t>
  </si>
  <si>
    <t>150-NPS14 x 12 [SA182 F316]</t>
  </si>
  <si>
    <t>150-NPS16 x 12 [SA182 F316]</t>
  </si>
  <si>
    <t>150-NPS18 x 12 [SA182 F316]</t>
  </si>
  <si>
    <t>150-NPS20 x 12 [SA182 F316]</t>
  </si>
  <si>
    <t>150-NPS24 x 12 [SA182 F316]</t>
  </si>
  <si>
    <t>300-NPS1 x 9 [SA182 F316]</t>
  </si>
  <si>
    <t>300-NPS1.25 x 9 [SA182 F316]</t>
  </si>
  <si>
    <t>300-NPS1.5 x 9 [SA182 F316]</t>
  </si>
  <si>
    <t>300-NPS2 x 9 [SA182 F316]</t>
  </si>
  <si>
    <t>300-NPS2.5 x 9 [SA182 F316]</t>
  </si>
  <si>
    <t>300-NPS3 x 9 [SA182 F316]</t>
  </si>
  <si>
    <t>300-NPS3.5 x 9 [SA182 F316]</t>
  </si>
  <si>
    <t>300-NPS4 x 12 [SA182 F316]</t>
  </si>
  <si>
    <t>300-NPS5 x 12 [SA182 F316]</t>
  </si>
  <si>
    <t>300-NPS6 x 12 [SA182 F316]</t>
  </si>
  <si>
    <t>300-NPS8 x 12 [SA182 F316]</t>
  </si>
  <si>
    <t>300-NPS10 x 12 [SA182 F316]</t>
  </si>
  <si>
    <t>300-NPS12 x 12 [SA182 F316]</t>
  </si>
  <si>
    <t>300-NPS14 x 12 [SA182 F316]</t>
  </si>
  <si>
    <t>300-NPS16 x 12 [SA182 F316]</t>
  </si>
  <si>
    <t>300-NPS18 x 12 [SA182 F316]</t>
  </si>
  <si>
    <t>300-NPS20 x 12 [SA182 F316]</t>
  </si>
  <si>
    <t>300-NPS24 x 12 [SA182 F316]</t>
  </si>
  <si>
    <t>400-NPS1 x 9 [SA182 F316]</t>
  </si>
  <si>
    <t>400-NPS1.25 x 9 [SA182 F316]</t>
  </si>
  <si>
    <t>400-NPS1.5 x 9 [SA182 F316]</t>
  </si>
  <si>
    <t>400-NPS2 x 9 [SA182 F316]</t>
  </si>
  <si>
    <t>400-NPS2.5 x 9 [SA182 F316]</t>
  </si>
  <si>
    <t>400-NPS3 x 9 [SA182 F316]</t>
  </si>
  <si>
    <t>400-NPS3.5 x 9 [SA182 F316]</t>
  </si>
  <si>
    <t>400-NPS4 x 12 [SA182 F316]</t>
  </si>
  <si>
    <t>400-NPS5 x 12 [SA182 F316]</t>
  </si>
  <si>
    <t>400-NPS6 x 12 [SA182 F316]</t>
  </si>
  <si>
    <t>400-NPS8 x 12 [SA182 F316]</t>
  </si>
  <si>
    <t>400-NPS10 x 12 [SA182 F316]</t>
  </si>
  <si>
    <t>400-NPS12 x 12 [SA182 F316]</t>
  </si>
  <si>
    <t>400-NPS14 x 12 [SA182 F316]</t>
  </si>
  <si>
    <t>400-NPS14 x 14 [SA182 F316]</t>
  </si>
  <si>
    <t>400-NPS14 x 16 [SA182 F316]</t>
  </si>
  <si>
    <t>400-NPS14 x 18 [SA182 F316]</t>
  </si>
  <si>
    <t>400-NPS14 x 20 [SA182 F316]</t>
  </si>
  <si>
    <t>400-NPS16 x 12 [SA182 F316]</t>
  </si>
  <si>
    <t>400-NPS16 x 14 [SA182 F316]</t>
  </si>
  <si>
    <t>400-NPS16 x 16 [SA182 F316]</t>
  </si>
  <si>
    <t>400-NPS16 x 18 [SA182 F316]</t>
  </si>
  <si>
    <t>400-NPS16 x 20 [SA182 F316]</t>
  </si>
  <si>
    <t>400-NPS18 x 12 [SA182 F316]</t>
  </si>
  <si>
    <t>400-NPS18 x 14 [SA182 F316]</t>
  </si>
  <si>
    <t>400-NPS18 x 16 [SA182 F316]</t>
  </si>
  <si>
    <t>400-NPS18 x 18 [SA182 F316]</t>
  </si>
  <si>
    <t>400-NPS18 x 20 [SA182 F316]</t>
  </si>
  <si>
    <t>400-NPS20 x 12 [SA182 F316]</t>
  </si>
  <si>
    <t>400-NPS20 x 14 [SA182 F316]</t>
  </si>
  <si>
    <t>400-NPS20 x 16 [SA182 F316]</t>
  </si>
  <si>
    <t>400-NPS20 x 18 [SA182 F316]</t>
  </si>
  <si>
    <t>400-NPS20 x 20 [SA182 F316]</t>
  </si>
  <si>
    <t>400-NPS24 x 12 [SA182 F316]</t>
  </si>
  <si>
    <t>400-NPS24 x 14 [SA182 F316]</t>
  </si>
  <si>
    <t>400-NPS24 x 16 [SA182 F316]</t>
  </si>
  <si>
    <t>400-NPS24 x 18 [SA182 F316]</t>
  </si>
  <si>
    <t>400-NPS24 x 20 [SA182 F316]</t>
  </si>
  <si>
    <t>600-NPS1 x 9 [SA182 F316]</t>
  </si>
  <si>
    <t>600-NPS1.25 x 9 [SA182 F316]</t>
  </si>
  <si>
    <t>600-NPS1.5 x 9 [SA182 F316]</t>
  </si>
  <si>
    <t>600-NPS2 x 9 [SA182 F316]</t>
  </si>
  <si>
    <t>600-NPS2.5 x 9 [SA182 F316]</t>
  </si>
  <si>
    <t>600-NPS3 x 9 [SA182 F316]</t>
  </si>
  <si>
    <t>600-NPS3.5 x 9 [SA182 F316]</t>
  </si>
  <si>
    <t>600-NPS4 x 12 [SA182 F316]</t>
  </si>
  <si>
    <t>600-NPS5 x 12 [SA182 F316]</t>
  </si>
  <si>
    <t>600-NPS6 x 12 [SA182 F316]</t>
  </si>
  <si>
    <t>600-NPS8 x 12 [SA182 F316]</t>
  </si>
  <si>
    <t>600-NPS10 x 12 [SA182 F316]</t>
  </si>
  <si>
    <t>600-NPS12 x 12 [SA182 F316]</t>
  </si>
  <si>
    <t>600-NPS14 x 12 [SA182 F316]</t>
  </si>
  <si>
    <t>600-NPS14 x 14 [SA182 F316]</t>
  </si>
  <si>
    <t>600-NPS14 x 16 [SA182 F316]</t>
  </si>
  <si>
    <t>600-NPS14 x 18 [SA182 F316]</t>
  </si>
  <si>
    <t>600-NPS14 x 20 [SA182 F316]</t>
  </si>
  <si>
    <t>600-NPS16 x 12 [SA182 F316]</t>
  </si>
  <si>
    <t>600-NPS16 x 14 [SA182 F316]</t>
  </si>
  <si>
    <t>600-NPS16 x 16 [SA182 F316]</t>
  </si>
  <si>
    <t>600-NPS16 x 18 [SA182 F316]</t>
  </si>
  <si>
    <t>600-NPS16 x 20 [SA182 F316]</t>
  </si>
  <si>
    <t>600-NPS18 x 12 [SA182 F316]</t>
  </si>
  <si>
    <t>600-NPS18 x 14 [SA182 F316]</t>
  </si>
  <si>
    <t>600-NPS18 x 16 [SA182 F316]</t>
  </si>
  <si>
    <t>600-NPS18 x 18 [SA182 F316]</t>
  </si>
  <si>
    <t>600-NPS18 x 20 [SA182 F316]</t>
  </si>
  <si>
    <t>600-NPS20 x 12 [SA182 F316]</t>
  </si>
  <si>
    <t>600-NPS20 x 14 [SA182 F316]</t>
  </si>
  <si>
    <t>600-NPS20 x 16 [SA182 F316]</t>
  </si>
  <si>
    <t>600-NPS20 x 18 [SA182 F316]</t>
  </si>
  <si>
    <t>600-NPS20 x 20 [SA182 F316]</t>
  </si>
  <si>
    <t>600-NPS24 x 12 [SA182 F316]</t>
  </si>
  <si>
    <t>600-NPS24 x 14 [SA182 F316]</t>
  </si>
  <si>
    <t>600-NPS24 x 16 [SA182 F316]</t>
  </si>
  <si>
    <t>600-NPS24 x 18 [SA182 F316]</t>
  </si>
  <si>
    <t>600-NPS24 x 20 [SA182 F316]</t>
  </si>
  <si>
    <t>900-NPS1 x 9 [SA182 F316]</t>
  </si>
  <si>
    <t>900-NPS1.25 x 9 [SA182 F316]</t>
  </si>
  <si>
    <t>900-NPS1.5 x 9 [SA182 F316]</t>
  </si>
  <si>
    <t>900-NPS2 x 9 [SA182 F316]</t>
  </si>
  <si>
    <t>900-NPS2.5 x 12 [SA182 F316]</t>
  </si>
  <si>
    <t>900-NPS3 x 12 [SA182 F316]</t>
  </si>
  <si>
    <t>900-NPS4 x 12 [SA182 F316]</t>
  </si>
  <si>
    <t>900-NPS5 x 12 [SA182 F316]</t>
  </si>
  <si>
    <t>900-NPS6 x 12 [SA182 F316]</t>
  </si>
  <si>
    <t>900-NPS8 x 12 [SA182 F316]</t>
  </si>
  <si>
    <t>900-NPS10 x 16 [SA182 F316]</t>
  </si>
  <si>
    <t>900-NPS12 x 16 [SA182 F316]</t>
  </si>
  <si>
    <t>900-NPS14 x 12 [SA182 F316]</t>
  </si>
  <si>
    <t>900-NPS14 x 14 [SA182 F316]</t>
  </si>
  <si>
    <t>900-NPS14 x 16 [SA182 F316]</t>
  </si>
  <si>
    <t>900-NPS14 x 18 [SA182 F316]</t>
  </si>
  <si>
    <t>900-NPS14 x 20 [SA182 F316]</t>
  </si>
  <si>
    <t>900-NPS16 x 12 [SA182 F316]</t>
  </si>
  <si>
    <t>900-NPS16 x 14 [SA182 F316]</t>
  </si>
  <si>
    <t>900-NPS16 x 16 [SA182 F316]</t>
  </si>
  <si>
    <t>900-NPS16 x 18 [SA182 F316]</t>
  </si>
  <si>
    <t>900-NPS16 x 20 [SA182 F316]</t>
  </si>
  <si>
    <t>900-NPS18 x 12 [SA182 F316]</t>
  </si>
  <si>
    <t>900-NPS18 x 14 [SA182 F316]</t>
  </si>
  <si>
    <t>900-NPS18 x 16 [SA182 F316]</t>
  </si>
  <si>
    <t>900-NPS18 x 18 [SA182 F316]</t>
  </si>
  <si>
    <t>900-NPS18 x 20 [SA182 F316]</t>
  </si>
  <si>
    <t>900-NPS20 x 12 [SA182 F316]</t>
  </si>
  <si>
    <t>900-NPS20 x 14 [SA182 F316]</t>
  </si>
  <si>
    <t>900-NPS20 x 16 [SA182 F316]</t>
  </si>
  <si>
    <t>900-NPS20 x 18 [SA182 F316]</t>
  </si>
  <si>
    <t>900-NPS20 x 20 [SA182 F316]</t>
  </si>
  <si>
    <t>900-NPS24 x 12 [SA182 F316]</t>
  </si>
  <si>
    <t>900-NPS24 x 14 [SA182 F316]</t>
  </si>
  <si>
    <t>900-NPS24 x 16 [SA182 F316]</t>
  </si>
  <si>
    <t>900-NPS24 x 18 [SA182 F316]</t>
  </si>
  <si>
    <t>900-NPS24 x 20 [SA182 F316]</t>
  </si>
  <si>
    <t>1500-NPS1 x 9 [SA182 F316]</t>
  </si>
  <si>
    <t>1500-NPS1.25 x 9 [SA182 F316]</t>
  </si>
  <si>
    <t>1500-NPS1.5 x 9 [SA182 F316]</t>
  </si>
  <si>
    <t>1500-NPS2 x 9 [SA182 F316]</t>
  </si>
  <si>
    <t>1500-NPS2.5 x 12 [SA182 F316]</t>
  </si>
  <si>
    <t>1500-NPS3 x 12 [SA182 F316]</t>
  </si>
  <si>
    <t>1500-NPS4 x 12 [SA182 F316]</t>
  </si>
  <si>
    <t>1500-NPS5 x 12 [SA182 F316]</t>
  </si>
  <si>
    <t>1500-NPS6 x 12 [SA182 F316]</t>
  </si>
  <si>
    <t>1500-NPS8 x 12 [SA182 F316]</t>
  </si>
  <si>
    <t>1500-NPS10 x 16 [SA182 F316]</t>
  </si>
  <si>
    <t>1500-NPS12 x 16 [SA182 F316]</t>
  </si>
  <si>
    <t>1500-NPS14 x 12 [SA182 F316]</t>
  </si>
  <si>
    <t>1500-NPS14 x 14 [SA182 F316]</t>
  </si>
  <si>
    <t>1500-NPS14 x 16 [SA182 F316]</t>
  </si>
  <si>
    <t>1500-NPS14 x 18 [SA182 F316]</t>
  </si>
  <si>
    <t>1500-NPS14 x 20 [SA182 F316]</t>
  </si>
  <si>
    <t>1500-NPS16 x 12 [SA182 F316]</t>
  </si>
  <si>
    <t>1500-NPS16 x 14 [SA182 F316]</t>
  </si>
  <si>
    <t>1500-NPS16 x 16 [SA182 F316]</t>
  </si>
  <si>
    <t>1500-NPS16 x 18 [SA182 F316]</t>
  </si>
  <si>
    <t>1500-NPS16 x 20 [SA182 F316]</t>
  </si>
  <si>
    <t>1500-NPS18 x 12 [SA182 F316]</t>
  </si>
  <si>
    <t>1500-NPS18 x 14 [SA182 F316]</t>
  </si>
  <si>
    <t>1500-NPS18 x 16 [SA182 F316]</t>
  </si>
  <si>
    <t>1500-NPS18 x 18 [SA182 F316]</t>
  </si>
  <si>
    <t>1500-NPS18 x 20 [SA182 F316]</t>
  </si>
  <si>
    <t>1500-NPS20 x 12 [SA182 F316]</t>
  </si>
  <si>
    <t>1500-NPS20 x 14 [SA182 F316]</t>
  </si>
  <si>
    <t>1500-NPS20 x 16 [SA182 F316]</t>
  </si>
  <si>
    <t>1500-NPS20 x 18 [SA182 F316]</t>
  </si>
  <si>
    <t>1500-NPS20 x 20 [SA182 F316]</t>
  </si>
  <si>
    <t>1500-NPS24 x 12 [SA182 F316]</t>
  </si>
  <si>
    <t>1500-NPS24 x 14 [SA182 F316]</t>
  </si>
  <si>
    <t>1500-NPS24 x 16 [SA182 F316]</t>
  </si>
  <si>
    <t>1500-NPS24 x 18 [SA182 F316]</t>
  </si>
  <si>
    <t>1500-NPS24 x 20 [SA182 F316]</t>
  </si>
  <si>
    <t>2500-NPS1 x 9 [SA182 F316]</t>
  </si>
  <si>
    <t>2500-NPS1.25 x 9 [SA182 F316]</t>
  </si>
  <si>
    <t>2500-NPS1.5 x 9 [SA182 F316]</t>
  </si>
  <si>
    <t>2500-NPS2 x 9 [SA182 F316]</t>
  </si>
  <si>
    <t>2500-NPS2.5 x 12 [SA182 F316]</t>
  </si>
  <si>
    <t>2500-NPS3 x 12 [SA182 F316]</t>
  </si>
  <si>
    <t>2500-NPS4 x 12 [SA182 F316]</t>
  </si>
  <si>
    <t>2500-NPS5 x 12 [SA182 F316]</t>
  </si>
  <si>
    <t>2500-NPS6 x 12 [SA182 F316]</t>
  </si>
  <si>
    <t>2500-NPS8 x 12 [SA182 F316]</t>
  </si>
  <si>
    <t>2500-NPS10 x 16 [SA182 F316]</t>
  </si>
  <si>
    <t>2500-NPS12 x 16 [SA182 F316]</t>
  </si>
  <si>
    <t>[SA182 F316L]</t>
  </si>
  <si>
    <t>150-NPS1 x 9 [SA182 F316L]</t>
  </si>
  <si>
    <t>150-NPS1.25 x 9 [SA182 F316L]</t>
  </si>
  <si>
    <t>150-NPS1.5 x 9 [SA182 F316L]</t>
  </si>
  <si>
    <t>150-NPS2 x 9 [SA182 F316L]</t>
  </si>
  <si>
    <t>150-NPS2.5 x 9 [SA182 F316L]</t>
  </si>
  <si>
    <t>150-NPS3 x 9 [SA182 F316L]</t>
  </si>
  <si>
    <t>150-NPS3.5 x 9 [SA182 F316L]</t>
  </si>
  <si>
    <t>150-NPS4 x 12 [SA182 F316L]</t>
  </si>
  <si>
    <t>150-NPS5 x 12 [SA182 F316L]</t>
  </si>
  <si>
    <t>150-NPS6 x 12 [SA182 F316L]</t>
  </si>
  <si>
    <t>150-NPS8 x 12 [SA182 F316L]</t>
  </si>
  <si>
    <t>150-NPS10 x 12 [SA182 F316L]</t>
  </si>
  <si>
    <t>150-NPS12 x 12 [SA182 F316L]</t>
  </si>
  <si>
    <t>150-NPS14 x 12 [SA182 F316L]</t>
  </si>
  <si>
    <t>150-NPS16 x 12 [SA182 F316L]</t>
  </si>
  <si>
    <t>150-NPS18 x 12 [SA182 F316L]</t>
  </si>
  <si>
    <t>150-NPS20 x 12 [SA182 F316L]</t>
  </si>
  <si>
    <t>150-NPS24 x 12 [SA182 F316L]</t>
  </si>
  <si>
    <t>300-NPS1 x 9 [SA182 F316L]</t>
  </si>
  <si>
    <t>300-NPS1.25 x 9 [SA182 F316L]</t>
  </si>
  <si>
    <t>300-NPS1.5 x 9 [SA182 F316L]</t>
  </si>
  <si>
    <t>300-NPS2 x 9 [SA182 F316L]</t>
  </si>
  <si>
    <t>300-NPS2.5 x 9 [SA182 F316L]</t>
  </si>
  <si>
    <t>300-NPS3 x 9 [SA182 F316L]</t>
  </si>
  <si>
    <t>300-NPS3.5 x 9 [SA182 F316L]</t>
  </si>
  <si>
    <t>300-NPS4 x 12 [SA182 F316L]</t>
  </si>
  <si>
    <t>300-NPS5 x 12 [SA182 F316L]</t>
  </si>
  <si>
    <t>300-NPS6 x 12 [SA182 F316L]</t>
  </si>
  <si>
    <t>300-NPS8 x 12 [SA182 F316L]</t>
  </si>
  <si>
    <t>300-NPS10 x 12 [SA182 F316L]</t>
  </si>
  <si>
    <t>300-NPS12 x 12 [SA182 F316L]</t>
  </si>
  <si>
    <t>300-NPS14 x 12 [SA182 F316L]</t>
  </si>
  <si>
    <t>300-NPS16 x 12 [SA182 F316L]</t>
  </si>
  <si>
    <t>300-NPS18 x 12 [SA182 F316L]</t>
  </si>
  <si>
    <t>300-NPS20 x 12 [SA182 F316L]</t>
  </si>
  <si>
    <t>300-NPS24 x 12 [SA182 F316L]</t>
  </si>
  <si>
    <t>400-NPS1 x 9 [SA182 F316L]</t>
  </si>
  <si>
    <t>400-NPS1.25 x 9 [SA182 F316L]</t>
  </si>
  <si>
    <t>400-NPS1.5 x 9 [SA182 F316L]</t>
  </si>
  <si>
    <t>400-NPS2 x 9 [SA182 F316L]</t>
  </si>
  <si>
    <t>400-NPS2.5 x 9 [SA182 F316L]</t>
  </si>
  <si>
    <t>400-NPS3 x 9 [SA182 F316L]</t>
  </si>
  <si>
    <t>400-NPS3.5 x 9 [SA182 F316L]</t>
  </si>
  <si>
    <t>400-NPS4 x 12 [SA182 F316L]</t>
  </si>
  <si>
    <t>400-NPS5 x 12 [SA182 F316L]</t>
  </si>
  <si>
    <t>400-NPS6 x 12 [SA182 F316L]</t>
  </si>
  <si>
    <t>400-NPS8 x 12 [SA182 F316L]</t>
  </si>
  <si>
    <t>400-NPS10 x 12 [SA182 F316L]</t>
  </si>
  <si>
    <t>400-NPS12 x 12 [SA182 F316L]</t>
  </si>
  <si>
    <t>400-NPS14 x 12 [SA182 F316L]</t>
  </si>
  <si>
    <t>400-NPS14 x 14 [SA182 F316L]</t>
  </si>
  <si>
    <t>400-NPS14 x 16 [SA182 F316L]</t>
  </si>
  <si>
    <t>400-NPS14 x 18 [SA182 F316L]</t>
  </si>
  <si>
    <t>400-NPS14 x 20 [SA182 F316L]</t>
  </si>
  <si>
    <t>400-NPS16 x 12 [SA182 F316L]</t>
  </si>
  <si>
    <t>400-NPS16 x 14 [SA182 F316L]</t>
  </si>
  <si>
    <t>400-NPS16 x 16 [SA182 F316L]</t>
  </si>
  <si>
    <t>400-NPS16 x 18 [SA182 F316L]</t>
  </si>
  <si>
    <t>400-NPS16 x 20 [SA182 F316L]</t>
  </si>
  <si>
    <t>400-NPS18 x 12 [SA182 F316L]</t>
  </si>
  <si>
    <t>400-NPS18 x 14 [SA182 F316L]</t>
  </si>
  <si>
    <t>400-NPS18 x 16 [SA182 F316L]</t>
  </si>
  <si>
    <t>400-NPS18 x 18 [SA182 F316L]</t>
  </si>
  <si>
    <t>400-NPS18 x 20 [SA182 F316L]</t>
  </si>
  <si>
    <t>400-NPS20 x 12 [SA182 F316L]</t>
  </si>
  <si>
    <t>400-NPS20 x 14 [SA182 F316L]</t>
  </si>
  <si>
    <t>400-NPS20 x 16 [SA182 F316L]</t>
  </si>
  <si>
    <t>400-NPS20 x 18 [SA182 F316L]</t>
  </si>
  <si>
    <t>400-NPS20 x 20 [SA182 F316L]</t>
  </si>
  <si>
    <t>400-NPS24 x 12 [SA182 F316L]</t>
  </si>
  <si>
    <t>400-NPS24 x 14 [SA182 F316L]</t>
  </si>
  <si>
    <t>400-NPS24 x 16 [SA182 F316L]</t>
  </si>
  <si>
    <t>400-NPS24 x 18 [SA182 F316L]</t>
  </si>
  <si>
    <t>400-NPS24 x 20 [SA182 F316L]</t>
  </si>
  <si>
    <t>600-NPS1 x 9 [SA182 F316L]</t>
  </si>
  <si>
    <t>600-NPS1.25 x 9 [SA182 F316L]</t>
  </si>
  <si>
    <t>600-NPS1.5 x 9 [SA182 F316L]</t>
  </si>
  <si>
    <t>600-NPS2 x 9 [SA182 F316L]</t>
  </si>
  <si>
    <t>600-NPS2.5 x 9 [SA182 F316L]</t>
  </si>
  <si>
    <t>600-NPS3 x 9 [SA182 F316L]</t>
  </si>
  <si>
    <t>600-NPS3.5 x 9 [SA182 F316L]</t>
  </si>
  <si>
    <t>600-NPS4 x 12 [SA182 F316L]</t>
  </si>
  <si>
    <t>600-NPS5 x 12 [SA182 F316L]</t>
  </si>
  <si>
    <t>600-NPS6 x 12 [SA182 F316L]</t>
  </si>
  <si>
    <t>600-NPS8 x 12 [SA182 F316L]</t>
  </si>
  <si>
    <t>600-NPS10 x 12 [SA182 F316L]</t>
  </si>
  <si>
    <t>600-NPS12 x 12 [SA182 F316L]</t>
  </si>
  <si>
    <t>600-NPS14 x 12 [SA182 F316L]</t>
  </si>
  <si>
    <t>600-NPS14 x 14 [SA182 F316L]</t>
  </si>
  <si>
    <t>600-NPS14 x 16 [SA182 F316L]</t>
  </si>
  <si>
    <t>600-NPS14 x 18 [SA182 F316L]</t>
  </si>
  <si>
    <t>600-NPS14 x 20 [SA182 F316L]</t>
  </si>
  <si>
    <t>600-NPS16 x 12 [SA182 F316L]</t>
  </si>
  <si>
    <t>600-NPS16 x 14 [SA182 F316L]</t>
  </si>
  <si>
    <t>600-NPS16 x 16 [SA182 F316L]</t>
  </si>
  <si>
    <t>600-NPS16 x 18 [SA182 F316L]</t>
  </si>
  <si>
    <t>600-NPS16 x 20 [SA182 F316L]</t>
  </si>
  <si>
    <t>600-NPS18 x 12 [SA182 F316L]</t>
  </si>
  <si>
    <t>600-NPS18 x 14 [SA182 F316L]</t>
  </si>
  <si>
    <t>600-NPS18 x 16 [SA182 F316L]</t>
  </si>
  <si>
    <t>600-NPS18 x 18 [SA182 F316L]</t>
  </si>
  <si>
    <t>600-NPS18 x 20 [SA182 F316L]</t>
  </si>
  <si>
    <t>600-NPS20 x 12 [SA182 F316L]</t>
  </si>
  <si>
    <t>600-NPS20 x 14 [SA182 F316L]</t>
  </si>
  <si>
    <t>600-NPS20 x 16 [SA182 F316L]</t>
  </si>
  <si>
    <t>600-NPS20 x 18 [SA182 F316L]</t>
  </si>
  <si>
    <t>600-NPS20 x 20 [SA182 F316L]</t>
  </si>
  <si>
    <t>600-NPS24 x 12 [SA182 F316L]</t>
  </si>
  <si>
    <t>600-NPS24 x 14 [SA182 F316L]</t>
  </si>
  <si>
    <t>600-NPS24 x 16 [SA182 F316L]</t>
  </si>
  <si>
    <t>600-NPS24 x 18 [SA182 F316L]</t>
  </si>
  <si>
    <t>600-NPS24 x 20 [SA182 F316L]</t>
  </si>
  <si>
    <t>900-NPS1 x 9 [SA182 F316L]</t>
  </si>
  <si>
    <t>900-NPS1.25 x 9 [SA182 F316L]</t>
  </si>
  <si>
    <t>900-NPS1.5 x 9 [SA182 F316L]</t>
  </si>
  <si>
    <t>900-NPS2 x 9 [SA182 F316L]</t>
  </si>
  <si>
    <t>900-NPS2.5 x 12 [SA182 F316L]</t>
  </si>
  <si>
    <t>900-NPS3 x 12 [SA182 F316L]</t>
  </si>
  <si>
    <t>900-NPS4 x 12 [SA182 F316L]</t>
  </si>
  <si>
    <t>900-NPS5 x 12 [SA182 F316L]</t>
  </si>
  <si>
    <t>900-NPS6 x 12 [SA182 F316L]</t>
  </si>
  <si>
    <t>900-NPS8 x 12 [SA182 F316L]</t>
  </si>
  <si>
    <t>900-NPS10 x 16 [SA182 F316L]</t>
  </si>
  <si>
    <t>900-NPS12 x 16 [SA182 F316L]</t>
  </si>
  <si>
    <t>900-NPS14 x 12 [SA182 F316L]</t>
  </si>
  <si>
    <t>900-NPS14 x 14 [SA182 F316L]</t>
  </si>
  <si>
    <t>900-NPS14 x 16 [SA182 F316L]</t>
  </si>
  <si>
    <t>900-NPS14 x 18 [SA182 F316L]</t>
  </si>
  <si>
    <t>900-NPS14 x 20 [SA182 F316L]</t>
  </si>
  <si>
    <t>900-NPS16 x 12 [SA182 F316L]</t>
  </si>
  <si>
    <t>900-NPS16 x 14 [SA182 F316L]</t>
  </si>
  <si>
    <t>900-NPS16 x 16 [SA182 F316L]</t>
  </si>
  <si>
    <t>900-NPS16 x 18 [SA182 F316L]</t>
  </si>
  <si>
    <t>900-NPS16 x 20 [SA182 F316L]</t>
  </si>
  <si>
    <t>900-NPS18 x 12 [SA182 F316L]</t>
  </si>
  <si>
    <t>900-NPS18 x 14 [SA182 F316L]</t>
  </si>
  <si>
    <t>900-NPS18 x 16 [SA182 F316L]</t>
  </si>
  <si>
    <t>900-NPS18 x 18 [SA182 F316L]</t>
  </si>
  <si>
    <t>900-NPS18 x 20 [SA182 F316L]</t>
  </si>
  <si>
    <t>900-NPS20 x 12 [SA182 F316L]</t>
  </si>
  <si>
    <t>900-NPS20 x 14 [SA182 F316L]</t>
  </si>
  <si>
    <t>900-NPS20 x 16 [SA182 F316L]</t>
  </si>
  <si>
    <t>900-NPS20 x 18 [SA182 F316L]</t>
  </si>
  <si>
    <t>900-NPS20 x 20 [SA182 F316L]</t>
  </si>
  <si>
    <t>900-NPS24 x 12 [SA182 F316L]</t>
  </si>
  <si>
    <t>900-NPS24 x 14 [SA182 F316L]</t>
  </si>
  <si>
    <t>900-NPS24 x 16 [SA182 F316L]</t>
  </si>
  <si>
    <t>900-NPS24 x 18 [SA182 F316L]</t>
  </si>
  <si>
    <t>900-NPS24 x 20 [SA182 F316L]</t>
  </si>
  <si>
    <t>1500-NPS1 x 9 [SA182 F316L]</t>
  </si>
  <si>
    <t>1500-NPS1.25 x 9 [SA182 F316L]</t>
  </si>
  <si>
    <t>1500-NPS1.5 x 9 [SA182 F316L]</t>
  </si>
  <si>
    <t>1500-NPS2 x 9 [SA182 F316L]</t>
  </si>
  <si>
    <t>1500-NPS2.5 x 12 [SA182 F316L]</t>
  </si>
  <si>
    <t>1500-NPS3 x 12 [SA182 F316L]</t>
  </si>
  <si>
    <t>1500-NPS4 x 12 [SA182 F316L]</t>
  </si>
  <si>
    <t>1500-NPS5 x 12 [SA182 F316L]</t>
  </si>
  <si>
    <t>1500-NPS6 x 12 [SA182 F316L]</t>
  </si>
  <si>
    <t>1500-NPS8 x 12 [SA182 F316L]</t>
  </si>
  <si>
    <t>1500-NPS10 x 16 [SA182 F316L]</t>
  </si>
  <si>
    <t>1500-NPS12 x 16 [SA182 F316L]</t>
  </si>
  <si>
    <t>1500-NPS14 x 12 [SA182 F316L]</t>
  </si>
  <si>
    <t>1500-NPS14 x 14 [SA182 F316L]</t>
  </si>
  <si>
    <t>1500-NPS14 x 16 [SA182 F316L]</t>
  </si>
  <si>
    <t>1500-NPS14 x 18 [SA182 F316L]</t>
  </si>
  <si>
    <t>1500-NPS14 x 20 [SA182 F316L]</t>
  </si>
  <si>
    <t>1500-NPS16 x 12 [SA182 F316L]</t>
  </si>
  <si>
    <t>1500-NPS16 x 14 [SA182 F316L]</t>
  </si>
  <si>
    <t>1500-NPS16 x 16 [SA182 F316L]</t>
  </si>
  <si>
    <t>1500-NPS16 x 18 [SA182 F316L]</t>
  </si>
  <si>
    <t>1500-NPS16 x 20 [SA182 F316L]</t>
  </si>
  <si>
    <t>1500-NPS18 x 12 [SA182 F316L]</t>
  </si>
  <si>
    <t>1500-NPS18 x 14 [SA182 F316L]</t>
  </si>
  <si>
    <t>1500-NPS18 x 16 [SA182 F316L]</t>
  </si>
  <si>
    <t>1500-NPS18 x 18 [SA182 F316L]</t>
  </si>
  <si>
    <t>1500-NPS18 x 20 [SA182 F316L]</t>
  </si>
  <si>
    <t>1500-NPS20 x 12 [SA182 F316L]</t>
  </si>
  <si>
    <t>1500-NPS20 x 14 [SA182 F316L]</t>
  </si>
  <si>
    <t>1500-NPS20 x 16 [SA182 F316L]</t>
  </si>
  <si>
    <t>1500-NPS20 x 18 [SA182 F316L]</t>
  </si>
  <si>
    <t>1500-NPS20 x 20 [SA182 F316L]</t>
  </si>
  <si>
    <t>1500-NPS24 x 12 [SA182 F316L]</t>
  </si>
  <si>
    <t>1500-NPS24 x 14 [SA182 F316L]</t>
  </si>
  <si>
    <t>1500-NPS24 x 16 [SA182 F316L]</t>
  </si>
  <si>
    <t>1500-NPS24 x 18 [SA182 F316L]</t>
  </si>
  <si>
    <t>1500-NPS24 x 20 [SA182 F316L]</t>
  </si>
  <si>
    <t>2500-NPS1 x 9 [SA182 F316L]</t>
  </si>
  <si>
    <t>2500-NPS1.25 x 9 [SA182 F316L]</t>
  </si>
  <si>
    <t>2500-NPS1.5 x 9 [SA182 F316L]</t>
  </si>
  <si>
    <t>2500-NPS2 x 9 [SA182 F316L]</t>
  </si>
  <si>
    <t>2500-NPS2.5 x 12 [SA182 F316L]</t>
  </si>
  <si>
    <t>2500-NPS3 x 12 [SA182 F316L]</t>
  </si>
  <si>
    <t>2500-NPS4 x 12 [SA182 F316L]</t>
  </si>
  <si>
    <t>2500-NPS5 x 12 [SA182 F316L]</t>
  </si>
  <si>
    <t>2500-NPS6 x 12 [SA182 F316L]</t>
  </si>
  <si>
    <t>2500-NPS8 x 12 [SA182 F316L]</t>
  </si>
  <si>
    <t>2500-NPS10 x 16 [SA182 F316L]</t>
  </si>
  <si>
    <t>2500-NPS12 x 16 [SA182 F316L]</t>
  </si>
  <si>
    <t>150-NPS1 x 9 [SA350 LF2]</t>
  </si>
  <si>
    <t>150-NPS1.25 x 9 [SA350 LF2]</t>
  </si>
  <si>
    <t>150-NPS1.5 x 9 [SA350 LF2]</t>
  </si>
  <si>
    <t>150-NPS2 x 9 [SA350 LF2]</t>
  </si>
  <si>
    <t>150-NPS2.5 x 9 [SA350 LF2]</t>
  </si>
  <si>
    <t>150-NPS3 x 9 [SA350 LF2]</t>
  </si>
  <si>
    <t>150-NPS3.5 x 9 [SA350 LF2]</t>
  </si>
  <si>
    <t>150-NPS4 x 12 [SA350 LF2]</t>
  </si>
  <si>
    <t>150-NPS5 x 12 [SA350 LF2]</t>
  </si>
  <si>
    <t>150-NPS6 x 12 [SA350 LF2]</t>
  </si>
  <si>
    <t>150-NPS8 x 12 [SA350 LF2]</t>
  </si>
  <si>
    <t>150-NPS10 x 12 [SA350 LF2]</t>
  </si>
  <si>
    <t>150-NPS12 x 12 [SA350 LF2]</t>
  </si>
  <si>
    <t>150-NPS14 x 12 [SA350 LF2]</t>
  </si>
  <si>
    <t>150-NPS16 x 12 [SA350 LF2]</t>
  </si>
  <si>
    <t>150-NPS18 x 12 [SA350 LF2]</t>
  </si>
  <si>
    <t>150-NPS20 x 12 [SA350 LF2]</t>
  </si>
  <si>
    <t>150-NPS24 x 12 [SA350 LF2]</t>
  </si>
  <si>
    <t>300-NPS1 x 9 [SA350 LF2]</t>
  </si>
  <si>
    <t>300-NPS1.25 x 9 [SA350 LF2]</t>
  </si>
  <si>
    <t>300-NPS1.5 x 9 [SA350 LF2]</t>
  </si>
  <si>
    <t>300-NPS2 x 9 [SA350 LF2]</t>
  </si>
  <si>
    <t>300-NPS2.5 x 9 [SA350 LF2]</t>
  </si>
  <si>
    <t>300-NPS3 x 9 [SA350 LF2]</t>
  </si>
  <si>
    <t>300-NPS3.5 x 9 [SA350 LF2]</t>
  </si>
  <si>
    <t>300-NPS4 x 12 [SA350 LF2]</t>
  </si>
  <si>
    <t>300-NPS5 x 12 [SA350 LF2]</t>
  </si>
  <si>
    <t>300-NPS6 x 12 [SA350 LF2]</t>
  </si>
  <si>
    <t>300-NPS8 x 12 [SA350 LF2]</t>
  </si>
  <si>
    <t>300-NPS10 x 12 [SA350 LF2]</t>
  </si>
  <si>
    <t>300-NPS12 x 12 [SA350 LF2]</t>
  </si>
  <si>
    <t>300-NPS14 x 12 [SA350 LF2]</t>
  </si>
  <si>
    <t>300-NPS16 x 12 [SA350 LF2]</t>
  </si>
  <si>
    <t>300-NPS18 x 12 [SA350 LF2]</t>
  </si>
  <si>
    <t>300-NPS20 x 12 [SA350 LF2]</t>
  </si>
  <si>
    <t>300-NPS24 x 12 [SA350 LF2]</t>
  </si>
  <si>
    <t>400-NPS1 x 9 [SA350 LF2]</t>
  </si>
  <si>
    <t>400-NPS1.25 x 9 [SA350 LF2]</t>
  </si>
  <si>
    <t>400-NPS1.5 x 9 [SA350 LF2]</t>
  </si>
  <si>
    <t>400-NPS2 x 9 [SA350 LF2]</t>
  </si>
  <si>
    <t>400-NPS2.5 x 9 [SA350 LF2]</t>
  </si>
  <si>
    <t>400-NPS3 x 9 [SA350 LF2]</t>
  </si>
  <si>
    <t>400-NPS3.5 x 9 [SA350 LF2]</t>
  </si>
  <si>
    <t>400-NPS4 x 12 [SA350 LF2]</t>
  </si>
  <si>
    <t>400-NPS5 x 12 [SA350 LF2]</t>
  </si>
  <si>
    <t>400-NPS6 x 12 [SA350 LF2]</t>
  </si>
  <si>
    <t>400-NPS8 x 12 [SA350 LF2]</t>
  </si>
  <si>
    <t>400-NPS10 x 12 [SA350 LF2]</t>
  </si>
  <si>
    <t>400-NPS12 x 12 [SA350 LF2]</t>
  </si>
  <si>
    <t>400-NPS14 x 12 [SA350 LF2]</t>
  </si>
  <si>
    <t>400-NPS14 x 14 [SA350 LF2]</t>
  </si>
  <si>
    <t>400-NPS14 x 16 [SA350 LF2]</t>
  </si>
  <si>
    <t>400-NPS14 x 18 [SA350 LF2]</t>
  </si>
  <si>
    <t>400-NPS14 x 20 [SA350 LF2]</t>
  </si>
  <si>
    <t>400-NPS16 x 12 [SA350 LF2]</t>
  </si>
  <si>
    <t>400-NPS16 x 14 [SA350 LF2]</t>
  </si>
  <si>
    <t>400-NPS16 x 16 [SA350 LF2]</t>
  </si>
  <si>
    <t>400-NPS16 x 18 [SA350 LF2]</t>
  </si>
  <si>
    <t>400-NPS16 x 20 [SA350 LF2]</t>
  </si>
  <si>
    <t>400-NPS18 x 12 [SA350 LF2]</t>
  </si>
  <si>
    <t>400-NPS18 x 14 [SA350 LF2]</t>
  </si>
  <si>
    <t>400-NPS18 x 16 [SA350 LF2]</t>
  </si>
  <si>
    <t>400-NPS18 x 18 [SA350 LF2]</t>
  </si>
  <si>
    <t>400-NPS18 x 20 [SA350 LF2]</t>
  </si>
  <si>
    <t>400-NPS20 x 12 [SA350 LF2]</t>
  </si>
  <si>
    <t>400-NPS20 x 14 [SA350 LF2]</t>
  </si>
  <si>
    <t>400-NPS20 x 16 [SA350 LF2]</t>
  </si>
  <si>
    <t>400-NPS20 x 18 [SA350 LF2]</t>
  </si>
  <si>
    <t>400-NPS20 x 20 [SA350 LF2]</t>
  </si>
  <si>
    <t>400-NPS24 x 12 [SA350 LF2]</t>
  </si>
  <si>
    <t>400-NPS24 x 14 [SA350 LF2]</t>
  </si>
  <si>
    <t>400-NPS24 x 16 [SA350 LF2]</t>
  </si>
  <si>
    <t>400-NPS24 x 18 [SA350 LF2]</t>
  </si>
  <si>
    <t>400-NPS24 x 20 [SA350 LF2]</t>
  </si>
  <si>
    <t>600-NPS1 x 9 [SA350 LF2]</t>
  </si>
  <si>
    <t>600-NPS1.25 x 9 [SA350 LF2]</t>
  </si>
  <si>
    <t>600-NPS1.5 x 9 [SA350 LF2]</t>
  </si>
  <si>
    <t>600-NPS2 x 9 [SA350 LF2]</t>
  </si>
  <si>
    <t>600-NPS2.5 x 9 [SA350 LF2]</t>
  </si>
  <si>
    <t>600-NPS3 x 9 [SA350 LF2]</t>
  </si>
  <si>
    <t>600-NPS3.5 x 9 [SA350 LF2]</t>
  </si>
  <si>
    <t>600-NPS4 x 12 [SA350 LF2]</t>
  </si>
  <si>
    <t>600-NPS5 x 12 [SA350 LF2]</t>
  </si>
  <si>
    <t>600-NPS6 x 12 [SA350 LF2]</t>
  </si>
  <si>
    <t>600-NPS8 x 12 [SA350 LF2]</t>
  </si>
  <si>
    <t>600-NPS10 x 12 [SA350 LF2]</t>
  </si>
  <si>
    <t>600-NPS12 x 12 [SA350 LF2]</t>
  </si>
  <si>
    <t>600-NPS14 x 12 [SA350 LF2]</t>
  </si>
  <si>
    <t>600-NPS14 x 14 [SA350 LF2]</t>
  </si>
  <si>
    <t>600-NPS14 x 16 [SA350 LF2]</t>
  </si>
  <si>
    <t>600-NPS14 x 18 [SA350 LF2]</t>
  </si>
  <si>
    <t>600-NPS14 x 20 [SA350 LF2]</t>
  </si>
  <si>
    <t>600-NPS16 x 12 [SA350 LF2]</t>
  </si>
  <si>
    <t>600-NPS16 x 14 [SA350 LF2]</t>
  </si>
  <si>
    <t>600-NPS16 x 16 [SA350 LF2]</t>
  </si>
  <si>
    <t>600-NPS16 x 18 [SA350 LF2]</t>
  </si>
  <si>
    <t>600-NPS16 x 20 [SA350 LF2]</t>
  </si>
  <si>
    <t>600-NPS18 x 12 [SA350 LF2]</t>
  </si>
  <si>
    <t>600-NPS18 x 14 [SA350 LF2]</t>
  </si>
  <si>
    <t>600-NPS18 x 16 [SA350 LF2]</t>
  </si>
  <si>
    <t>600-NPS18 x 18 [SA350 LF2]</t>
  </si>
  <si>
    <t>600-NPS18 x 20 [SA350 LF2]</t>
  </si>
  <si>
    <t>600-NPS20 x 12 [SA350 LF2]</t>
  </si>
  <si>
    <t>600-NPS20 x 14 [SA350 LF2]</t>
  </si>
  <si>
    <t>600-NPS20 x 16 [SA350 LF2]</t>
  </si>
  <si>
    <t>600-NPS20 x 18 [SA350 LF2]</t>
  </si>
  <si>
    <t>600-NPS20 x 20 [SA350 LF2]</t>
  </si>
  <si>
    <t>600-NPS24 x 12 [SA350 LF2]</t>
  </si>
  <si>
    <t>600-NPS24 x 14 [SA350 LF2]</t>
  </si>
  <si>
    <t>600-NPS24 x 16 [SA350 LF2]</t>
  </si>
  <si>
    <t>600-NPS24 x 18 [SA350 LF2]</t>
  </si>
  <si>
    <t>600-NPS24 x 20 [SA350 LF2]</t>
  </si>
  <si>
    <t>900-NPS1 x 9 [SA350 LF2]</t>
  </si>
  <si>
    <t>900-NPS1.25 x 9 [SA350 LF2]</t>
  </si>
  <si>
    <t>900-NPS1.5 x 9 [SA350 LF2]</t>
  </si>
  <si>
    <t>900-NPS2 x 9 [SA350 LF2]</t>
  </si>
  <si>
    <t>900-NPS2.5 x 12 [SA350 LF2]</t>
  </si>
  <si>
    <t>900-NPS3 x 12 [SA350 LF2]</t>
  </si>
  <si>
    <t>900-NPS4 x 12 [SA350 LF2]</t>
  </si>
  <si>
    <t>900-NPS5 x 12 [SA350 LF2]</t>
  </si>
  <si>
    <t>900-NPS6 x 12 [SA350 LF2]</t>
  </si>
  <si>
    <t>900-NPS8 x 12 [SA350 LF2]</t>
  </si>
  <si>
    <t>900-NPS10 x 16 [SA350 LF2]</t>
  </si>
  <si>
    <t>900-NPS12 x 16 [SA350 LF2]</t>
  </si>
  <si>
    <t>900-NPS14 x 12 [SA350 LF2]</t>
  </si>
  <si>
    <t>900-NPS14 x 14 [SA350 LF2]</t>
  </si>
  <si>
    <t>900-NPS14 x 16 [SA350 LF2]</t>
  </si>
  <si>
    <t>900-NPS14 x 18 [SA350 LF2]</t>
  </si>
  <si>
    <t>900-NPS14 x 20 [SA350 LF2]</t>
  </si>
  <si>
    <t>900-NPS16 x 12 [SA350 LF2]</t>
  </si>
  <si>
    <t>900-NPS16 x 14 [SA350 LF2]</t>
  </si>
  <si>
    <t>900-NPS16 x 16 [SA350 LF2]</t>
  </si>
  <si>
    <t>900-NPS16 x 18 [SA350 LF2]</t>
  </si>
  <si>
    <t>900-NPS16 x 20 [SA350 LF2]</t>
  </si>
  <si>
    <t>900-NPS18 x 12 [SA350 LF2]</t>
  </si>
  <si>
    <t>900-NPS18 x 14 [SA350 LF2]</t>
  </si>
  <si>
    <t>900-NPS18 x 16 [SA350 LF2]</t>
  </si>
  <si>
    <t>900-NPS18 x 18 [SA350 LF2]</t>
  </si>
  <si>
    <t>900-NPS18 x 20 [SA350 LF2]</t>
  </si>
  <si>
    <t>900-NPS20 x 12 [SA350 LF2]</t>
  </si>
  <si>
    <t>900-NPS20 x 14 [SA350 LF2]</t>
  </si>
  <si>
    <t>900-NPS20 x 16 [SA350 LF2]</t>
  </si>
  <si>
    <t>900-NPS20 x 18 [SA350 LF2]</t>
  </si>
  <si>
    <t>900-NPS20 x 20 [SA350 LF2]</t>
  </si>
  <si>
    <t>900-NPS24 x 12 [SA350 LF2]</t>
  </si>
  <si>
    <t>900-NPS24 x 14 [SA350 LF2]</t>
  </si>
  <si>
    <t>900-NPS24 x 16 [SA350 LF2]</t>
  </si>
  <si>
    <t>900-NPS24 x 18 [SA350 LF2]</t>
  </si>
  <si>
    <t>900-NPS24 x 20 [SA350 LF2]</t>
  </si>
  <si>
    <t>1500-NPS1 x 9 [SA350 LF2]</t>
  </si>
  <si>
    <t>1500-NPS1.25 x 9 [SA350 LF2]</t>
  </si>
  <si>
    <t>1500-NPS1.5 x 9 [SA350 LF2]</t>
  </si>
  <si>
    <t>1500-NPS2 x 9 [SA350 LF2]</t>
  </si>
  <si>
    <t>1500-NPS2.5 x 12 [SA350 LF2]</t>
  </si>
  <si>
    <t>1500-NPS3 x 12 [SA350 LF2]</t>
  </si>
  <si>
    <t>1500-NPS4 x 12 [SA350 LF2]</t>
  </si>
  <si>
    <t>1500-NPS5 x 12 [SA350 LF2]</t>
  </si>
  <si>
    <t>1500-NPS6 x 12 [SA350 LF2]</t>
  </si>
  <si>
    <t>1500-NPS8 x 12 [SA350 LF2]</t>
  </si>
  <si>
    <t>1500-NPS10 x 16 [SA350 LF2]</t>
  </si>
  <si>
    <t>1500-NPS12 x 16 [SA350 LF2]</t>
  </si>
  <si>
    <t>1500-NPS14 x 12 [SA350 LF2]</t>
  </si>
  <si>
    <t>1500-NPS14 x 14 [SA350 LF2]</t>
  </si>
  <si>
    <t>1500-NPS14 x 16 [SA350 LF2]</t>
  </si>
  <si>
    <t>1500-NPS14 x 18 [SA350 LF2]</t>
  </si>
  <si>
    <t>1500-NPS14 x 20 [SA350 LF2]</t>
  </si>
  <si>
    <t>1500-NPS16 x 12 [SA350 LF2]</t>
  </si>
  <si>
    <t>1500-NPS16 x 14 [SA350 LF2]</t>
  </si>
  <si>
    <t>1500-NPS16 x 16 [SA350 LF2]</t>
  </si>
  <si>
    <t>1500-NPS16 x 18 [SA350 LF2]</t>
  </si>
  <si>
    <t>1500-NPS16 x 20 [SA350 LF2]</t>
  </si>
  <si>
    <t>1500-NPS18 x 12 [SA350 LF2]</t>
  </si>
  <si>
    <t>1500-NPS18 x 14 [SA350 LF2]</t>
  </si>
  <si>
    <t>1500-NPS18 x 16 [SA350 LF2]</t>
  </si>
  <si>
    <t>1500-NPS18 x 18 [SA350 LF2]</t>
  </si>
  <si>
    <t>1500-NPS18 x 20 [SA350 LF2]</t>
  </si>
  <si>
    <t>1500-NPS20 x 12 [SA350 LF2]</t>
  </si>
  <si>
    <t>1500-NPS20 x 14 [SA350 LF2]</t>
  </si>
  <si>
    <t>1500-NPS20 x 16 [SA350 LF2]</t>
  </si>
  <si>
    <t>1500-NPS20 x 18 [SA350 LF2]</t>
  </si>
  <si>
    <t>1500-NPS20 x 20 [SA350 LF2]</t>
  </si>
  <si>
    <t>1500-NPS24 x 12 [SA350 LF2]</t>
  </si>
  <si>
    <t>1500-NPS24 x 14 [SA350 LF2]</t>
  </si>
  <si>
    <t>1500-NPS24 x 16 [SA350 LF2]</t>
  </si>
  <si>
    <t>1500-NPS24 x 18 [SA350 LF2]</t>
  </si>
  <si>
    <t>1500-NPS24 x 20 [SA350 LF2]</t>
  </si>
  <si>
    <t>2500-NPS1 x 9 [SA350 LF2]</t>
  </si>
  <si>
    <t>2500-NPS1.25 x 9 [SA350 LF2]</t>
  </si>
  <si>
    <t>2500-NPS1.5 x 9 [SA350 LF2]</t>
  </si>
  <si>
    <t>2500-NPS2 x 9 [SA350 LF2]</t>
  </si>
  <si>
    <t>2500-NPS2.5 x 12 [SA350 LF2]</t>
  </si>
  <si>
    <t>2500-NPS3 x 12 [SA350 LF2]</t>
  </si>
  <si>
    <t>2500-NPS4 x 12 [SA350 LF2]</t>
  </si>
  <si>
    <t>2500-NPS5 x 12 [SA350 LF2]</t>
  </si>
  <si>
    <t>2500-NPS6 x 12 [SA350 LF2]</t>
  </si>
  <si>
    <t>2500-NPS8 x 12 [SA350 LF2]</t>
  </si>
  <si>
    <t>2500-NPS10 x 16 [SA350 LF2]</t>
  </si>
  <si>
    <t>2500-NPS12 x 16 [SA350 LF2]</t>
  </si>
  <si>
    <t>LWN_Config_List2</t>
  </si>
  <si>
    <t>LWN Bore On/Off</t>
  </si>
  <si>
    <t>LWN Bore Sketch On/Off</t>
  </si>
  <si>
    <t>2nd LWN Bore On/Off</t>
  </si>
  <si>
    <t>2nd LWN Bore Sketch On/Off</t>
  </si>
  <si>
    <t>$STATE@LWN Bore</t>
  </si>
  <si>
    <t>$STATE@LWN Bore Sketch</t>
  </si>
  <si>
    <t>$STATE@LWN Bore2</t>
  </si>
  <si>
    <t>$STATE@LWN Bore2 Sketch</t>
  </si>
  <si>
    <t>$STATE@LWN Trim</t>
  </si>
  <si>
    <t>$STATE@LWN Trim Sketch</t>
  </si>
  <si>
    <t>LWN Trim On/Off</t>
  </si>
  <si>
    <t>LWN Trim Sketch On/Off</t>
  </si>
  <si>
    <t>$STATE@LWN Trim2</t>
  </si>
  <si>
    <t>$STATE@LWN Trim2 Sketch</t>
  </si>
  <si>
    <t>$CONFIGURATION@Long Weld Neck Flange&lt;1&gt;</t>
  </si>
  <si>
    <t>$CONFIGURATION@Long Weld Neck Flange&lt;2&gt;</t>
  </si>
  <si>
    <t>LWN Config Name</t>
  </si>
  <si>
    <t>Coupling Config Name</t>
  </si>
  <si>
    <t>F304L]</t>
  </si>
  <si>
    <t>F316]</t>
  </si>
  <si>
    <t>F316L]</t>
  </si>
  <si>
    <t>LF2]</t>
  </si>
  <si>
    <t>LWN_Length_List</t>
  </si>
  <si>
    <t>Default</t>
  </si>
  <si>
    <t>$STATE@LWN Trim TP</t>
  </si>
  <si>
    <t>LWN Trim TP On/Off</t>
  </si>
  <si>
    <t>LWN Trim TP Sketch On/Off</t>
  </si>
  <si>
    <t>$STATE@LWN Trim TP Sketch</t>
  </si>
  <si>
    <t>$STATE@LWN Trim TP2</t>
  </si>
  <si>
    <t>$STATE@LWN Trim TP2 Sketch</t>
  </si>
  <si>
    <t>LWN_Locations</t>
  </si>
  <si>
    <r>
      <t>Dim A (</t>
    </r>
    <r>
      <rPr>
        <sz val="11"/>
        <rFont val="Calibri Light"/>
        <family val="2"/>
      </rPr>
      <t xml:space="preserve">↔ </t>
    </r>
    <r>
      <rPr>
        <sz val="11"/>
        <rFont val="Calibri"/>
        <family val="2"/>
        <scheme val="minor"/>
      </rPr>
      <t>CL to LWN face)</t>
    </r>
  </si>
  <si>
    <r>
      <t>Dim B (</t>
    </r>
    <r>
      <rPr>
        <sz val="11"/>
        <rFont val="Calibri Light"/>
        <family val="2"/>
      </rPr>
      <t xml:space="preserve">↕ </t>
    </r>
    <r>
      <rPr>
        <sz val="11"/>
        <rFont val="Calibri"/>
        <family val="2"/>
        <scheme val="minor"/>
      </rPr>
      <t>Wrapper to CL of LWN)</t>
    </r>
  </si>
  <si>
    <t>D1@Distance14</t>
  </si>
  <si>
    <t>D1@Distance17</t>
  </si>
  <si>
    <t>Coupling Size Data</t>
  </si>
  <si>
    <t>LWN Location</t>
  </si>
  <si>
    <t>LWN Size Data</t>
  </si>
  <si>
    <t>Configuration Names</t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</si>
  <si>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>Coupling Size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</si>
  <si>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>LWN Size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</si>
  <si>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 xml:space="preserve">LWN Location B </t>
    </r>
    <r>
      <rPr>
        <sz val="11"/>
        <color theme="1"/>
        <rFont val="Calibri Light"/>
        <family val="2"/>
      </rPr>
      <t>↔</t>
    </r>
  </si>
  <si>
    <t>2nd LWN Trim On/Off</t>
  </si>
  <si>
    <t>2nd LWN Trim Sketch On/Off</t>
  </si>
  <si>
    <t>2nd LWN Trim TP On/Off</t>
  </si>
  <si>
    <t>2nd LWN Trim TP Sketch On/Off</t>
  </si>
  <si>
    <t>1st LWN</t>
  </si>
  <si>
    <t>2nd LWN</t>
  </si>
  <si>
    <t>Pipe</t>
  </si>
  <si>
    <t>Wneck Flange / Pipe</t>
  </si>
  <si>
    <t>TP_Material_List</t>
  </si>
  <si>
    <t>SA403 WP304</t>
  </si>
  <si>
    <t>SA403 WP304L</t>
  </si>
  <si>
    <t>SA403 WP316</t>
  </si>
  <si>
    <t>SA403 WP316L</t>
  </si>
  <si>
    <t>SA234 WP11</t>
  </si>
  <si>
    <t>SA815 S31803</t>
  </si>
  <si>
    <t>SB366 N08825</t>
  </si>
  <si>
    <t>SB366 N06625</t>
  </si>
  <si>
    <t>SB366 N10276</t>
  </si>
  <si>
    <t>TP - Material</t>
  </si>
  <si>
    <t>[SA403 WP304]</t>
  </si>
  <si>
    <t>TP6 SCH-80 [SA403 WP304]</t>
  </si>
  <si>
    <t>TP8 SCH-80 [SA403 WP304]</t>
  </si>
  <si>
    <t>TP10 SCH-80 [SA403 WP304]</t>
  </si>
  <si>
    <t>TP12 SCH-80 [SA403 WP304]</t>
  </si>
  <si>
    <t>TP14 SCH-80 [SA403 WP304]</t>
  </si>
  <si>
    <t>TP8 SCH-120 [SA403 WP304]</t>
  </si>
  <si>
    <t>TP10 SCH-120 [SA403 WP304]</t>
  </si>
  <si>
    <t>TP12 SCH-120 [SA403 WP304]</t>
  </si>
  <si>
    <t>TP6 SCH-160 [SA403 WP304]</t>
  </si>
  <si>
    <t>TP8 SCH-160 [SA403 WP304]</t>
  </si>
  <si>
    <t>TP10 SCH-160 [SA403 WP304]</t>
  </si>
  <si>
    <t>TP12 SCH-160 [SA403 WP304]</t>
  </si>
  <si>
    <t>TP6 SCH-80 (2) [SA403 WP304]</t>
  </si>
  <si>
    <t>TP8 SCH-80 (2) [SA403 WP304]</t>
  </si>
  <si>
    <t>TP10 SCH-80 (2) [SA403 WP304]</t>
  </si>
  <si>
    <t>TP12 SCH-80 (2) [SA403 WP304]</t>
  </si>
  <si>
    <t>TP14 SCH-80 (2) [SA403 WP304]</t>
  </si>
  <si>
    <t>TP8 SCH-120 (2) [SA403 WP304]</t>
  </si>
  <si>
    <t>TP10 SCH-120 (2) [SA403 WP304]</t>
  </si>
  <si>
    <t>TP12 SCH-120 (2) [SA403 WP304]</t>
  </si>
  <si>
    <t>TP6 SCH-160 (2) [SA403 WP304]</t>
  </si>
  <si>
    <t>TP8 SCH-160 (2) [SA403 WP304]</t>
  </si>
  <si>
    <t>TP10 SCH-160 (2) [SA403 WP304]</t>
  </si>
  <si>
    <t>TP12 SCH-160 (2) [SA403 WP304]</t>
  </si>
  <si>
    <t>[SA403 WP304L]</t>
  </si>
  <si>
    <t>TP6 SCH-80 [SA403 WP304L]</t>
  </si>
  <si>
    <t>TP8 SCH-80 [SA403 WP304L]</t>
  </si>
  <si>
    <t>TP10 SCH-80 [SA403 WP304L]</t>
  </si>
  <si>
    <t>TP12 SCH-80 [SA403 WP304L]</t>
  </si>
  <si>
    <t>TP14 SCH-80 [SA403 WP304L]</t>
  </si>
  <si>
    <t>TP8 SCH-120 [SA403 WP304L]</t>
  </si>
  <si>
    <t>TP10 SCH-120 [SA403 WP304L]</t>
  </si>
  <si>
    <t>TP12 SCH-120 [SA403 WP304L]</t>
  </si>
  <si>
    <t>TP6 SCH-160 [SA403 WP304L]</t>
  </si>
  <si>
    <t>TP8 SCH-160 [SA403 WP304L]</t>
  </si>
  <si>
    <t>TP10 SCH-160 [SA403 WP304L]</t>
  </si>
  <si>
    <t>TP12 SCH-160 [SA403 WP304L]</t>
  </si>
  <si>
    <t>TP6 SCH-80 (2) [SA403 WP304L]</t>
  </si>
  <si>
    <t>TP8 SCH-80 (2) [SA403 WP304L]</t>
  </si>
  <si>
    <t>TP10 SCH-80 (2) [SA403 WP304L]</t>
  </si>
  <si>
    <t>TP12 SCH-80 (2) [SA403 WP304L]</t>
  </si>
  <si>
    <t>TP14 SCH-80 (2) [SA403 WP304L]</t>
  </si>
  <si>
    <t>TP8 SCH-120 (2) [SA403 WP304L]</t>
  </si>
  <si>
    <t>TP10 SCH-120 (2) [SA403 WP304L]</t>
  </si>
  <si>
    <t>TP12 SCH-120 (2) [SA403 WP304L]</t>
  </si>
  <si>
    <t>TP6 SCH-160 (2) [SA403 WP304L]</t>
  </si>
  <si>
    <t>TP8 SCH-160 (2) [SA403 WP304L]</t>
  </si>
  <si>
    <t>TP10 SCH-160 (2) [SA403 WP304L]</t>
  </si>
  <si>
    <t>TP12 SCH-160 (2) [SA403 WP304L]</t>
  </si>
  <si>
    <t>[SA403 WP316]</t>
  </si>
  <si>
    <t>TP6 SCH-80 [SA403 WP316]</t>
  </si>
  <si>
    <t>TP8 SCH-80 [SA403 WP316]</t>
  </si>
  <si>
    <t>TP10 SCH-80 [SA403 WP316]</t>
  </si>
  <si>
    <t>TP12 SCH-80 [SA403 WP316]</t>
  </si>
  <si>
    <t>TP14 SCH-80 [SA403 WP316]</t>
  </si>
  <si>
    <t>TP8 SCH-120 [SA403 WP316]</t>
  </si>
  <si>
    <t>TP10 SCH-120 [SA403 WP316]</t>
  </si>
  <si>
    <t>TP12 SCH-120 [SA403 WP316]</t>
  </si>
  <si>
    <t>TP6 SCH-160 [SA403 WP316]</t>
  </si>
  <si>
    <t>TP8 SCH-160 [SA403 WP316]</t>
  </si>
  <si>
    <t>TP10 SCH-160 [SA403 WP316]</t>
  </si>
  <si>
    <t>TP12 SCH-160 [SA403 WP316]</t>
  </si>
  <si>
    <t>TP6 SCH-80 (2) [SA403 WP316]</t>
  </si>
  <si>
    <t>TP8 SCH-80 (2) [SA403 WP316]</t>
  </si>
  <si>
    <t>TP10 SCH-80 (2) [SA403 WP316]</t>
  </si>
  <si>
    <t>TP12 SCH-80 (2) [SA403 WP316]</t>
  </si>
  <si>
    <t>TP14 SCH-80 (2) [SA403 WP316]</t>
  </si>
  <si>
    <t>TP8 SCH-120 (2) [SA403 WP316]</t>
  </si>
  <si>
    <t>TP10 SCH-120 (2) [SA403 WP316]</t>
  </si>
  <si>
    <t>TP12 SCH-120 (2) [SA403 WP316]</t>
  </si>
  <si>
    <t>TP6 SCH-160 (2) [SA403 WP316]</t>
  </si>
  <si>
    <t>TP8 SCH-160 (2) [SA403 WP316]</t>
  </si>
  <si>
    <t>TP10 SCH-160 (2) [SA403 WP316]</t>
  </si>
  <si>
    <t>TP12 SCH-160 (2) [SA403 WP316]</t>
  </si>
  <si>
    <t>[SA403 WP316L]</t>
  </si>
  <si>
    <t>TP6 SCH-80 [SA403 WP316L]</t>
  </si>
  <si>
    <t>TP8 SCH-80 [SA403 WP316L]</t>
  </si>
  <si>
    <t>TP10 SCH-80 [SA403 WP316L]</t>
  </si>
  <si>
    <t>TP12 SCH-80 [SA403 WP316L]</t>
  </si>
  <si>
    <t>TP14 SCH-80 [SA403 WP316L]</t>
  </si>
  <si>
    <t>TP8 SCH-120 [SA403 WP316L]</t>
  </si>
  <si>
    <t>TP10 SCH-120 [SA403 WP316L]</t>
  </si>
  <si>
    <t>TP12 SCH-120 [SA403 WP316L]</t>
  </si>
  <si>
    <t>TP6 SCH-160 [SA403 WP316L]</t>
  </si>
  <si>
    <t>TP8 SCH-160 [SA403 WP316L]</t>
  </si>
  <si>
    <t>TP10 SCH-160 [SA403 WP316L]</t>
  </si>
  <si>
    <t>TP12 SCH-160 [SA403 WP316L]</t>
  </si>
  <si>
    <t>TP6 SCH-80 (2) [SA403 WP316L]</t>
  </si>
  <si>
    <t>TP8 SCH-80 (2) [SA403 WP316L]</t>
  </si>
  <si>
    <t>TP10 SCH-80 (2) [SA403 WP316L]</t>
  </si>
  <si>
    <t>TP12 SCH-80 (2) [SA403 WP316L]</t>
  </si>
  <si>
    <t>TP14 SCH-80 (2) [SA403 WP316L]</t>
  </si>
  <si>
    <t>TP8 SCH-120 (2) [SA403 WP316L]</t>
  </si>
  <si>
    <t>TP10 SCH-120 (2) [SA403 WP316L]</t>
  </si>
  <si>
    <t>TP12 SCH-120 (2) [SA403 WP316L]</t>
  </si>
  <si>
    <t>TP6 SCH-160 (2) [SA403 WP316L]</t>
  </si>
  <si>
    <t>TP8 SCH-160 (2) [SA403 WP316L]</t>
  </si>
  <si>
    <t>TP10 SCH-160 (2) [SA403 WP316L]</t>
  </si>
  <si>
    <t>TP12 SCH-160 (2) [SA403 WP316L]</t>
  </si>
  <si>
    <t>[SA815 S31803]</t>
  </si>
  <si>
    <t>TP6 SCH-80 [SA815 S31803]</t>
  </si>
  <si>
    <t>TP8 SCH-80 [SA815 S31803]</t>
  </si>
  <si>
    <t>TP10 SCH-80 [SA815 S31803]</t>
  </si>
  <si>
    <t>TP12 SCH-80 [SA815 S31803]</t>
  </si>
  <si>
    <t>TP14 SCH-80 [SA815 S31803]</t>
  </si>
  <si>
    <t>TP8 SCH-120 [SA815 S31803]</t>
  </si>
  <si>
    <t>TP10 SCH-120 [SA815 S31803]</t>
  </si>
  <si>
    <t>TP12 SCH-120 [SA815 S31803]</t>
  </si>
  <si>
    <t>TP6 SCH-160 [SA815 S31803]</t>
  </si>
  <si>
    <t>TP8 SCH-160 [SA815 S31803]</t>
  </si>
  <si>
    <t>TP10 SCH-160 [SA815 S31803]</t>
  </si>
  <si>
    <t>TP12 SCH-160 [SA815 S31803]</t>
  </si>
  <si>
    <t>TP6 SCH-80 (2) [SA815 S31803]</t>
  </si>
  <si>
    <t>TP8 SCH-80 (2) [SA815 S31803]</t>
  </si>
  <si>
    <t>TP10 SCH-80 (2) [SA815 S31803]</t>
  </si>
  <si>
    <t>TP12 SCH-80 (2) [SA815 S31803]</t>
  </si>
  <si>
    <t>TP14 SCH-80 (2) [SA815 S31803]</t>
  </si>
  <si>
    <t>TP8 SCH-120 (2) [SA815 S31803]</t>
  </si>
  <si>
    <t>TP10 SCH-120 (2) [SA815 S31803]</t>
  </si>
  <si>
    <t>TP12 SCH-120 (2) [SA815 S31803]</t>
  </si>
  <si>
    <t>TP6 SCH-160 (2) [SA815 S31803]</t>
  </si>
  <si>
    <t>TP8 SCH-160 (2) [SA815 S31803]</t>
  </si>
  <si>
    <t>TP10 SCH-160 (2) [SA815 S31803]</t>
  </si>
  <si>
    <t>TP12 SCH-160 (2) [SA815 S31803]</t>
  </si>
  <si>
    <t>[SA234 WP11]</t>
  </si>
  <si>
    <t>TP6 SCH-80 [SA234 WP11]</t>
  </si>
  <si>
    <t>TP8 SCH-80 [SA234 WP11]</t>
  </si>
  <si>
    <t>TP10 SCH-80 [SA234 WP11]</t>
  </si>
  <si>
    <t>TP12 SCH-80 [SA234 WP11]</t>
  </si>
  <si>
    <t>TP14 SCH-80 [SA234 WP11]</t>
  </si>
  <si>
    <t>TP8 SCH-120 [SA234 WP11]</t>
  </si>
  <si>
    <t>TP10 SCH-120 [SA234 WP11]</t>
  </si>
  <si>
    <t>TP12 SCH-120 [SA234 WP11]</t>
  </si>
  <si>
    <t>TP6 SCH-160 [SA234 WP11]</t>
  </si>
  <si>
    <t>TP8 SCH-160 [SA234 WP11]</t>
  </si>
  <si>
    <t>TP10 SCH-160 [SA234 WP11]</t>
  </si>
  <si>
    <t>TP12 SCH-160 [SA234 WP11]</t>
  </si>
  <si>
    <t>TP6 SCH-80 (2) [SA234 WP11]</t>
  </si>
  <si>
    <t>TP8 SCH-80 (2) [SA234 WP11]</t>
  </si>
  <si>
    <t>TP10 SCH-80 (2) [SA234 WP11]</t>
  </si>
  <si>
    <t>TP12 SCH-80 (2) [SA234 WP11]</t>
  </si>
  <si>
    <t>TP14 SCH-80 (2) [SA234 WP11]</t>
  </si>
  <si>
    <t>TP8 SCH-120 (2) [SA234 WP11]</t>
  </si>
  <si>
    <t>TP10 SCH-120 (2) [SA234 WP11]</t>
  </si>
  <si>
    <t>TP12 SCH-120 (2) [SA234 WP11]</t>
  </si>
  <si>
    <t>TP6 SCH-160 (2) [SA234 WP11]</t>
  </si>
  <si>
    <t>TP8 SCH-160 (2) [SA234 WP11]</t>
  </si>
  <si>
    <t>TP10 SCH-160 (2) [SA234 WP11]</t>
  </si>
  <si>
    <t>TP12 SCH-160 (2) [SA234 WP11]</t>
  </si>
  <si>
    <t>[SB366 N08825]</t>
  </si>
  <si>
    <t>TP6 SCH-80 [SB366 N08825]</t>
  </si>
  <si>
    <t>TP8 SCH-80 [SB366 N08825]</t>
  </si>
  <si>
    <t>TP10 SCH-80 [SB366 N08825]</t>
  </si>
  <si>
    <t>TP12 SCH-80 [SB366 N08825]</t>
  </si>
  <si>
    <t>TP14 SCH-80 [SB366 N08825]</t>
  </si>
  <si>
    <t>TP8 SCH-120 [SB366 N08825]</t>
  </si>
  <si>
    <t>TP10 SCH-120 [SB366 N08825]</t>
  </si>
  <si>
    <t>TP12 SCH-120 [SB366 N08825]</t>
  </si>
  <si>
    <t>TP6 SCH-160 [SB366 N08825]</t>
  </si>
  <si>
    <t>TP8 SCH-160 [SB366 N08825]</t>
  </si>
  <si>
    <t>TP10 SCH-160 [SB366 N08825]</t>
  </si>
  <si>
    <t>TP12 SCH-160 [SB366 N08825]</t>
  </si>
  <si>
    <t>TP6 SCH-80 (2) [SB366 N08825]</t>
  </si>
  <si>
    <t>TP8 SCH-80 (2) [SB366 N08825]</t>
  </si>
  <si>
    <t>TP10 SCH-80 (2) [SB366 N08825]</t>
  </si>
  <si>
    <t>TP12 SCH-80 (2) [SB366 N08825]</t>
  </si>
  <si>
    <t>TP14 SCH-80 (2) [SB366 N08825]</t>
  </si>
  <si>
    <t>TP8 SCH-120 (2) [SB366 N08825]</t>
  </si>
  <si>
    <t>TP10 SCH-120 (2) [SB366 N08825]</t>
  </si>
  <si>
    <t>TP12 SCH-120 (2) [SB366 N08825]</t>
  </si>
  <si>
    <t>TP6 SCH-160 (2) [SB366 N08825]</t>
  </si>
  <si>
    <t>TP8 SCH-160 (2) [SB366 N08825]</t>
  </si>
  <si>
    <t>TP10 SCH-160 (2) [SB366 N08825]</t>
  </si>
  <si>
    <t>TP12 SCH-160 (2) [SB366 N08825]</t>
  </si>
  <si>
    <t>[SB366 N06625]</t>
  </si>
  <si>
    <t>TP6 SCH-80 [SB366 N06625]</t>
  </si>
  <si>
    <t>TP8 SCH-80 [SB366 N06625]</t>
  </si>
  <si>
    <t>TP10 SCH-80 [SB366 N06625]</t>
  </si>
  <si>
    <t>TP12 SCH-80 [SB366 N06625]</t>
  </si>
  <si>
    <t>TP14 SCH-80 [SB366 N06625]</t>
  </si>
  <si>
    <t>TP8 SCH-120 [SB366 N06625]</t>
  </si>
  <si>
    <t>TP10 SCH-120 [SB366 N06625]</t>
  </si>
  <si>
    <t>TP12 SCH-120 [SB366 N06625]</t>
  </si>
  <si>
    <t>TP6 SCH-160 [SB366 N06625]</t>
  </si>
  <si>
    <t>TP8 SCH-160 [SB366 N06625]</t>
  </si>
  <si>
    <t>TP10 SCH-160 [SB366 N06625]</t>
  </si>
  <si>
    <t>TP12 SCH-160 [SB366 N06625]</t>
  </si>
  <si>
    <t>TP6 SCH-80 (2) [SB366 N06625]</t>
  </si>
  <si>
    <t>TP8 SCH-80 (2) [SB366 N06625]</t>
  </si>
  <si>
    <t>TP10 SCH-80 (2) [SB366 N06625]</t>
  </si>
  <si>
    <t>TP12 SCH-80 (2) [SB366 N06625]</t>
  </si>
  <si>
    <t>TP14 SCH-80 (2) [SB366 N06625]</t>
  </si>
  <si>
    <t>TP8 SCH-120 (2) [SB366 N06625]</t>
  </si>
  <si>
    <t>TP10 SCH-120 (2) [SB366 N06625]</t>
  </si>
  <si>
    <t>TP12 SCH-120 (2) [SB366 N06625]</t>
  </si>
  <si>
    <t>TP6 SCH-160 (2) [SB366 N06625]</t>
  </si>
  <si>
    <t>TP8 SCH-160 (2) [SB366 N06625]</t>
  </si>
  <si>
    <t>TP10 SCH-160 (2) [SB366 N06625]</t>
  </si>
  <si>
    <t>TP12 SCH-160 (2) [SB366 N06625]</t>
  </si>
  <si>
    <t>[SB366 N10276]</t>
  </si>
  <si>
    <t>TP6 SCH-80 [SB366 N10276]</t>
  </si>
  <si>
    <t>TP8 SCH-80 [SB366 N10276]</t>
  </si>
  <si>
    <t>TP10 SCH-80 [SB366 N10276]</t>
  </si>
  <si>
    <t>TP12 SCH-80 [SB366 N10276]</t>
  </si>
  <si>
    <t>TP14 SCH-80 [SB366 N10276]</t>
  </si>
  <si>
    <t>TP8 SCH-120 [SB366 N10276]</t>
  </si>
  <si>
    <t>TP10 SCH-120 [SB366 N10276]</t>
  </si>
  <si>
    <t>TP12 SCH-120 [SB366 N10276]</t>
  </si>
  <si>
    <t>TP6 SCH-160 [SB366 N10276]</t>
  </si>
  <si>
    <t>TP8 SCH-160 [SB366 N10276]</t>
  </si>
  <si>
    <t>TP10 SCH-160 [SB366 N10276]</t>
  </si>
  <si>
    <t>TP12 SCH-160 [SB366 N10276]</t>
  </si>
  <si>
    <t>TP6 SCH-80 (2) [SB366 N10276]</t>
  </si>
  <si>
    <t>TP8 SCH-80 (2) [SB366 N10276]</t>
  </si>
  <si>
    <t>TP10 SCH-80 (2) [SB366 N10276]</t>
  </si>
  <si>
    <t>TP12 SCH-80 (2) [SB366 N10276]</t>
  </si>
  <si>
    <t>TP14 SCH-80 (2) [SB366 N10276]</t>
  </si>
  <si>
    <t>TP8 SCH-120 (2) [SB366 N10276]</t>
  </si>
  <si>
    <t>TP10 SCH-120 (2) [SB366 N10276]</t>
  </si>
  <si>
    <t>TP12 SCH-120 (2) [SB366 N10276]</t>
  </si>
  <si>
    <t>TP6 SCH-160 (2) [SB366 N10276]</t>
  </si>
  <si>
    <t>TP8 SCH-160 (2) [SB366 N10276]</t>
  </si>
  <si>
    <t>TP10 SCH-160 (2) [SB366 N10276]</t>
  </si>
  <si>
    <t>TP12 SCH-160 (2) [SB366 N10276]</t>
  </si>
  <si>
    <t>Flanges</t>
  </si>
  <si>
    <t>Transition pipes</t>
  </si>
  <si>
    <t>Header plate</t>
  </si>
  <si>
    <t>Material type</t>
  </si>
  <si>
    <t>SA106 GR.B</t>
  </si>
  <si>
    <t>SA516 70 (N)</t>
  </si>
  <si>
    <t>CARBON STEEL</t>
  </si>
  <si>
    <t>AXC</t>
  </si>
  <si>
    <t>SA333 GR.6</t>
  </si>
  <si>
    <t>SA516 70</t>
  </si>
  <si>
    <t>Hammco</t>
  </si>
  <si>
    <t>SA312 TP304</t>
  </si>
  <si>
    <t>SA240 304</t>
  </si>
  <si>
    <t>STAINLESS STEEL</t>
  </si>
  <si>
    <t>SA312 TP304L</t>
  </si>
  <si>
    <t>SA240 304L</t>
  </si>
  <si>
    <t>SA312 TP316</t>
  </si>
  <si>
    <t>SA240 316</t>
  </si>
  <si>
    <t>SA312 TP316L</t>
  </si>
  <si>
    <t>SA240 316L</t>
  </si>
  <si>
    <t>SA182 F11</t>
  </si>
  <si>
    <t>SA335 P11</t>
  </si>
  <si>
    <t>SA387 11 CL2</t>
  </si>
  <si>
    <t>1.25 CHROME, 0.5 MOLY</t>
  </si>
  <si>
    <t>SA790 S31803</t>
  </si>
  <si>
    <t>SA240 S31803</t>
  </si>
  <si>
    <t>DUPLEX STAINLESS STEEL</t>
  </si>
  <si>
    <t>SA182 F53</t>
  </si>
  <si>
    <t>SA790 S32750</t>
  </si>
  <si>
    <t>SA240 S32750</t>
  </si>
  <si>
    <t>SB381 F2</t>
  </si>
  <si>
    <t>SB337 GR.2</t>
  </si>
  <si>
    <t>SB265 2</t>
  </si>
  <si>
    <t>TITANIUM</t>
  </si>
  <si>
    <t>SB424 N08825</t>
  </si>
  <si>
    <t>SB423 N08825</t>
  </si>
  <si>
    <t>INCOLOY 825</t>
  </si>
  <si>
    <t>SB705 N08825</t>
  </si>
  <si>
    <t>SB564 N06625</t>
  </si>
  <si>
    <t>SB444 N06625</t>
  </si>
  <si>
    <t>SB443 M06625</t>
  </si>
  <si>
    <t>INCONEL 625</t>
  </si>
  <si>
    <t>SB462 N10276</t>
  </si>
  <si>
    <t>SB622 N10276</t>
  </si>
  <si>
    <t>SB575 N10276</t>
  </si>
  <si>
    <t>HASTELLOY</t>
  </si>
  <si>
    <t>SA53 GR.B</t>
  </si>
  <si>
    <t>SA516 70 (SS)</t>
  </si>
  <si>
    <t>SA106 GR.C</t>
  </si>
  <si>
    <t>SA312 F304L</t>
  </si>
  <si>
    <t>304 SS</t>
  </si>
  <si>
    <t>SA312 S30815</t>
  </si>
  <si>
    <t>ASTM A500 GR.B</t>
  </si>
  <si>
    <t>Legend</t>
  </si>
  <si>
    <t>Material_Matrix</t>
  </si>
  <si>
    <t>End of row</t>
  </si>
  <si>
    <t>Pick from List</t>
  </si>
  <si>
    <t>$STATE@Parallel2 (flipA)</t>
  </si>
  <si>
    <t>$STATE@Parallel3 (flipB)</t>
  </si>
  <si>
    <t>Additional Connection Options</t>
  </si>
  <si>
    <t>$STATE@Coupling Trim Plane</t>
  </si>
  <si>
    <t>Coupling Trim Plane</t>
  </si>
  <si>
    <t>$STATE@Coupling Trim Plane2</t>
  </si>
  <si>
    <t>Coupling Trim Plane2</t>
  </si>
  <si>
    <t>$State@Equal length30@Pipe ID</t>
  </si>
  <si>
    <t>$State@Equal length34@Pipe ID</t>
  </si>
  <si>
    <t>$State@Equal length35@Pipe ID</t>
  </si>
  <si>
    <t>$State@Distance18</t>
  </si>
  <si>
    <t>$State@Coincident30</t>
  </si>
  <si>
    <t>$State@Coincident31</t>
  </si>
  <si>
    <t>$State@Distance5@Pipe ID</t>
  </si>
  <si>
    <t>$State@Distance9@Pipe ID</t>
  </si>
  <si>
    <t>D1@Pipe ID</t>
  </si>
  <si>
    <t>D2@Pipe ID</t>
  </si>
  <si>
    <t>End Of Row</t>
  </si>
  <si>
    <t>Bore Hole Dia</t>
  </si>
  <si>
    <t>Bore_Dia_Table</t>
  </si>
  <si>
    <t>Pipe ID dimension on/off</t>
  </si>
  <si>
    <t>Pipe ID</t>
  </si>
  <si>
    <t>Flange mate to Header box</t>
  </si>
  <si>
    <t>x</t>
  </si>
  <si>
    <t>Pipe Size</t>
  </si>
  <si>
    <t>↑</t>
  </si>
  <si>
    <t>Override Forumla if no pipe is needed…
Copy of original formula below if needed to restore link to pipe file values</t>
  </si>
  <si>
    <t>$STATE@MidPoint10@Mating Plane Sketch</t>
  </si>
  <si>
    <t>Mating Plane Top related to Long Weld Neck</t>
  </si>
  <si>
    <t>Mating Plane Top related to RFWN</t>
  </si>
  <si>
    <t>$CONFIGURATION@000000_S03-Pipe&lt;1&gt;</t>
  </si>
  <si>
    <t>$CONFIGURATION@000000_S03-Nozzle Simplified&lt;1&gt;</t>
  </si>
  <si>
    <t>$STATE@000000_S03-Pipe&lt;1&gt;</t>
  </si>
  <si>
    <t>$CONFIGURATION@000000_S03-LWN Flange&lt;1&gt;</t>
  </si>
  <si>
    <t>$CONFIGURATION@000000_S03-LWN Flange&lt;2&gt;</t>
  </si>
  <si>
    <t>$State@000000_S03-LWN Flange&lt;1&gt;</t>
  </si>
  <si>
    <t>$State@000000_S03-LWN Flange&lt;2&gt;</t>
  </si>
  <si>
    <t>150-NPS0.5 x 9 [SA105]</t>
  </si>
  <si>
    <t>150-NPS0.75 x 9 [SA105]</t>
  </si>
  <si>
    <t>300-NPS0.5 x 9 [SA105]</t>
  </si>
  <si>
    <t>300-NPS0.75 x 9 [SA105]</t>
  </si>
  <si>
    <t>400-NPS0.5 x 9 [SA105]</t>
  </si>
  <si>
    <t>400-NPS0.75 x 9 [SA105]</t>
  </si>
  <si>
    <t>600-NPS0.5 x 9 [SA105]</t>
  </si>
  <si>
    <t>600-NPS0.75 x 9 [SA105]</t>
  </si>
  <si>
    <t>900-NPS0.5 x 9 [SA105]</t>
  </si>
  <si>
    <t>900-NPS0.75 x 9 [SA105]</t>
  </si>
  <si>
    <t>1500-NPS0.5 x 9 [SA105]</t>
  </si>
  <si>
    <t>1500-NPS0.75 x 9 [SA105]</t>
  </si>
  <si>
    <t>2500-NPS0.5 x 9 [SA105]</t>
  </si>
  <si>
    <t>2500-NPS0.75 x 9 [SA105]</t>
  </si>
  <si>
    <t>150-NPS0.5 x 9 [SA182 F304]</t>
  </si>
  <si>
    <t>150-NPS0.75 x 9 [SA182 F304]</t>
  </si>
  <si>
    <t>300-NPS0.5 x 9 [SA182 F304]</t>
  </si>
  <si>
    <t>300-NPS0.75 x 9 [SA182 F304]</t>
  </si>
  <si>
    <t>400-NPS0.5 x 9 [SA182 F304]</t>
  </si>
  <si>
    <t>400-NPS0.75 x 9 [SA182 F304]</t>
  </si>
  <si>
    <t>600-NPS0.5 x 9 [SA182 F304]</t>
  </si>
  <si>
    <t>600-NPS0.75 x 9 [SA182 F304]</t>
  </si>
  <si>
    <t>900-NPS0.5 x 9 [SA182 F304]</t>
  </si>
  <si>
    <t>900-NPS0.75 x 9 [SA182 F304]</t>
  </si>
  <si>
    <t>1500-NPS0.5 x 9 [SA182 F304]</t>
  </si>
  <si>
    <t>1500-NPS0.75 x 9 [SA182 F304]</t>
  </si>
  <si>
    <t>2500-NPS0.5 x 9 [SA182 F304]</t>
  </si>
  <si>
    <t>2500-NPS0.75 x 9 [SA182 F304]</t>
  </si>
  <si>
    <t>150-NPS0.5 x 9 [SA182 F304L]</t>
  </si>
  <si>
    <t>150-NPS0.75 x 9 [SA182 F304L]</t>
  </si>
  <si>
    <t>300-NPS0.5 x 9 [SA182 F304L]</t>
  </si>
  <si>
    <t>300-NPS0.75 x 9 [SA182 F304L]</t>
  </si>
  <si>
    <t>400-NPS0.5 x 9 [SA182 F304L]</t>
  </si>
  <si>
    <t>400-NPS0.75 x 9 [SA182 F304L]</t>
  </si>
  <si>
    <t>600-NPS0.5 x 9 [SA182 F304L]</t>
  </si>
  <si>
    <t>600-NPS0.75 x 9 [SA182 F304L]</t>
  </si>
  <si>
    <t>900-NPS0.5 x 9 [SA182 F304L]</t>
  </si>
  <si>
    <t>900-NPS0.75 x 9 [SA182 F304L]</t>
  </si>
  <si>
    <t>1500-NPS0.5 x 9 [SA182 F304L]</t>
  </si>
  <si>
    <t>1500-NPS0.75 x 9 [SA182 F304L]</t>
  </si>
  <si>
    <t>2500-NPS0.5 x 9 [SA182 F304L]</t>
  </si>
  <si>
    <t>2500-NPS0.75 x 9 [SA182 F304L]</t>
  </si>
  <si>
    <t>150-NPS0.5 x 9 [SA182 F316]</t>
  </si>
  <si>
    <t>150-NPS0.75 x 9 [SA182 F316]</t>
  </si>
  <si>
    <t>300-NPS0.5 x 9 [SA182 F316]</t>
  </si>
  <si>
    <t>300-NPS0.75 x 9 [SA182 F316]</t>
  </si>
  <si>
    <t>400-NPS0.5 x 9 [SA182 F316]</t>
  </si>
  <si>
    <t>400-NPS0.75 x 9 [SA182 F316]</t>
  </si>
  <si>
    <t>600-NPS0.5 x 9 [SA182 F316]</t>
  </si>
  <si>
    <t>600-NPS0.75 x 9 [SA182 F316]</t>
  </si>
  <si>
    <t>900-NPS0.5 x 9 [SA182 F316]</t>
  </si>
  <si>
    <t>900-NPS0.75 x 9 [SA182 F316]</t>
  </si>
  <si>
    <t>1500-NPS0.5 x 9 [SA182 F316]</t>
  </si>
  <si>
    <t>1500-NPS0.75 x 9 [SA182 F316]</t>
  </si>
  <si>
    <t>2500-NPS0.5 x 9 [SA182 F316]</t>
  </si>
  <si>
    <t>2500-NPS0.75 x 9 [SA182 F316]</t>
  </si>
  <si>
    <t>150-NPS0.5 x 9 [SA182 F316L]</t>
  </si>
  <si>
    <t>150-NPS0.75 x 9 [SA182 F316L]</t>
  </si>
  <si>
    <t>300-NPS0.5 x 9 [SA182 F316L]</t>
  </si>
  <si>
    <t>300-NPS0.75 x 9 [SA182 F316L]</t>
  </si>
  <si>
    <t>400-NPS0.5 x 9 [SA182 F316L]</t>
  </si>
  <si>
    <t>400-NPS0.75 x 9 [SA182 F316L]</t>
  </si>
  <si>
    <t>600-NPS0.5 x 9 [SA182 F316L]</t>
  </si>
  <si>
    <t>600-NPS0.75 x 9 [SA182 F316L]</t>
  </si>
  <si>
    <t>900-NPS0.5 x 9 [SA182 F316L]</t>
  </si>
  <si>
    <t>900-NPS0.75 x 9 [SA182 F316L]</t>
  </si>
  <si>
    <t>1500-NPS0.5 x 9 [SA182 F316L]</t>
  </si>
  <si>
    <t>1500-NPS0.75 x 9 [SA182 F316L]</t>
  </si>
  <si>
    <t>2500-NPS0.5 x 9 [SA182 F316L]</t>
  </si>
  <si>
    <t>2500-NPS0.75 x 9 [SA182 F316L]</t>
  </si>
  <si>
    <t>150-NPS0.5 x 9 [SA350 LF2]</t>
  </si>
  <si>
    <t>150-NPS0.75 x 9 [SA350 LF2]</t>
  </si>
  <si>
    <t>300-NPS0.5 x 9 [SA350 LF2]</t>
  </si>
  <si>
    <t>300-NPS0.75 x 9 [SA350 LF2]</t>
  </si>
  <si>
    <t>400-NPS0.5 x 9 [SA350 LF2]</t>
  </si>
  <si>
    <t>400-NPS0.75 x 9 [SA350 LF2]</t>
  </si>
  <si>
    <t>600-NPS0.5 x 9 [SA350 LF2]</t>
  </si>
  <si>
    <t>600-NPS0.75 x 9 [SA350 LF2]</t>
  </si>
  <si>
    <t>900-NPS0.5 x 9 [SA350 LF2]</t>
  </si>
  <si>
    <t>900-NPS0.75 x 9 [SA350 LF2]</t>
  </si>
  <si>
    <t>1500-NPS0.5 x 9 [SA350 LF2]</t>
  </si>
  <si>
    <t>1500-NPS0.75 x 9 [SA350 LF2]</t>
  </si>
  <si>
    <t>2500-NPS0.5 x 9 [SA350 LF2]</t>
  </si>
  <si>
    <t>2500-NPS0.75 x 9 [SA350 LF2]</t>
  </si>
  <si>
    <t>LWN Raw Length</t>
  </si>
  <si>
    <t>Pipe OD Sketch for LWN Length</t>
  </si>
  <si>
    <t>$State@Coradial0@Pipe OD</t>
  </si>
  <si>
    <t>$State@Coradial1@Pipe OD</t>
  </si>
  <si>
    <t>Threadolet on/off</t>
  </si>
  <si>
    <t>1st Threadolet mate to pipe</t>
  </si>
  <si>
    <t>1st Threadolet mate to LWN Flange</t>
  </si>
  <si>
    <t>$State@threadolet&lt;1&gt;</t>
  </si>
  <si>
    <t>$State@Coincident32</t>
  </si>
  <si>
    <t>$State@Distance20</t>
  </si>
  <si>
    <t>$State@Concentric11</t>
  </si>
  <si>
    <t>$State@Distance22</t>
  </si>
  <si>
    <t>$STATE@Threadolet Bore</t>
  </si>
  <si>
    <t>$STATE@Threadolet Bore Sketch</t>
  </si>
  <si>
    <t>$STATE@Threadolet Mating Plane</t>
  </si>
  <si>
    <t>$STATE@Threadolet Mating Sketch</t>
  </si>
  <si>
    <t>1st Thread olet</t>
  </si>
  <si>
    <t>2nd Thread olet</t>
  </si>
  <si>
    <t>1st Threadolet Bore On/Off</t>
  </si>
  <si>
    <t>1st Threadolet Bore Sketch On/Off</t>
  </si>
  <si>
    <t>1st Threadolet Mating Plane</t>
  </si>
  <si>
    <t>1st Threadolet Mating Sketch</t>
  </si>
  <si>
    <t>2nd Threadolet mate to pipe</t>
  </si>
  <si>
    <t>2nd Threadolet mate to LWN Flange</t>
  </si>
  <si>
    <t>2nd Threadolet Bore On/Off</t>
  </si>
  <si>
    <t>2nd Threadolet Bore Sketch On/Off</t>
  </si>
  <si>
    <t>2nd Threadolet Mating Plane</t>
  </si>
  <si>
    <t>2nd Threadolet Mating Sketch</t>
  </si>
  <si>
    <t>$State@threadolet&lt;2&gt;</t>
  </si>
  <si>
    <t>$State@Coincident34</t>
  </si>
  <si>
    <t>$State@Concentric12</t>
  </si>
  <si>
    <t>$STATE@Threadolet Bore2</t>
  </si>
  <si>
    <t>$STATE@Threadolet Bore Sketch2</t>
  </si>
  <si>
    <t>$STATE@Threadolet Mating Plane2</t>
  </si>
  <si>
    <t>$STATE@Threadolet Mating Sketch2</t>
  </si>
  <si>
    <t>$State@Coincident36</t>
  </si>
  <si>
    <t>$State@Coincident37</t>
  </si>
  <si>
    <t>$State@Distance23</t>
  </si>
  <si>
    <t>None</t>
  </si>
  <si>
    <t>Threadolet_LBS_List</t>
  </si>
  <si>
    <t>Threadolet_Size_List</t>
  </si>
  <si>
    <t>Threadolet_Material_List</t>
  </si>
  <si>
    <t>Threadolet Size Data</t>
  </si>
  <si>
    <t>Threadolet LBS</t>
  </si>
  <si>
    <t>Threadolet Material</t>
  </si>
  <si>
    <t>2nd Threadolet Size</t>
  </si>
  <si>
    <t>Threadolet Branch Size</t>
  </si>
  <si>
    <t>$CONFIGURATION@threadolet&lt;1&gt;</t>
  </si>
  <si>
    <t>$CONFIGURATION@threadolet&lt;2&gt;</t>
  </si>
  <si>
    <t>Threadolet Config Name</t>
  </si>
  <si>
    <t>1.5 x 0.5-6000 [SA105]</t>
  </si>
  <si>
    <t>1.5 x 0.75-6000 [SA105]</t>
  </si>
  <si>
    <t>1.5 x 1-6000 [SA105]</t>
  </si>
  <si>
    <t>2 x 0.5-6000 [SA105]</t>
  </si>
  <si>
    <t>2 x 0.75-6000 [SA105]</t>
  </si>
  <si>
    <t>2 x 1-6000 [SA105]</t>
  </si>
  <si>
    <t>2.5 x 0.5-6000 [SA105]</t>
  </si>
  <si>
    <t>2.5 x 0.75-6000 [SA105]</t>
  </si>
  <si>
    <t>2.5 x 1-6000 [SA105]</t>
  </si>
  <si>
    <t>2.5 x 1.5-6000 [SA105]</t>
  </si>
  <si>
    <t>3 x 0.5-6000 [SA105]</t>
  </si>
  <si>
    <t>3 x 0.75-6000 [SA105]</t>
  </si>
  <si>
    <t>3 x 1-6000 [SA105]</t>
  </si>
  <si>
    <t>3 x 1.5-6000 [SA105]</t>
  </si>
  <si>
    <t>3 x 2-6000 [SA105]</t>
  </si>
  <si>
    <t>1.5 x 0.5-3000 [SA105]</t>
  </si>
  <si>
    <t>1.5 x 0.75-3000 [SA105]</t>
  </si>
  <si>
    <t>1.5 x 1-3000 [SA105]</t>
  </si>
  <si>
    <t>2 x 0.5-3000 [SA105]</t>
  </si>
  <si>
    <t>2 x 0.75-3000 [SA105]</t>
  </si>
  <si>
    <t>2 x 1-3000 [SA105]</t>
  </si>
  <si>
    <t>2.5 x 0.5-3000 [SA105]</t>
  </si>
  <si>
    <t>2.5 x 0.75-3000 [SA105]</t>
  </si>
  <si>
    <t>2.5 x 1-3000 [SA105]</t>
  </si>
  <si>
    <t>2.5 x 1.5-3000 [SA105]</t>
  </si>
  <si>
    <t>3 x 0.5-3000 [SA105]</t>
  </si>
  <si>
    <t>3 x 0.75-3000 [SA105]</t>
  </si>
  <si>
    <t>3 x 1-3000 [SA105]</t>
  </si>
  <si>
    <t>3 x 1.5-3000 [SA105]</t>
  </si>
  <si>
    <t>3 x 2-3000 [SA105]</t>
  </si>
  <si>
    <t>1.5 x 0.5-6000 [SA182 F316]</t>
  </si>
  <si>
    <t>1.5 x 0.75-6000 [SA182 F316]</t>
  </si>
  <si>
    <t>1.5 x 1-6000 [SA182 F316]</t>
  </si>
  <si>
    <t>2 x 0.5-6000 [SA182 F316]</t>
  </si>
  <si>
    <t>2 x 0.75-6000 [SA182 F316]</t>
  </si>
  <si>
    <t>2 x 1-6000 [SA182 F316]</t>
  </si>
  <si>
    <t>2.5 x 0.5-6000 [SA182 F316]</t>
  </si>
  <si>
    <t>2.5 x 0.75-6000 [SA182 F316]</t>
  </si>
  <si>
    <t>2.5 x 1-6000 [SA182 F316]</t>
  </si>
  <si>
    <t>2.5 x 1.5-6000 [SA182 F316]</t>
  </si>
  <si>
    <t>3 x 0.5-6000 [SA182 F316]</t>
  </si>
  <si>
    <t>3 x 0.75-6000 [SA182 F316]</t>
  </si>
  <si>
    <t>3 x 1-6000 [SA182 F316]</t>
  </si>
  <si>
    <t>3 x 1.5-6000 [SA182 F316]</t>
  </si>
  <si>
    <t>3 x 2-6000 [SA182 F316]</t>
  </si>
  <si>
    <t>1.5 x 0.5-3000 [SA182 F316]</t>
  </si>
  <si>
    <t>1.5 x 0.75-3000 [SA182 F316]</t>
  </si>
  <si>
    <t>1.5 x 1-3000 [SA182 F316]</t>
  </si>
  <si>
    <t>2 x 0.5-3000 [SA182 F316]</t>
  </si>
  <si>
    <t>2 x 0.75-3000 [SA182 F316]</t>
  </si>
  <si>
    <t>2 x 1-3000 [SA182 F316]</t>
  </si>
  <si>
    <t>2.5 x 0.5-3000 [SA182 F316]</t>
  </si>
  <si>
    <t>2.5 x 0.75-3000 [SA182 F316]</t>
  </si>
  <si>
    <t>2.5 x 1-3000 [SA182 F316]</t>
  </si>
  <si>
    <t>2.5 x 1.5-3000 [SA182 F316]</t>
  </si>
  <si>
    <t>3 x 0.5-3000 [SA182 F316]</t>
  </si>
  <si>
    <t>3 x 0.75-3000 [SA182 F316]</t>
  </si>
  <si>
    <t>3 x 1-3000 [SA182 F316]</t>
  </si>
  <si>
    <t>3 x 1.5-3000 [SA182 F316]</t>
  </si>
  <si>
    <t>3 x 2-3000 [SA182 F316]</t>
  </si>
  <si>
    <t>EXCLUDED Front Size1</t>
  </si>
  <si>
    <t>Front LWN-Size1</t>
  </si>
  <si>
    <t>Front LWN-Size2</t>
  </si>
  <si>
    <t>Front LWN-Size3</t>
  </si>
  <si>
    <t>Front LWN-Size4</t>
  </si>
  <si>
    <t>EXCLUDED Rear Size1</t>
  </si>
  <si>
    <t>Rear LWN-Size1</t>
  </si>
  <si>
    <t>Rear LWN-Size2</t>
  </si>
  <si>
    <t>Rear LWN-Size3</t>
  </si>
  <si>
    <t>Rear LWN-Size4</t>
  </si>
  <si>
    <t>LWN</t>
  </si>
  <si>
    <t>Vlookup table to look in</t>
  </si>
  <si>
    <t>Pipe_Style_Table</t>
  </si>
  <si>
    <t>OP_Config_List</t>
  </si>
  <si>
    <t>Only Pipe</t>
  </si>
  <si>
    <t>OP-Size1</t>
  </si>
  <si>
    <t>OP-Size2</t>
  </si>
  <si>
    <t>OP-Size3</t>
  </si>
  <si>
    <t>OP-Size4</t>
  </si>
  <si>
    <t>$STATE@000000_S03-Nozzle Simplified&lt;1&gt;</t>
  </si>
  <si>
    <t>On/Off Flange Simplified</t>
  </si>
  <si>
    <t>$State@Pipe ID</t>
  </si>
  <si>
    <t>$State@Pipe OD</t>
  </si>
  <si>
    <t>Pipe ID Sketch On/Off</t>
  </si>
  <si>
    <t>Pipe OD Sketch On/Off</t>
  </si>
  <si>
    <t xml:space="preserve"> </t>
  </si>
  <si>
    <t>D1@Projection01</t>
  </si>
  <si>
    <t>D1@Projection02</t>
  </si>
  <si>
    <t>$STATE@Projection01</t>
  </si>
  <si>
    <t>$STATE@Coincident41</t>
  </si>
  <si>
    <r>
      <rPr>
        <b/>
        <sz val="11"/>
        <color theme="1"/>
        <rFont val="Calibri"/>
        <family val="2"/>
        <scheme val="minor"/>
      </rPr>
      <t>LWN Projection from CL Mate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Projection value set in the LWN </t>
    </r>
  </si>
  <si>
    <t>$STATE@Projection02</t>
  </si>
  <si>
    <t>$STATE@Coincident40</t>
  </si>
  <si>
    <t>1st LWN on/off</t>
  </si>
  <si>
    <t>2nd LWN Location A ↕
Conditional formating</t>
  </si>
  <si>
    <t>LWN Location A ↕
Conditional formating</t>
  </si>
  <si>
    <t>Conditional Formating</t>
  </si>
  <si>
    <t>Set the SIZE 
in the LWN Design Table</t>
  </si>
  <si>
    <r>
      <rPr>
        <b/>
        <sz val="12"/>
        <color theme="1"/>
        <rFont val="Calibri"/>
        <family val="2"/>
        <scheme val="minor"/>
      </rPr>
      <t xml:space="preserve">1st </t>
    </r>
    <r>
      <rPr>
        <sz val="11"/>
        <color theme="1"/>
        <rFont val="Calibri"/>
        <family val="2"/>
        <scheme val="minor"/>
      </rPr>
      <t xml:space="preserve">LWN Location B </t>
    </r>
    <r>
      <rPr>
        <sz val="11"/>
        <color theme="1"/>
        <rFont val="Calibri Light"/>
        <family val="2"/>
      </rPr>
      <t>↔</t>
    </r>
  </si>
  <si>
    <r>
      <rPr>
        <b/>
        <sz val="11"/>
        <color rgb="FFFF0000"/>
        <rFont val="Calibri"/>
        <family val="2"/>
        <scheme val="minor"/>
      </rPr>
      <t>NOZZLE DESIGN TABLE</t>
    </r>
    <r>
      <rPr>
        <sz val="11"/>
        <color rgb="FFFF0000"/>
        <rFont val="Calibri"/>
        <family val="2"/>
        <scheme val="minor"/>
      </rPr>
      <t xml:space="preserve">
Make sure Front Size1 is active in solidworks before updating this table</t>
    </r>
  </si>
  <si>
    <t>$Parent</t>
  </si>
  <si>
    <t>Parent Config</t>
  </si>
  <si>
    <t>TP14 SCH-120 [SA403 WP304]</t>
  </si>
  <si>
    <t>TP14 SCH-120 (2) [SA403 WP304]</t>
  </si>
  <si>
    <t>TP14 SCH-120 [SA403 WP304L]</t>
  </si>
  <si>
    <t>TP14 SCH-120 (2) [SA403 WP304L]</t>
  </si>
  <si>
    <t>TP14 SCH-120 [SA403 WP316]</t>
  </si>
  <si>
    <t>TP14 SCH-120 (2) [SA403 WP316]</t>
  </si>
  <si>
    <t>TP14 SCH-120 [SA403 WP316L]</t>
  </si>
  <si>
    <t>TP14 SCH-120 (2) [SA403 WP316L]</t>
  </si>
  <si>
    <t>TP14 SCH-120 [SA815 S31803]</t>
  </si>
  <si>
    <t>TP14 SCH-120 (2) [SA815 S31803]</t>
  </si>
  <si>
    <t>TP14 SCH-120 [SA234 WP11]</t>
  </si>
  <si>
    <t>TP14 SCH-120 (2) [SA234 WP11]</t>
  </si>
  <si>
    <t>TP14 SCH-120 [SB366 N08825]</t>
  </si>
  <si>
    <t>TP14 SCH-120 (2) [SB366 N08825]</t>
  </si>
  <si>
    <t>TP14 SCH-120 [SB366 N06625]</t>
  </si>
  <si>
    <t>TP14 SCH-120 (2) [SB366 N06625]</t>
  </si>
  <si>
    <t>TP14 SCH-120 [SB366 N10276]</t>
  </si>
  <si>
    <t>TP14 SCH-120 (2) [SB366 N10276]</t>
  </si>
  <si>
    <t>Length1@Pipe Ref Lengths</t>
  </si>
  <si>
    <t>Length2@Pipe Ref Lengths</t>
  </si>
  <si>
    <t>Length3@Pipe Ref Lengths</t>
  </si>
  <si>
    <t>Length4@Pipe Ref Lengths</t>
  </si>
  <si>
    <t>Pipe Length Ref 1</t>
  </si>
  <si>
    <t>Pipe Length Ref 2</t>
  </si>
  <si>
    <t>Pipe Length Ref 3</t>
  </si>
  <si>
    <t>Pipe Length Ref 4</t>
  </si>
  <si>
    <t>$CONFIGURATION@HeaderPipe&lt;1&gt;</t>
  </si>
  <si>
    <t>Standard Pipe Length for robot welding</t>
  </si>
  <si>
    <t>P2 SCH-40 x 5.5 [SA106 GR.B]</t>
  </si>
  <si>
    <t>P2 SCH-80 x 5.5 [SA106 GR.B]</t>
  </si>
  <si>
    <t>P2 SCH-160 x 5.5 [SA106 GR.B]</t>
  </si>
  <si>
    <t>P2 SCH-XH x 5.5 [SA106 GR.B]</t>
  </si>
  <si>
    <t>P2 SCH-XXH x 5.5 [SA106 GR.B]</t>
  </si>
  <si>
    <t>P2.5 SCH-40 x 5.5 [SA106 GR.B]</t>
  </si>
  <si>
    <t>P2.5 SCH-80 x 5.5 [SA106 GR.B]</t>
  </si>
  <si>
    <t>P2.5 SCH-160 x 5.5 [SA106 GR.B]</t>
  </si>
  <si>
    <t>P2.5 SCH-XH x 5.5 [SA106 GR.B]</t>
  </si>
  <si>
    <t>P2.5 SCH-XXH x 5.5 [SA106 GR.B]</t>
  </si>
  <si>
    <t>P3 SCH-40 x 5.5 [SA106 GR.B]</t>
  </si>
  <si>
    <t>P3 SCH-80 x 5.5 [SA106 GR.B]</t>
  </si>
  <si>
    <t>P3 SCH-160 x 5.5 [SA106 GR.B]</t>
  </si>
  <si>
    <t>P3 SCH-XH x 5.5 [SA106 GR.B]</t>
  </si>
  <si>
    <t>P3 SCH-XXH x 5.5 [SA106 GR.B]</t>
  </si>
  <si>
    <t>P3.5 SCH-40 x 5.5 [SA106 GR.B]</t>
  </si>
  <si>
    <t>P3.5 SCH-80 x 5.5 [SA106 GR.B]</t>
  </si>
  <si>
    <t>P3.5 SCH-XH x 5.5 [SA106 GR.B]</t>
  </si>
  <si>
    <t>P3.5 SCH-XXH x 5.5 [SA106 GR.B]</t>
  </si>
  <si>
    <t>P4 SCH-40 x 5.5 [SA106 GR.B]</t>
  </si>
  <si>
    <t>P4 SCH-60 x 5.5 [SA106 GR.B]</t>
  </si>
  <si>
    <t>P4 SCH-80 x 5.5 [SA106 GR.B]</t>
  </si>
  <si>
    <t>P4 SCH-160 x 5.5 [SA106 GR.B]</t>
  </si>
  <si>
    <t>P4 SCH-XH x 5.5 [SA106 GR.B]</t>
  </si>
  <si>
    <t>P4 SCH-XXH x 5.5 [SA106 GR.B]</t>
  </si>
  <si>
    <t>P3 SCH-40 x 6 [SA106 GR.B]</t>
  </si>
  <si>
    <t>P3 SCH-80 x 6 [SA106 GR.B]</t>
  </si>
  <si>
    <t>P3 SCH-160 x 6 [SA106 GR.B]</t>
  </si>
  <si>
    <t>P3 SCH-XH x 6 [SA106 GR.B]</t>
  </si>
  <si>
    <t>P3 SCH-XXH x 6 [SA106 GR.B]</t>
  </si>
  <si>
    <t>P3.5 SCH-40 x 6 [SA106 GR.B]</t>
  </si>
  <si>
    <t>P3.5 SCH-80 x 6 [SA106 GR.B]</t>
  </si>
  <si>
    <t>P3.5 SCH-XH x 6 [SA106 GR.B]</t>
  </si>
  <si>
    <t>P3.5 SCH-XXH x 6 [SA106 GR.B]</t>
  </si>
  <si>
    <t>P4 SCH-40 x 6 [SA106 GR.B]</t>
  </si>
  <si>
    <t>P4 SCH-60 x 6 [SA106 GR.B]</t>
  </si>
  <si>
    <t>P4 SCH-80 x 6 [SA106 GR.B]</t>
  </si>
  <si>
    <t>P4 SCH-160 x 6 [SA106 GR.B]</t>
  </si>
  <si>
    <t>P4 SCH-XH x 6 [SA106 GR.B]</t>
  </si>
  <si>
    <t>P4 SCH-XXH x 6 [SA106 GR.B]</t>
  </si>
  <si>
    <t>P4.5 SCH-XH x 6 [SA106 GR.B]</t>
  </si>
  <si>
    <t>P4.5 SCH-XXH x 6 [SA106 GR.B]</t>
  </si>
  <si>
    <t>P5 SCH-40 x 6 [SA106 GR.B]</t>
  </si>
  <si>
    <t>P5 SCH-80 x 6 [SA106 GR.B]</t>
  </si>
  <si>
    <t>P5 SCH-160 x 6 [SA106 GR.B]</t>
  </si>
  <si>
    <t>P5 SCH-XH x 6 [SA106 GR.B]</t>
  </si>
  <si>
    <t>P5 SCH-XXH x 6 [SA106 GR.B]</t>
  </si>
  <si>
    <t>P6 SCH-40 x 6 [SA106 GR.B]</t>
  </si>
  <si>
    <t>P6 SCH-80 x 6 [SA106 GR.B]</t>
  </si>
  <si>
    <t>P6 SCH-160 x 6 [SA106 GR.B]</t>
  </si>
  <si>
    <t>P6 SCH-XH x 6 [SA106 GR.B]</t>
  </si>
  <si>
    <t>P6 SCH-XXH x 6 [SA106 GR.B]</t>
  </si>
  <si>
    <t>P5 SCH-40 x 7 [SA106 GR.B]</t>
  </si>
  <si>
    <t>P5 SCH-80 x 7 [SA106 GR.B]</t>
  </si>
  <si>
    <t>P5 SCH-160 x 7 [SA106 GR.B]</t>
  </si>
  <si>
    <t>P5 SCH-XH x 7 [SA106 GR.B]</t>
  </si>
  <si>
    <t>P5 SCH-XXH x 7 [SA106 GR.B]</t>
  </si>
  <si>
    <t>P6 SCH-40 x 7 [SA106 GR.B]</t>
  </si>
  <si>
    <t>P6 SCH-80 x 7 [SA106 GR.B]</t>
  </si>
  <si>
    <t>P6 SCH-160 x 7 [SA106 GR.B]</t>
  </si>
  <si>
    <t>P6 SCH-XH x 7 [SA106 GR.B]</t>
  </si>
  <si>
    <t>P6 SCH-XXH x 7 [SA106 GR.B]</t>
  </si>
  <si>
    <t>P7 SCH-XH x 7 [SA106 GR.B]</t>
  </si>
  <si>
    <t>P7 SCH-XXH x 7 [SA106 GR.B]</t>
  </si>
  <si>
    <t>P8 SCH-40 x 7 [SA106 GR.B]</t>
  </si>
  <si>
    <t>P8 SCH-60 x 7 [SA106 GR.B]</t>
  </si>
  <si>
    <t>P8 SCH-80 x 7 [SA106 GR.B]</t>
  </si>
  <si>
    <t>P8 SCH-160 x 7 [SA106 GR.B]</t>
  </si>
  <si>
    <t>P8 SCH-XH x 7 [SA106 GR.B]</t>
  </si>
  <si>
    <t>P8 SCH-XXH x 7 [SA106 GR.B]</t>
  </si>
  <si>
    <t>P8 SCH-40 x 7.5 [SA106 GR.B]</t>
  </si>
  <si>
    <t>P8 SCH-80 x 7.5 [SA106 GR.B]</t>
  </si>
  <si>
    <t>P8 SCH-160 x 7.5 [SA106 GR.B]</t>
  </si>
  <si>
    <t>P8 SCH-XH x 7.5 [SA106 GR.B]</t>
  </si>
  <si>
    <t>P8 SCH-XXH x 7.5 [SA106 GR.B]</t>
  </si>
  <si>
    <t>P8 SCH-40 x 9.5 [SA106 GR.B]</t>
  </si>
  <si>
    <t>P8 SCH-80 x 9.5 [SA106 GR.B]</t>
  </si>
  <si>
    <t>P8 SCH-160 x 9.5 [SA106 GR.B]</t>
  </si>
  <si>
    <t>P8 SCH-XH x 9.5 [SA106 GR.B]</t>
  </si>
  <si>
    <t>P8 SCH-XXH x 9.5 [SA106 GR.B]</t>
  </si>
  <si>
    <t>Pipe Length</t>
  </si>
  <si>
    <t>Stock Pipe Length</t>
  </si>
  <si>
    <t>Stock_Pipe_Lengths</t>
  </si>
  <si>
    <t>Nozzle_Size_Matrix</t>
  </si>
  <si>
    <t>Pipe Length Ref</t>
  </si>
  <si>
    <t>$CONFIGURATION@StockPipe&lt;1&gt;</t>
  </si>
  <si>
    <t>$STATE@StockPipe&lt;1&gt;</t>
  </si>
  <si>
    <t>Front Size1 Cut-Length</t>
  </si>
  <si>
    <t>Front Size2 Cut-Length</t>
  </si>
  <si>
    <t>Front Size3 Cut-Length</t>
  </si>
  <si>
    <t>Front Size4 Cut-Length</t>
  </si>
  <si>
    <t>Rear Size1 Cut-Length</t>
  </si>
  <si>
    <t>Rear Size2 Cut-Length</t>
  </si>
  <si>
    <t>Rear Size3 Cut-Length</t>
  </si>
  <si>
    <t>Rear Size4 Cut-Length</t>
  </si>
  <si>
    <t>Pipe 2 Flange
Welding Method</t>
  </si>
  <si>
    <t>On/Off Stock Pipe</t>
  </si>
  <si>
    <t>P2 SCH-40 x 5.5 [SA53 GR.B]</t>
  </si>
  <si>
    <t>P2 SCH-80 x 5.5 [SA53 GR.B]</t>
  </si>
  <si>
    <t>P2 SCH-160 x 5.5 [SA53 GR.B]</t>
  </si>
  <si>
    <t>P2 SCH-XH x 5.5 [SA53 GR.B]</t>
  </si>
  <si>
    <t>P2 SCH-XXH x 5.5 [SA53 GR.B]</t>
  </si>
  <si>
    <t>P2.5 SCH-40 x 5.5 [SA53 GR.B]</t>
  </si>
  <si>
    <t>P2.5 SCH-80 x 5.5 [SA53 GR.B]</t>
  </si>
  <si>
    <t>P2.5 SCH-160 x 5.5 [SA53 GR.B]</t>
  </si>
  <si>
    <t>P2.5 SCH-XH x 5.5 [SA53 GR.B]</t>
  </si>
  <si>
    <t>P2.5 SCH-XXH x 5.5 [SA53 GR.B]</t>
  </si>
  <si>
    <t>P3 SCH-40 x 5.5 [SA53 GR.B]</t>
  </si>
  <si>
    <t>P3 SCH-80 x 5.5 [SA53 GR.B]</t>
  </si>
  <si>
    <t>P3 SCH-160 x 5.5 [SA53 GR.B]</t>
  </si>
  <si>
    <t>P3 SCH-XH x 5.5 [SA53 GR.B]</t>
  </si>
  <si>
    <t>P3 SCH-XXH x 5.5 [SA53 GR.B]</t>
  </si>
  <si>
    <t>P3.5 SCH-40 x 5.5 [SA53 GR.B]</t>
  </si>
  <si>
    <t>P3.5 SCH-80 x 5.5 [SA53 GR.B]</t>
  </si>
  <si>
    <t>P3.5 SCH-XH x 5.5 [SA53 GR.B]</t>
  </si>
  <si>
    <t>P3.5 SCH-XXH x 5.5 [SA53 GR.B]</t>
  </si>
  <si>
    <t>P4 SCH-40 x 5.5 [SA53 GR.B]</t>
  </si>
  <si>
    <t>P4 SCH-60 x 5.5 [SA53 GR.B]</t>
  </si>
  <si>
    <t>P4 SCH-80 x 5.5 [SA53 GR.B]</t>
  </si>
  <si>
    <t>P4 SCH-160 x 5.5 [SA53 GR.B]</t>
  </si>
  <si>
    <t>P4 SCH-XH x 5.5 [SA53 GR.B]</t>
  </si>
  <si>
    <t>P4 SCH-XXH x 5.5 [SA53 GR.B]</t>
  </si>
  <si>
    <t>P3 SCH-40 x 6 [SA53 GR.B]</t>
  </si>
  <si>
    <t>P3 SCH-80 x 6 [SA53 GR.B]</t>
  </si>
  <si>
    <t>P3 SCH-160 x 6 [SA53 GR.B]</t>
  </si>
  <si>
    <t>P3 SCH-XH x 6 [SA53 GR.B]</t>
  </si>
  <si>
    <t>P3 SCH-XXH x 6 [SA53 GR.B]</t>
  </si>
  <si>
    <t>P3.5 SCH-40 x 6 [SA53 GR.B]</t>
  </si>
  <si>
    <t>P3.5 SCH-80 x 6 [SA53 GR.B]</t>
  </si>
  <si>
    <t>P3.5 SCH-XH x 6 [SA53 GR.B]</t>
  </si>
  <si>
    <t>P3.5 SCH-XXH x 6 [SA53 GR.B]</t>
  </si>
  <si>
    <t>P4 SCH-40 x 6 [SA53 GR.B]</t>
  </si>
  <si>
    <t>P4 SCH-60 x 6 [SA53 GR.B]</t>
  </si>
  <si>
    <t>P4 SCH-80 x 6 [SA53 GR.B]</t>
  </si>
  <si>
    <t>P4 SCH-160 x 6 [SA53 GR.B]</t>
  </si>
  <si>
    <t>P4 SCH-XH x 6 [SA53 GR.B]</t>
  </si>
  <si>
    <t>P4 SCH-XXH x 6 [SA53 GR.B]</t>
  </si>
  <si>
    <t>P4.5 SCH-XH x 6 [SA53 GR.B]</t>
  </si>
  <si>
    <t>P4.5 SCH-XXH x 6 [SA53 GR.B]</t>
  </si>
  <si>
    <t>P5 SCH-40 x 6 [SA53 GR.B]</t>
  </si>
  <si>
    <t>P5 SCH-80 x 6 [SA53 GR.B]</t>
  </si>
  <si>
    <t>P5 SCH-160 x 6 [SA53 GR.B]</t>
  </si>
  <si>
    <t>P5 SCH-XH x 6 [SA53 GR.B]</t>
  </si>
  <si>
    <t>P5 SCH-XXH x 6 [SA53 GR.B]</t>
  </si>
  <si>
    <t>P6 SCH-40 x 6 [SA53 GR.B]</t>
  </si>
  <si>
    <t>P6 SCH-80 x 6 [SA53 GR.B]</t>
  </si>
  <si>
    <t>P6 SCH-160 x 6 [SA53 GR.B]</t>
  </si>
  <si>
    <t>P6 SCH-XH x 6 [SA53 GR.B]</t>
  </si>
  <si>
    <t>P6 SCH-XXH x 6 [SA53 GR.B]</t>
  </si>
  <si>
    <t>P5 SCH-40 x 7 [SA53 GR.B]</t>
  </si>
  <si>
    <t>P5 SCH-80 x 7 [SA53 GR.B]</t>
  </si>
  <si>
    <t>P5 SCH-160 x 7 [SA53 GR.B]</t>
  </si>
  <si>
    <t>P5 SCH-XH x 7 [SA53 GR.B]</t>
  </si>
  <si>
    <t>P5 SCH-XXH x 7 [SA53 GR.B]</t>
  </si>
  <si>
    <t>P6 SCH-40 x 7 [SA53 GR.B]</t>
  </si>
  <si>
    <t>P6 SCH-80 x 7 [SA53 GR.B]</t>
  </si>
  <si>
    <t>P6 SCH-160 x 7 [SA53 GR.B]</t>
  </si>
  <si>
    <t>P6 SCH-XH x 7 [SA53 GR.B]</t>
  </si>
  <si>
    <t>P6 SCH-XXH x 7 [SA53 GR.B]</t>
  </si>
  <si>
    <t>P7 SCH-XH x 7 [SA53 GR.B]</t>
  </si>
  <si>
    <t>P7 SCH-XXH x 7 [SA53 GR.B]</t>
  </si>
  <si>
    <t>P8 SCH-40 x 7 [SA53 GR.B]</t>
  </si>
  <si>
    <t>P8 SCH-60 x 7 [SA53 GR.B]</t>
  </si>
  <si>
    <t>P8 SCH-80 x 7 [SA53 GR.B]</t>
  </si>
  <si>
    <t>P8 SCH-160 x 7 [SA53 GR.B]</t>
  </si>
  <si>
    <t>P8 SCH-XH x 7 [SA53 GR.B]</t>
  </si>
  <si>
    <t>P8 SCH-XXH x 7 [SA53 GR.B]</t>
  </si>
  <si>
    <t>P8 SCH-40 x 7.5 [SA53 GR.B]</t>
  </si>
  <si>
    <t>P8 SCH-60 x 7.5 [SA53 GR.B]</t>
  </si>
  <si>
    <t>P8 SCH-80 x 7.5 [SA53 GR.B]</t>
  </si>
  <si>
    <t>P8 SCH-160 x 7.5 [SA53 GR.B]</t>
  </si>
  <si>
    <t>P8 SCH-XH x 7.5 [SA53 GR.B]</t>
  </si>
  <si>
    <t>P8 SCH-XXH x 7.5 [SA53 GR.B]</t>
  </si>
  <si>
    <t>P8 SCH-40 x 9.5 [SA53 GR.B]</t>
  </si>
  <si>
    <t>P8 SCH-60 x 9.5 [SA53 GR.B]</t>
  </si>
  <si>
    <t>P8 SCH-80 x 9.5 [SA53 GR.B]</t>
  </si>
  <si>
    <t>P8 SCH-160 x 9.5 [SA53 GR.B]</t>
  </si>
  <si>
    <t>P8 SCH-XH x 9.5 [SA53 GR.B]</t>
  </si>
  <si>
    <t>P8 SCH-XXH x 9.5 [SA53 GR.B]</t>
  </si>
  <si>
    <t>P8 SCH-60 x 7.5 [SA106 GR.B]</t>
  </si>
  <si>
    <t>P8 SCH-60 x 9.5 [SA106 GR.B]</t>
  </si>
  <si>
    <t>P2 SCH-40 x 5.5 [SA106 GR.C]</t>
  </si>
  <si>
    <t>P2 SCH-80 x 5.5 [SA106 GR.C]</t>
  </si>
  <si>
    <t>P2 SCH-160 x 5.5 [SA106 GR.C]</t>
  </si>
  <si>
    <t>P2 SCH-XH x 5.5 [SA106 GR.C]</t>
  </si>
  <si>
    <t>P2 SCH-XXH x 5.5 [SA106 GR.C]</t>
  </si>
  <si>
    <t>P2.5 SCH-40 x 5.5 [SA106 GR.C]</t>
  </si>
  <si>
    <t>P2.5 SCH-80 x 5.5 [SA106 GR.C]</t>
  </si>
  <si>
    <t>P2.5 SCH-160 x 5.5 [SA106 GR.C]</t>
  </si>
  <si>
    <t>P2.5 SCH-XH x 5.5 [SA106 GR.C]</t>
  </si>
  <si>
    <t>P2.5 SCH-XXH x 5.5 [SA106 GR.C]</t>
  </si>
  <si>
    <t>P3 SCH-40 x 5.5 [SA106 GR.C]</t>
  </si>
  <si>
    <t>P3 SCH-80 x 5.5 [SA106 GR.C]</t>
  </si>
  <si>
    <t>P3 SCH-160 x 5.5 [SA106 GR.C]</t>
  </si>
  <si>
    <t>P3 SCH-XH x 5.5 [SA106 GR.C]</t>
  </si>
  <si>
    <t>P3 SCH-XXH x 5.5 [SA106 GR.C]</t>
  </si>
  <si>
    <t>P3.5 SCH-40 x 5.5 [SA106 GR.C]</t>
  </si>
  <si>
    <t>P3.5 SCH-80 x 5.5 [SA106 GR.C]</t>
  </si>
  <si>
    <t>P3.5 SCH-XH x 5.5 [SA106 GR.C]</t>
  </si>
  <si>
    <t>P3.5 SCH-XXH x 5.5 [SA106 GR.C]</t>
  </si>
  <si>
    <t>P4 SCH-40 x 5.5 [SA106 GR.C]</t>
  </si>
  <si>
    <t>P4 SCH-60 x 5.5 [SA106 GR.C]</t>
  </si>
  <si>
    <t>P4 SCH-80 x 5.5 [SA106 GR.C]</t>
  </si>
  <si>
    <t>P4 SCH-160 x 5.5 [SA106 GR.C]</t>
  </si>
  <si>
    <t>P4 SCH-XH x 5.5 [SA106 GR.C]</t>
  </si>
  <si>
    <t>P4 SCH-XXH x 5.5 [SA106 GR.C]</t>
  </si>
  <si>
    <t>P3 SCH-40 x 6 [SA106 GR.C]</t>
  </si>
  <si>
    <t>P3 SCH-80 x 6 [SA106 GR.C]</t>
  </si>
  <si>
    <t>P3 SCH-160 x 6 [SA106 GR.C]</t>
  </si>
  <si>
    <t>P3 SCH-XH x 6 [SA106 GR.C]</t>
  </si>
  <si>
    <t>P3 SCH-XXH x 6 [SA106 GR.C]</t>
  </si>
  <si>
    <t>P3.5 SCH-40 x 6 [SA106 GR.C]</t>
  </si>
  <si>
    <t>P3.5 SCH-80 x 6 [SA106 GR.C]</t>
  </si>
  <si>
    <t>P3.5 SCH-XH x 6 [SA106 GR.C]</t>
  </si>
  <si>
    <t>P3.5 SCH-XXH x 6 [SA106 GR.C]</t>
  </si>
  <si>
    <t>P4 SCH-40 x 6 [SA106 GR.C]</t>
  </si>
  <si>
    <t>P4 SCH-60 x 6 [SA106 GR.C]</t>
  </si>
  <si>
    <t>P4 SCH-80 x 6 [SA106 GR.C]</t>
  </si>
  <si>
    <t>P4 SCH-160 x 6 [SA106 GR.C]</t>
  </si>
  <si>
    <t>P4 SCH-XH x 6 [SA106 GR.C]</t>
  </si>
  <si>
    <t>P4 SCH-XXH x 6 [SA106 GR.C]</t>
  </si>
  <si>
    <t>P4.5 SCH-XH x 6 [SA106 GR.C]</t>
  </si>
  <si>
    <t>P4.5 SCH-XXH x 6 [SA106 GR.C]</t>
  </si>
  <si>
    <t>P5 SCH-40 x 6 [SA106 GR.C]</t>
  </si>
  <si>
    <t>P5 SCH-80 x 6 [SA106 GR.C]</t>
  </si>
  <si>
    <t>P5 SCH-160 x 6 [SA106 GR.C]</t>
  </si>
  <si>
    <t>P5 SCH-XH x 6 [SA106 GR.C]</t>
  </si>
  <si>
    <t>P5 SCH-XXH x 6 [SA106 GR.C]</t>
  </si>
  <si>
    <t>P6 SCH-40 x 6 [SA106 GR.C]</t>
  </si>
  <si>
    <t>P6 SCH-80 x 6 [SA106 GR.C]</t>
  </si>
  <si>
    <t>P6 SCH-160 x 6 [SA106 GR.C]</t>
  </si>
  <si>
    <t>P6 SCH-XH x 6 [SA106 GR.C]</t>
  </si>
  <si>
    <t>P6 SCH-XXH x 6 [SA106 GR.C]</t>
  </si>
  <si>
    <t>P5 SCH-40 x 7 [SA106 GR.C]</t>
  </si>
  <si>
    <t>P5 SCH-80 x 7 [SA106 GR.C]</t>
  </si>
  <si>
    <t>P5 SCH-160 x 7 [SA106 GR.C]</t>
  </si>
  <si>
    <t>P5 SCH-XH x 7 [SA106 GR.C]</t>
  </si>
  <si>
    <t>P5 SCH-XXH x 7 [SA106 GR.C]</t>
  </si>
  <si>
    <t>P6 SCH-40 x 7 [SA106 GR.C]</t>
  </si>
  <si>
    <t>P6 SCH-80 x 7 [SA106 GR.C]</t>
  </si>
  <si>
    <t>P6 SCH-160 x 7 [SA106 GR.C]</t>
  </si>
  <si>
    <t>P6 SCH-XH x 7 [SA106 GR.C]</t>
  </si>
  <si>
    <t>P6 SCH-XXH x 7 [SA106 GR.C]</t>
  </si>
  <si>
    <t>P7 SCH-XH x 7 [SA106 GR.C]</t>
  </si>
  <si>
    <t>P7 SCH-XXH x 7 [SA106 GR.C]</t>
  </si>
  <si>
    <t>P8 SCH-40 x 7 [SA106 GR.C]</t>
  </si>
  <si>
    <t>P8 SCH-60 x 7 [SA106 GR.C]</t>
  </si>
  <si>
    <t>P8 SCH-80 x 7 [SA106 GR.C]</t>
  </si>
  <si>
    <t>P8 SCH-160 x 7 [SA106 GR.C]</t>
  </si>
  <si>
    <t>P8 SCH-XH x 7 [SA106 GR.C]</t>
  </si>
  <si>
    <t>P8 SCH-XXH x 7 [SA106 GR.C]</t>
  </si>
  <si>
    <t>P8 SCH-40 x 7.5 [SA106 GR.C]</t>
  </si>
  <si>
    <t>P8 SCH-60 x 7.5 [SA106 GR.C]</t>
  </si>
  <si>
    <t>P8 SCH-80 x 7.5 [SA106 GR.C]</t>
  </si>
  <si>
    <t>P8 SCH-160 x 7.5 [SA106 GR.C]</t>
  </si>
  <si>
    <t>P8 SCH-XH x 7.5 [SA106 GR.C]</t>
  </si>
  <si>
    <t>P8 SCH-XXH x 7.5 [SA106 GR.C]</t>
  </si>
  <si>
    <t>P8 SCH-40 x 9.5 [SA106 GR.C]</t>
  </si>
  <si>
    <t>P8 SCH-60 x 9.5 [SA106 GR.C]</t>
  </si>
  <si>
    <t>P8 SCH-80 x 9.5 [SA106 GR.C]</t>
  </si>
  <si>
    <t>P8 SCH-160 x 9.5 [SA106 GR.C]</t>
  </si>
  <si>
    <t>P8 SCH-XH x 9.5 [SA106 GR.C]</t>
  </si>
  <si>
    <t>P8 SCH-XXH x 9.5 [SA106 GR.C]</t>
  </si>
  <si>
    <t>P2 SCH-40 x 5.5 [SA312 S30815]</t>
  </si>
  <si>
    <t>P2 SCH-80 x 5.5 [SA312 S30815]</t>
  </si>
  <si>
    <t>P2 SCH-160 x 5.5 [SA312 S30815]</t>
  </si>
  <si>
    <t>P2 SCH-XH x 5.5 [SA312 S30815]</t>
  </si>
  <si>
    <t>P2 SCH-XXH x 5.5 [SA312 S30815]</t>
  </si>
  <si>
    <t>P2.5 SCH-40 x 5.5 [SA312 S30815]</t>
  </si>
  <si>
    <t>P2.5 SCH-80 x 5.5 [SA312 S30815]</t>
  </si>
  <si>
    <t>P2.5 SCH-160 x 5.5 [SA312 S30815]</t>
  </si>
  <si>
    <t>P2.5 SCH-XH x 5.5 [SA312 S30815]</t>
  </si>
  <si>
    <t>P2.5 SCH-XXH x 5.5 [SA312 S30815]</t>
  </si>
  <si>
    <t>P3 SCH-40 x 5.5 [SA312 S30815]</t>
  </si>
  <si>
    <t>P3 SCH-80 x 5.5 [SA312 S30815]</t>
  </si>
  <si>
    <t>P3 SCH-160 x 5.5 [SA312 S30815]</t>
  </si>
  <si>
    <t>P3 SCH-XH x 5.5 [SA312 S30815]</t>
  </si>
  <si>
    <t>P3 SCH-XXH x 5.5 [SA312 S30815]</t>
  </si>
  <si>
    <t>P3.5 SCH-40 x 5.5 [SA312 S30815]</t>
  </si>
  <si>
    <t>P3.5 SCH-80 x 5.5 [SA312 S30815]</t>
  </si>
  <si>
    <t>P3.5 SCH-XH x 5.5 [SA312 S30815]</t>
  </si>
  <si>
    <t>P3.5 SCH-XXH x 5.5 [SA312 S30815]</t>
  </si>
  <si>
    <t>P4 SCH-40 x 5.5 [SA312 S30815]</t>
  </si>
  <si>
    <t>P4 SCH-60 x 5.5 [SA312 S30815]</t>
  </si>
  <si>
    <t>P4 SCH-80 x 5.5 [SA312 S30815]</t>
  </si>
  <si>
    <t>P4 SCH-160 x 5.5 [SA312 S30815]</t>
  </si>
  <si>
    <t>P4 SCH-XH x 5.5 [SA312 S30815]</t>
  </si>
  <si>
    <t>P4 SCH-XXH x 5.5 [SA312 S30815]</t>
  </si>
  <si>
    <t>P3 SCH-40 x 6 [SA312 S30815]</t>
  </si>
  <si>
    <t>P3 SCH-80 x 6 [SA312 S30815]</t>
  </si>
  <si>
    <t>P3 SCH-160 x 6 [SA312 S30815]</t>
  </si>
  <si>
    <t>P3 SCH-XH x 6 [SA312 S30815]</t>
  </si>
  <si>
    <t>P3 SCH-XXH x 6 [SA312 S30815]</t>
  </si>
  <si>
    <t>P3.5 SCH-40 x 6 [SA312 S30815]</t>
  </si>
  <si>
    <t>P3.5 SCH-80 x 6 [SA312 S30815]</t>
  </si>
  <si>
    <t>P3.5 SCH-XH x 6 [SA312 S30815]</t>
  </si>
  <si>
    <t>P3.5 SCH-XXH x 6 [SA312 S30815]</t>
  </si>
  <si>
    <t>P4 SCH-40 x 6 [SA312 S30815]</t>
  </si>
  <si>
    <t>P4 SCH-60 x 6 [SA312 S30815]</t>
  </si>
  <si>
    <t>P4 SCH-80 x 6 [SA312 S30815]</t>
  </si>
  <si>
    <t>P4 SCH-160 x 6 [SA312 S30815]</t>
  </si>
  <si>
    <t>P4 SCH-XH x 6 [SA312 S30815]</t>
  </si>
  <si>
    <t>P4 SCH-XXH x 6 [SA312 S30815]</t>
  </si>
  <si>
    <t>P4.5 SCH-XH x 6 [SA312 S30815]</t>
  </si>
  <si>
    <t>P4.5 SCH-XXH x 6 [SA312 S30815]</t>
  </si>
  <si>
    <t>P5 SCH-40 x 6 [SA312 S30815]</t>
  </si>
  <si>
    <t>P5 SCH-80 x 6 [SA312 S30815]</t>
  </si>
  <si>
    <t>P5 SCH-160 x 6 [SA312 S30815]</t>
  </si>
  <si>
    <t>P5 SCH-XH x 6 [SA312 S30815]</t>
  </si>
  <si>
    <t>P5 SCH-XXH x 6 [SA312 S30815]</t>
  </si>
  <si>
    <t>P6 SCH-40 x 6 [SA312 S30815]</t>
  </si>
  <si>
    <t>P6 SCH-80 x 6 [SA312 S30815]</t>
  </si>
  <si>
    <t>P6 SCH-160 x 6 [SA312 S30815]</t>
  </si>
  <si>
    <t>P6 SCH-XH x 6 [SA312 S30815]</t>
  </si>
  <si>
    <t>P6 SCH-XXH x 6 [SA312 S30815]</t>
  </si>
  <si>
    <t>P5 SCH-40 x 7 [SA312 S30815]</t>
  </si>
  <si>
    <t>P5 SCH-80 x 7 [SA312 S30815]</t>
  </si>
  <si>
    <t>P5 SCH-160 x 7 [SA312 S30815]</t>
  </si>
  <si>
    <t>P5 SCH-XH x 7 [SA312 S30815]</t>
  </si>
  <si>
    <t>P5 SCH-XXH x 7 [SA312 S30815]</t>
  </si>
  <si>
    <t>P6 SCH-40 x 7 [SA312 S30815]</t>
  </si>
  <si>
    <t>P6 SCH-80 x 7 [SA312 S30815]</t>
  </si>
  <si>
    <t>P6 SCH-160 x 7 [SA312 S30815]</t>
  </si>
  <si>
    <t>P6 SCH-XH x 7 [SA312 S30815]</t>
  </si>
  <si>
    <t>P6 SCH-XXH x 7 [SA312 S30815]</t>
  </si>
  <si>
    <t>P7 SCH-XH x 7 [SA312 S30815]</t>
  </si>
  <si>
    <t>P7 SCH-XXH x 7 [SA312 S30815]</t>
  </si>
  <si>
    <t>P8 SCH-40 x 7 [SA312 S30815]</t>
  </si>
  <si>
    <t>P8 SCH-60 x 7 [SA312 S30815]</t>
  </si>
  <si>
    <t>P8 SCH-80 x 7 [SA312 S30815]</t>
  </si>
  <si>
    <t>P8 SCH-160 x 7 [SA312 S30815]</t>
  </si>
  <si>
    <t>P8 SCH-XH x 7 [SA312 S30815]</t>
  </si>
  <si>
    <t>P8 SCH-XXH x 7 [SA312 S30815]</t>
  </si>
  <si>
    <t>P8 SCH-40 x 7.5 [SA312 S30815]</t>
  </si>
  <si>
    <t>P8 SCH-60 x 7.5 [SA312 S30815]</t>
  </si>
  <si>
    <t>P8 SCH-80 x 7.5 [SA312 S30815]</t>
  </si>
  <si>
    <t>P8 SCH-160 x 7.5 [SA312 S30815]</t>
  </si>
  <si>
    <t>P8 SCH-XH x 7.5 [SA312 S30815]</t>
  </si>
  <si>
    <t>P8 SCH-XXH x 7.5 [SA312 S30815]</t>
  </si>
  <si>
    <t>P8 SCH-40 x 9.5 [SA312 S30815]</t>
  </si>
  <si>
    <t>P8 SCH-60 x 9.5 [SA312 S30815]</t>
  </si>
  <si>
    <t>P8 SCH-80 x 9.5 [SA312 S30815]</t>
  </si>
  <si>
    <t>P8 SCH-160 x 9.5 [SA312 S30815]</t>
  </si>
  <si>
    <t>P8 SCH-XH x 9.5 [SA312 S30815]</t>
  </si>
  <si>
    <t>P8 SCH-XXH x 9.5 [SA312 S30815]</t>
  </si>
  <si>
    <t>P2 SCH-40 x 5.5 [SA312 TP304]</t>
  </si>
  <si>
    <t>P2 SCH-80 x 5.5 [SA312 TP304]</t>
  </si>
  <si>
    <t>P2 SCH-160 x 5.5 [SA312 TP304]</t>
  </si>
  <si>
    <t>P2 SCH-XH x 5.5 [SA312 TP304]</t>
  </si>
  <si>
    <t>P2 SCH-XXH x 5.5 [SA312 TP304]</t>
  </si>
  <si>
    <t>P2.5 SCH-40 x 5.5 [SA312 TP304]</t>
  </si>
  <si>
    <t>P2.5 SCH-80 x 5.5 [SA312 TP304]</t>
  </si>
  <si>
    <t>P2.5 SCH-160 x 5.5 [SA312 TP304]</t>
  </si>
  <si>
    <t>P2.5 SCH-XH x 5.5 [SA312 TP304]</t>
  </si>
  <si>
    <t>P2.5 SCH-XXH x 5.5 [SA312 TP304]</t>
  </si>
  <si>
    <t>P3 SCH-40 x 5.5 [SA312 TP304]</t>
  </si>
  <si>
    <t>P3 SCH-80 x 5.5 [SA312 TP304]</t>
  </si>
  <si>
    <t>P3 SCH-160 x 5.5 [SA312 TP304]</t>
  </si>
  <si>
    <t>P3 SCH-XH x 5.5 [SA312 TP304]</t>
  </si>
  <si>
    <t>P3 SCH-XXH x 5.5 [SA312 TP304]</t>
  </si>
  <si>
    <t>P3.5 SCH-40 x 5.5 [SA312 TP304]</t>
  </si>
  <si>
    <t>P3.5 SCH-80 x 5.5 [SA312 TP304]</t>
  </si>
  <si>
    <t>P3.5 SCH-XH x 5.5 [SA312 TP304]</t>
  </si>
  <si>
    <t>P3.5 SCH-XXH x 5.5 [SA312 TP304]</t>
  </si>
  <si>
    <t>P4 SCH-40 x 5.5 [SA312 TP304]</t>
  </si>
  <si>
    <t>P4 SCH-60 x 5.5 [SA312 TP304]</t>
  </si>
  <si>
    <t>P4 SCH-80 x 5.5 [SA312 TP304]</t>
  </si>
  <si>
    <t>P4 SCH-160 x 5.5 [SA312 TP304]</t>
  </si>
  <si>
    <t>P4 SCH-XH x 5.5 [SA312 TP304]</t>
  </si>
  <si>
    <t>P4 SCH-XXH x 5.5 [SA312 TP304]</t>
  </si>
  <si>
    <t>P3 SCH-40 x 6 [SA312 TP304]</t>
  </si>
  <si>
    <t>P3 SCH-80 x 6 [SA312 TP304]</t>
  </si>
  <si>
    <t>P3 SCH-160 x 6 [SA312 TP304]</t>
  </si>
  <si>
    <t>P3 SCH-XH x 6 [SA312 TP304]</t>
  </si>
  <si>
    <t>P3 SCH-XXH x 6 [SA312 TP304]</t>
  </si>
  <si>
    <t>P3.5 SCH-40 x 6 [SA312 TP304]</t>
  </si>
  <si>
    <t>P3.5 SCH-80 x 6 [SA312 TP304]</t>
  </si>
  <si>
    <t>P3.5 SCH-XH x 6 [SA312 TP304]</t>
  </si>
  <si>
    <t>P3.5 SCH-XXH x 6 [SA312 TP304]</t>
  </si>
  <si>
    <t>P4 SCH-40 x 6 [SA312 TP304]</t>
  </si>
  <si>
    <t>P4 SCH-60 x 6 [SA312 TP304]</t>
  </si>
  <si>
    <t>P4 SCH-80 x 6 [SA312 TP304]</t>
  </si>
  <si>
    <t>P4 SCH-160 x 6 [SA312 TP304]</t>
  </si>
  <si>
    <t>P4 SCH-XH x 6 [SA312 TP304]</t>
  </si>
  <si>
    <t>P4 SCH-XXH x 6 [SA312 TP304]</t>
  </si>
  <si>
    <t>P4.5 SCH-XH x 6 [SA312 TP304]</t>
  </si>
  <si>
    <t>P4.5 SCH-XXH x 6 [SA312 TP304]</t>
  </si>
  <si>
    <t>P5 SCH-40 x 6 [SA312 TP304]</t>
  </si>
  <si>
    <t>P5 SCH-80 x 6 [SA312 TP304]</t>
  </si>
  <si>
    <t>P5 SCH-160 x 6 [SA312 TP304]</t>
  </si>
  <si>
    <t>P5 SCH-XH x 6 [SA312 TP304]</t>
  </si>
  <si>
    <t>P5 SCH-XXH x 6 [SA312 TP304]</t>
  </si>
  <si>
    <t>P6 SCH-40 x 6 [SA312 TP304]</t>
  </si>
  <si>
    <t>P6 SCH-80 x 6 [SA312 TP304]</t>
  </si>
  <si>
    <t>P6 SCH-160 x 6 [SA312 TP304]</t>
  </si>
  <si>
    <t>P6 SCH-XH x 6 [SA312 TP304]</t>
  </si>
  <si>
    <t>P6 SCH-XXH x 6 [SA312 TP304]</t>
  </si>
  <si>
    <t>P5 SCH-40 x 7 [SA312 TP304]</t>
  </si>
  <si>
    <t>P5 SCH-80 x 7 [SA312 TP304]</t>
  </si>
  <si>
    <t>P5 SCH-160 x 7 [SA312 TP304]</t>
  </si>
  <si>
    <t>P5 SCH-XH x 7 [SA312 TP304]</t>
  </si>
  <si>
    <t>P5 SCH-XXH x 7 [SA312 TP304]</t>
  </si>
  <si>
    <t>P6 SCH-40 x 7 [SA312 TP304]</t>
  </si>
  <si>
    <t>P6 SCH-80 x 7 [SA312 TP304]</t>
  </si>
  <si>
    <t>P6 SCH-160 x 7 [SA312 TP304]</t>
  </si>
  <si>
    <t>P6 SCH-XH x 7 [SA312 TP304]</t>
  </si>
  <si>
    <t>P6 SCH-XXH x 7 [SA312 TP304]</t>
  </si>
  <si>
    <t>P7 SCH-XH x 7 [SA312 TP304]</t>
  </si>
  <si>
    <t>P7 SCH-XXH x 7 [SA312 TP304]</t>
  </si>
  <si>
    <t>P8 SCH-40 x 7 [SA312 TP304]</t>
  </si>
  <si>
    <t>P8 SCH-60 x 7 [SA312 TP304]</t>
  </si>
  <si>
    <t>P8 SCH-80 x 7 [SA312 TP304]</t>
  </si>
  <si>
    <t>P8 SCH-160 x 7 [SA312 TP304]</t>
  </si>
  <si>
    <t>P8 SCH-XH x 7 [SA312 TP304]</t>
  </si>
  <si>
    <t>P8 SCH-XXH x 7 [SA312 TP304]</t>
  </si>
  <si>
    <t>P8 SCH-40 x 7.5 [SA312 TP304]</t>
  </si>
  <si>
    <t>P8 SCH-60 x 7.5 [SA312 TP304]</t>
  </si>
  <si>
    <t>P8 SCH-80 x 7.5 [SA312 TP304]</t>
  </si>
  <si>
    <t>P8 SCH-160 x 7.5 [SA312 TP304]</t>
  </si>
  <si>
    <t>P8 SCH-XH x 7.5 [SA312 TP304]</t>
  </si>
  <si>
    <t>P8 SCH-XXH x 7.5 [SA312 TP304]</t>
  </si>
  <si>
    <t>P8 SCH-40 x 9.5 [SA312 TP304]</t>
  </si>
  <si>
    <t>P8 SCH-60 x 9.5 [SA312 TP304]</t>
  </si>
  <si>
    <t>P8 SCH-80 x 9.5 [SA312 TP304]</t>
  </si>
  <si>
    <t>P8 SCH-160 x 9.5 [SA312 TP304]</t>
  </si>
  <si>
    <t>P8 SCH-XH x 9.5 [SA312 TP304]</t>
  </si>
  <si>
    <t>P8 SCH-XXH x 9.5 [SA312 TP304]</t>
  </si>
  <si>
    <t>P2 SCH-40 x 5.5 [SA312 TP304L]</t>
  </si>
  <si>
    <t>P2 SCH-80 x 5.5 [SA312 TP304L]</t>
  </si>
  <si>
    <t>P2 SCH-160 x 5.5 [SA312 TP304L]</t>
  </si>
  <si>
    <t>P2 SCH-XH x 5.5 [SA312 TP304L]</t>
  </si>
  <si>
    <t>P2 SCH-XXH x 5.5 [SA312 TP304L]</t>
  </si>
  <si>
    <t>P2.5 SCH-40 x 5.5 [SA312 TP304L]</t>
  </si>
  <si>
    <t>P2.5 SCH-80 x 5.5 [SA312 TP304L]</t>
  </si>
  <si>
    <t>P2.5 SCH-160 x 5.5 [SA312 TP304L]</t>
  </si>
  <si>
    <t>P2.5 SCH-XH x 5.5 [SA312 TP304L]</t>
  </si>
  <si>
    <t>P2.5 SCH-XXH x 5.5 [SA312 TP304L]</t>
  </si>
  <si>
    <t>P3 SCH-40 x 5.5 [SA312 TP304L]</t>
  </si>
  <si>
    <t>P3 SCH-80 x 5.5 [SA312 TP304L]</t>
  </si>
  <si>
    <t>P3 SCH-160 x 5.5 [SA312 TP304L]</t>
  </si>
  <si>
    <t>P3 SCH-XH x 5.5 [SA312 TP304L]</t>
  </si>
  <si>
    <t>P3 SCH-XXH x 5.5 [SA312 TP304L]</t>
  </si>
  <si>
    <t>P3.5 SCH-40 x 5.5 [SA312 TP304L]</t>
  </si>
  <si>
    <t>P3.5 SCH-80 x 5.5 [SA312 TP304L]</t>
  </si>
  <si>
    <t>P3.5 SCH-XH x 5.5 [SA312 TP304L]</t>
  </si>
  <si>
    <t>P3.5 SCH-XXH x 5.5 [SA312 TP304L]</t>
  </si>
  <si>
    <t>P4 SCH-40 x 5.5 [SA312 TP304L]</t>
  </si>
  <si>
    <t>P4 SCH-60 x 5.5 [SA312 TP304L]</t>
  </si>
  <si>
    <t>P4 SCH-80 x 5.5 [SA312 TP304L]</t>
  </si>
  <si>
    <t>P4 SCH-160 x 5.5 [SA312 TP304L]</t>
  </si>
  <si>
    <t>P4 SCH-XH x 5.5 [SA312 TP304L]</t>
  </si>
  <si>
    <t>P4 SCH-XXH x 5.5 [SA312 TP304L]</t>
  </si>
  <si>
    <t>P3 SCH-40 x 6 [SA312 TP304L]</t>
  </si>
  <si>
    <t>P3 SCH-80 x 6 [SA312 TP304L]</t>
  </si>
  <si>
    <t>P3 SCH-160 x 6 [SA312 TP304L]</t>
  </si>
  <si>
    <t>P3 SCH-XH x 6 [SA312 TP304L]</t>
  </si>
  <si>
    <t>P3 SCH-XXH x 6 [SA312 TP304L]</t>
  </si>
  <si>
    <t>P3.5 SCH-40 x 6 [SA312 TP304L]</t>
  </si>
  <si>
    <t>P3.5 SCH-80 x 6 [SA312 TP304L]</t>
  </si>
  <si>
    <t>P3.5 SCH-XH x 6 [SA312 TP304L]</t>
  </si>
  <si>
    <t>P3.5 SCH-XXH x 6 [SA312 TP304L]</t>
  </si>
  <si>
    <t>P4 SCH-40 x 6 [SA312 TP304L]</t>
  </si>
  <si>
    <t>P4 SCH-60 x 6 [SA312 TP304L]</t>
  </si>
  <si>
    <t>P4 SCH-80 x 6 [SA312 TP304L]</t>
  </si>
  <si>
    <t>P4 SCH-160 x 6 [SA312 TP304L]</t>
  </si>
  <si>
    <t>P4 SCH-XH x 6 [SA312 TP304L]</t>
  </si>
  <si>
    <t>P4 SCH-XXH x 6 [SA312 TP304L]</t>
  </si>
  <si>
    <t>P4.5 SCH-XH x 6 [SA312 TP304L]</t>
  </si>
  <si>
    <t>P4.5 SCH-XXH x 6 [SA312 TP304L]</t>
  </si>
  <si>
    <t>P5 SCH-40 x 6 [SA312 TP304L]</t>
  </si>
  <si>
    <t>P5 SCH-80 x 6 [SA312 TP304L]</t>
  </si>
  <si>
    <t>P5 SCH-160 x 6 [SA312 TP304L]</t>
  </si>
  <si>
    <t>P5 SCH-XH x 6 [SA312 TP304L]</t>
  </si>
  <si>
    <t>P5 SCH-XXH x 6 [SA312 TP304L]</t>
  </si>
  <si>
    <t>P6 SCH-40 x 6 [SA312 TP304L]</t>
  </si>
  <si>
    <t>P6 SCH-80 x 6 [SA312 TP304L]</t>
  </si>
  <si>
    <t>P6 SCH-160 x 6 [SA312 TP304L]</t>
  </si>
  <si>
    <t>P6 SCH-XH x 6 [SA312 TP304L]</t>
  </si>
  <si>
    <t>P6 SCH-XXH x 6 [SA312 TP304L]</t>
  </si>
  <si>
    <t>P5 SCH-40 x 7 [SA312 TP304L]</t>
  </si>
  <si>
    <t>P5 SCH-80 x 7 [SA312 TP304L]</t>
  </si>
  <si>
    <t>P5 SCH-160 x 7 [SA312 TP304L]</t>
  </si>
  <si>
    <t>P5 SCH-XH x 7 [SA312 TP304L]</t>
  </si>
  <si>
    <t>P5 SCH-XXH x 7 [SA312 TP304L]</t>
  </si>
  <si>
    <t>P6 SCH-40 x 7 [SA312 TP304L]</t>
  </si>
  <si>
    <t>P6 SCH-80 x 7 [SA312 TP304L]</t>
  </si>
  <si>
    <t>P6 SCH-160 x 7 [SA312 TP304L]</t>
  </si>
  <si>
    <t>P6 SCH-XH x 7 [SA312 TP304L]</t>
  </si>
  <si>
    <t>P6 SCH-XXH x 7 [SA312 TP304L]</t>
  </si>
  <si>
    <t>P7 SCH-XH x 7 [SA312 TP304L]</t>
  </si>
  <si>
    <t>P7 SCH-XXH x 7 [SA312 TP304L]</t>
  </si>
  <si>
    <t>P8 SCH-40 x 7 [SA312 TP304L]</t>
  </si>
  <si>
    <t>P8 SCH-60 x 7 [SA312 TP304L]</t>
  </si>
  <si>
    <t>P8 SCH-80 x 7 [SA312 TP304L]</t>
  </si>
  <si>
    <t>P8 SCH-160 x 7 [SA312 TP304L]</t>
  </si>
  <si>
    <t>P8 SCH-XH x 7 [SA312 TP304L]</t>
  </si>
  <si>
    <t>P8 SCH-XXH x 7 [SA312 TP304L]</t>
  </si>
  <si>
    <t>P8 SCH-40 x 7.5 [SA312 TP304L]</t>
  </si>
  <si>
    <t>P8 SCH-60 x 7.5 [SA312 TP304L]</t>
  </si>
  <si>
    <t>P8 SCH-80 x 7.5 [SA312 TP304L]</t>
  </si>
  <si>
    <t>P8 SCH-160 x 7.5 [SA312 TP304L]</t>
  </si>
  <si>
    <t>P8 SCH-XH x 7.5 [SA312 TP304L]</t>
  </si>
  <si>
    <t>P8 SCH-XXH x 7.5 [SA312 TP304L]</t>
  </si>
  <si>
    <t>P8 SCH-40 x 9.5 [SA312 TP304L]</t>
  </si>
  <si>
    <t>P8 SCH-60 x 9.5 [SA312 TP304L]</t>
  </si>
  <si>
    <t>P8 SCH-80 x 9.5 [SA312 TP304L]</t>
  </si>
  <si>
    <t>P8 SCH-160 x 9.5 [SA312 TP304L]</t>
  </si>
  <si>
    <t>P8 SCH-XH x 9.5 [SA312 TP304L]</t>
  </si>
  <si>
    <t>P8 SCH-XXH x 9.5 [SA312 TP304L]</t>
  </si>
  <si>
    <t>P2 SCH-40 x 5.5 [SA312 TP316]</t>
  </si>
  <si>
    <t>P2 SCH-80 x 5.5 [SA312 TP316]</t>
  </si>
  <si>
    <t>P2 SCH-160 x 5.5 [SA312 TP316]</t>
  </si>
  <si>
    <t>P2 SCH-XH x 5.5 [SA312 TP316]</t>
  </si>
  <si>
    <t>P2 SCH-XXH x 5.5 [SA312 TP316]</t>
  </si>
  <si>
    <t>P2.5 SCH-40 x 5.5 [SA312 TP316]</t>
  </si>
  <si>
    <t>P2.5 SCH-80 x 5.5 [SA312 TP316]</t>
  </si>
  <si>
    <t>P2.5 SCH-160 x 5.5 [SA312 TP316]</t>
  </si>
  <si>
    <t>P2.5 SCH-XH x 5.5 [SA312 TP316]</t>
  </si>
  <si>
    <t>P2.5 SCH-XXH x 5.5 [SA312 TP316]</t>
  </si>
  <si>
    <t>P3 SCH-40 x 5.5 [SA312 TP316]</t>
  </si>
  <si>
    <t>P3 SCH-80 x 5.5 [SA312 TP316]</t>
  </si>
  <si>
    <t>P3 SCH-160 x 5.5 [SA312 TP316]</t>
  </si>
  <si>
    <t>P3 SCH-XH x 5.5 [SA312 TP316]</t>
  </si>
  <si>
    <t>P3 SCH-XXH x 5.5 [SA312 TP316]</t>
  </si>
  <si>
    <t>P3.5 SCH-40 x 5.5 [SA312 TP316]</t>
  </si>
  <si>
    <t>P3.5 SCH-80 x 5.5 [SA312 TP316]</t>
  </si>
  <si>
    <t>P3.5 SCH-XH x 5.5 [SA312 TP316]</t>
  </si>
  <si>
    <t>P3.5 SCH-XXH x 5.5 [SA312 TP316]</t>
  </si>
  <si>
    <t>P4 SCH-40 x 5.5 [SA312 TP316]</t>
  </si>
  <si>
    <t>P4 SCH-60 x 5.5 [SA312 TP316]</t>
  </si>
  <si>
    <t>P4 SCH-80 x 5.5 [SA312 TP316]</t>
  </si>
  <si>
    <t>P4 SCH-160 x 5.5 [SA312 TP316]</t>
  </si>
  <si>
    <t>P4 SCH-XH x 5.5 [SA312 TP316]</t>
  </si>
  <si>
    <t>P4 SCH-XXH x 5.5 [SA312 TP316]</t>
  </si>
  <si>
    <t>P3 SCH-40 x 6 [SA312 TP316]</t>
  </si>
  <si>
    <t>P3 SCH-80 x 6 [SA312 TP316]</t>
  </si>
  <si>
    <t>P3 SCH-160 x 6 [SA312 TP316]</t>
  </si>
  <si>
    <t>P3 SCH-XH x 6 [SA312 TP316]</t>
  </si>
  <si>
    <t>P3 SCH-XXH x 6 [SA312 TP316]</t>
  </si>
  <si>
    <t>P3.5 SCH-40 x 6 [SA312 TP316]</t>
  </si>
  <si>
    <t>P3.5 SCH-80 x 6 [SA312 TP316]</t>
  </si>
  <si>
    <t>P3.5 SCH-XH x 6 [SA312 TP316]</t>
  </si>
  <si>
    <t>P3.5 SCH-XXH x 6 [SA312 TP316]</t>
  </si>
  <si>
    <t>P4 SCH-40 x 6 [SA312 TP316]</t>
  </si>
  <si>
    <t>P4 SCH-60 x 6 [SA312 TP316]</t>
  </si>
  <si>
    <t>P4 SCH-80 x 6 [SA312 TP316]</t>
  </si>
  <si>
    <t>P4 SCH-160 x 6 [SA312 TP316]</t>
  </si>
  <si>
    <t>P4 SCH-XH x 6 [SA312 TP316]</t>
  </si>
  <si>
    <t>P4 SCH-XXH x 6 [SA312 TP316]</t>
  </si>
  <si>
    <t>P4.5 SCH-XH x 6 [SA312 TP316]</t>
  </si>
  <si>
    <t>P4.5 SCH-XXH x 6 [SA312 TP316]</t>
  </si>
  <si>
    <t>P5 SCH-40 x 6 [SA312 TP316]</t>
  </si>
  <si>
    <t>P5 SCH-80 x 6 [SA312 TP316]</t>
  </si>
  <si>
    <t>P5 SCH-160 x 6 [SA312 TP316]</t>
  </si>
  <si>
    <t>P5 SCH-XH x 6 [SA312 TP316]</t>
  </si>
  <si>
    <t>P5 SCH-XXH x 6 [SA312 TP316]</t>
  </si>
  <si>
    <t>P6 SCH-40 x 6 [SA312 TP316]</t>
  </si>
  <si>
    <t>P6 SCH-80 x 6 [SA312 TP316]</t>
  </si>
  <si>
    <t>P6 SCH-160 x 6 [SA312 TP316]</t>
  </si>
  <si>
    <t>P6 SCH-XH x 6 [SA312 TP316]</t>
  </si>
  <si>
    <t>P6 SCH-XXH x 6 [SA312 TP316]</t>
  </si>
  <si>
    <t>P5 SCH-40 x 7 [SA312 TP316]</t>
  </si>
  <si>
    <t>P5 SCH-80 x 7 [SA312 TP316]</t>
  </si>
  <si>
    <t>P5 SCH-160 x 7 [SA312 TP316]</t>
  </si>
  <si>
    <t>P5 SCH-XH x 7 [SA312 TP316]</t>
  </si>
  <si>
    <t>P5 SCH-XXH x 7 [SA312 TP316]</t>
  </si>
  <si>
    <t>P6 SCH-40 x 7 [SA312 TP316]</t>
  </si>
  <si>
    <t>P6 SCH-80 x 7 [SA312 TP316]</t>
  </si>
  <si>
    <t>P6 SCH-160 x 7 [SA312 TP316]</t>
  </si>
  <si>
    <t>P6 SCH-XH x 7 [SA312 TP316]</t>
  </si>
  <si>
    <t>P6 SCH-XXH x 7 [SA312 TP316]</t>
  </si>
  <si>
    <t>P7 SCH-XH x 7 [SA312 TP316]</t>
  </si>
  <si>
    <t>P7 SCH-XXH x 7 [SA312 TP316]</t>
  </si>
  <si>
    <t>P8 SCH-40 x 7 [SA312 TP316]</t>
  </si>
  <si>
    <t>P8 SCH-60 x 7 [SA312 TP316]</t>
  </si>
  <si>
    <t>P8 SCH-80 x 7 [SA312 TP316]</t>
  </si>
  <si>
    <t>P8 SCH-160 x 7 [SA312 TP316]</t>
  </si>
  <si>
    <t>P8 SCH-XH x 7 [SA312 TP316]</t>
  </si>
  <si>
    <t>P8 SCH-XXH x 7 [SA312 TP316]</t>
  </si>
  <si>
    <t>P8 SCH-40 x 7.5 [SA312 TP316]</t>
  </si>
  <si>
    <t>P8 SCH-60 x 7.5 [SA312 TP316]</t>
  </si>
  <si>
    <t>P8 SCH-80 x 7.5 [SA312 TP316]</t>
  </si>
  <si>
    <t>P8 SCH-160 x 7.5 [SA312 TP316]</t>
  </si>
  <si>
    <t>P8 SCH-XH x 7.5 [SA312 TP316]</t>
  </si>
  <si>
    <t>P8 SCH-XXH x 7.5 [SA312 TP316]</t>
  </si>
  <si>
    <t>P8 SCH-40 x 9.5 [SA312 TP316]</t>
  </si>
  <si>
    <t>P8 SCH-60 x 9.5 [SA312 TP316]</t>
  </si>
  <si>
    <t>P8 SCH-80 x 9.5 [SA312 TP316]</t>
  </si>
  <si>
    <t>P8 SCH-160 x 9.5 [SA312 TP316]</t>
  </si>
  <si>
    <t>P8 SCH-XH x 9.5 [SA312 TP316]</t>
  </si>
  <si>
    <t>P8 SCH-XXH x 9.5 [SA312 TP316]</t>
  </si>
  <si>
    <t>P2 SCH-40 x 5.5 [SA312 TP316L]</t>
  </si>
  <si>
    <t>P2 SCH-80 x 5.5 [SA312 TP316L]</t>
  </si>
  <si>
    <t>P2 SCH-160 x 5.5 [SA312 TP316L]</t>
  </si>
  <si>
    <t>P2 SCH-XH x 5.5 [SA312 TP316L]</t>
  </si>
  <si>
    <t>P2 SCH-XXH x 5.5 [SA312 TP316L]</t>
  </si>
  <si>
    <t>P2.5 SCH-40 x 5.5 [SA312 TP316L]</t>
  </si>
  <si>
    <t>P2.5 SCH-80 x 5.5 [SA312 TP316L]</t>
  </si>
  <si>
    <t>P2.5 SCH-160 x 5.5 [SA312 TP316L]</t>
  </si>
  <si>
    <t>P2.5 SCH-XH x 5.5 [SA312 TP316L]</t>
  </si>
  <si>
    <t>P2.5 SCH-XXH x 5.5 [SA312 TP316L]</t>
  </si>
  <si>
    <t>P3 SCH-40 x 5.5 [SA312 TP316L]</t>
  </si>
  <si>
    <t>P3 SCH-80 x 5.5 [SA312 TP316L]</t>
  </si>
  <si>
    <t>P3 SCH-160 x 5.5 [SA312 TP316L]</t>
  </si>
  <si>
    <t>P3 SCH-XH x 5.5 [SA312 TP316L]</t>
  </si>
  <si>
    <t>P3 SCH-XXH x 5.5 [SA312 TP316L]</t>
  </si>
  <si>
    <t>P3.5 SCH-40 x 5.5 [SA312 TP316L]</t>
  </si>
  <si>
    <t>P3.5 SCH-80 x 5.5 [SA312 TP316L]</t>
  </si>
  <si>
    <t>P3.5 SCH-XH x 5.5 [SA312 TP316L]</t>
  </si>
  <si>
    <t>P3.5 SCH-XXH x 5.5 [SA312 TP316L]</t>
  </si>
  <si>
    <t>P4 SCH-40 x 5.5 [SA312 TP316L]</t>
  </si>
  <si>
    <t>P4 SCH-60 x 5.5 [SA312 TP316L]</t>
  </si>
  <si>
    <t>P4 SCH-80 x 5.5 [SA312 TP316L]</t>
  </si>
  <si>
    <t>P4 SCH-160 x 5.5 [SA312 TP316L]</t>
  </si>
  <si>
    <t>P4 SCH-XH x 5.5 [SA312 TP316L]</t>
  </si>
  <si>
    <t>P4 SCH-XXH x 5.5 [SA312 TP316L]</t>
  </si>
  <si>
    <t>P3 SCH-40 x 6 [SA312 TP316L]</t>
  </si>
  <si>
    <t>P3 SCH-80 x 6 [SA312 TP316L]</t>
  </si>
  <si>
    <t>P3 SCH-160 x 6 [SA312 TP316L]</t>
  </si>
  <si>
    <t>P3 SCH-XH x 6 [SA312 TP316L]</t>
  </si>
  <si>
    <t>P3 SCH-XXH x 6 [SA312 TP316L]</t>
  </si>
  <si>
    <t>P3.5 SCH-40 x 6 [SA312 TP316L]</t>
  </si>
  <si>
    <t>P3.5 SCH-80 x 6 [SA312 TP316L]</t>
  </si>
  <si>
    <t>P3.5 SCH-XH x 6 [SA312 TP316L]</t>
  </si>
  <si>
    <t>P3.5 SCH-XXH x 6 [SA312 TP316L]</t>
  </si>
  <si>
    <t>P4 SCH-40 x 6 [SA312 TP316L]</t>
  </si>
  <si>
    <t>P4 SCH-60 x 6 [SA312 TP316L]</t>
  </si>
  <si>
    <t>P4 SCH-80 x 6 [SA312 TP316L]</t>
  </si>
  <si>
    <t>P4 SCH-160 x 6 [SA312 TP316L]</t>
  </si>
  <si>
    <t>P4 SCH-XH x 6 [SA312 TP316L]</t>
  </si>
  <si>
    <t>P4 SCH-XXH x 6 [SA312 TP316L]</t>
  </si>
  <si>
    <t>P4.5 SCH-XH x 6 [SA312 TP316L]</t>
  </si>
  <si>
    <t>P4.5 SCH-XXH x 6 [SA312 TP316L]</t>
  </si>
  <si>
    <t>P5 SCH-40 x 6 [SA312 TP316L]</t>
  </si>
  <si>
    <t>P5 SCH-80 x 6 [SA312 TP316L]</t>
  </si>
  <si>
    <t>P5 SCH-160 x 6 [SA312 TP316L]</t>
  </si>
  <si>
    <t>P5 SCH-XH x 6 [SA312 TP316L]</t>
  </si>
  <si>
    <t>P5 SCH-XXH x 6 [SA312 TP316L]</t>
  </si>
  <si>
    <t>P6 SCH-40 x 6 [SA312 TP316L]</t>
  </si>
  <si>
    <t>P6 SCH-80 x 6 [SA312 TP316L]</t>
  </si>
  <si>
    <t>P6 SCH-160 x 6 [SA312 TP316L]</t>
  </si>
  <si>
    <t>P6 SCH-XH x 6 [SA312 TP316L]</t>
  </si>
  <si>
    <t>P6 SCH-XXH x 6 [SA312 TP316L]</t>
  </si>
  <si>
    <t>P5 SCH-40 x 7 [SA312 TP316L]</t>
  </si>
  <si>
    <t>P5 SCH-80 x 7 [SA312 TP316L]</t>
  </si>
  <si>
    <t>P5 SCH-160 x 7 [SA312 TP316L]</t>
  </si>
  <si>
    <t>P5 SCH-XH x 7 [SA312 TP316L]</t>
  </si>
  <si>
    <t>P5 SCH-XXH x 7 [SA312 TP316L]</t>
  </si>
  <si>
    <t>P6 SCH-40 x 7 [SA312 TP316L]</t>
  </si>
  <si>
    <t>P6 SCH-80 x 7 [SA312 TP316L]</t>
  </si>
  <si>
    <t>P6 SCH-160 x 7 [SA312 TP316L]</t>
  </si>
  <si>
    <t>P6 SCH-XH x 7 [SA312 TP316L]</t>
  </si>
  <si>
    <t>P6 SCH-XXH x 7 [SA312 TP316L]</t>
  </si>
  <si>
    <t>P7 SCH-XH x 7 [SA312 TP316L]</t>
  </si>
  <si>
    <t>P7 SCH-XXH x 7 [SA312 TP316L]</t>
  </si>
  <si>
    <t>P8 SCH-40 x 7 [SA312 TP316L]</t>
  </si>
  <si>
    <t>P8 SCH-60 x 7 [SA312 TP316L]</t>
  </si>
  <si>
    <t>P8 SCH-80 x 7 [SA312 TP316L]</t>
  </si>
  <si>
    <t>P8 SCH-160 x 7 [SA312 TP316L]</t>
  </si>
  <si>
    <t>P8 SCH-XH x 7 [SA312 TP316L]</t>
  </si>
  <si>
    <t>P8 SCH-XXH x 7 [SA312 TP316L]</t>
  </si>
  <si>
    <t>P8 SCH-40 x 7.5 [SA312 TP316L]</t>
  </si>
  <si>
    <t>P8 SCH-60 x 7.5 [SA312 TP316L]</t>
  </si>
  <si>
    <t>P8 SCH-80 x 7.5 [SA312 TP316L]</t>
  </si>
  <si>
    <t>P8 SCH-160 x 7.5 [SA312 TP316L]</t>
  </si>
  <si>
    <t>P8 SCH-XH x 7.5 [SA312 TP316L]</t>
  </si>
  <si>
    <t>P8 SCH-XXH x 7.5 [SA312 TP316L]</t>
  </si>
  <si>
    <t>P8 SCH-40 x 9.5 [SA312 TP316L]</t>
  </si>
  <si>
    <t>P8 SCH-60 x 9.5 [SA312 TP316L]</t>
  </si>
  <si>
    <t>P8 SCH-80 x 9.5 [SA312 TP316L]</t>
  </si>
  <si>
    <t>P8 SCH-160 x 9.5 [SA312 TP316L]</t>
  </si>
  <si>
    <t>P8 SCH-XH x 9.5 [SA312 TP316L]</t>
  </si>
  <si>
    <t>P8 SCH-XXH x 9.5 [SA312 TP316L]</t>
  </si>
  <si>
    <t>P2 SCH-40 x 5.5 [SA333 GR.6]</t>
  </si>
  <si>
    <t>P2 SCH-80 x 5.5 [SA333 GR.6]</t>
  </si>
  <si>
    <t>P2 SCH-160 x 5.5 [SA333 GR.6]</t>
  </si>
  <si>
    <t>P2 SCH-XH x 5.5 [SA333 GR.6]</t>
  </si>
  <si>
    <t>P2 SCH-XXH x 5.5 [SA333 GR.6]</t>
  </si>
  <si>
    <t>P2.5 SCH-40 x 5.5 [SA333 GR.6]</t>
  </si>
  <si>
    <t>P2.5 SCH-80 x 5.5 [SA333 GR.6]</t>
  </si>
  <si>
    <t>P2.5 SCH-160 x 5.5 [SA333 GR.6]</t>
  </si>
  <si>
    <t>P2.5 SCH-XH x 5.5 [SA333 GR.6]</t>
  </si>
  <si>
    <t>P2.5 SCH-XXH x 5.5 [SA333 GR.6]</t>
  </si>
  <si>
    <t>P3 SCH-40 x 5.5 [SA333 GR.6]</t>
  </si>
  <si>
    <t>P3 SCH-80 x 5.5 [SA333 GR.6]</t>
  </si>
  <si>
    <t>P3 SCH-160 x 5.5 [SA333 GR.6]</t>
  </si>
  <si>
    <t>P3 SCH-XH x 5.5 [SA333 GR.6]</t>
  </si>
  <si>
    <t>P3 SCH-XXH x 5.5 [SA333 GR.6]</t>
  </si>
  <si>
    <t>P3.5 SCH-40 x 5.5 [SA333 GR.6]</t>
  </si>
  <si>
    <t>P3.5 SCH-80 x 5.5 [SA333 GR.6]</t>
  </si>
  <si>
    <t>P3.5 SCH-XH x 5.5 [SA333 GR.6]</t>
  </si>
  <si>
    <t>P3.5 SCH-XXH x 5.5 [SA333 GR.6]</t>
  </si>
  <si>
    <t>P4 SCH-40 x 5.5 [SA333 GR.6]</t>
  </si>
  <si>
    <t>P4 SCH-60 x 5.5 [SA333 GR.6]</t>
  </si>
  <si>
    <t>P4 SCH-80 x 5.5 [SA333 GR.6]</t>
  </si>
  <si>
    <t>P4 SCH-160 x 5.5 [SA333 GR.6]</t>
  </si>
  <si>
    <t>P4 SCH-XH x 5.5 [SA333 GR.6]</t>
  </si>
  <si>
    <t>P4 SCH-XXH x 5.5 [SA333 GR.6]</t>
  </si>
  <si>
    <t>P3 SCH-40 x 6 [SA333 GR.6]</t>
  </si>
  <si>
    <t>P3 SCH-80 x 6 [SA333 GR.6]</t>
  </si>
  <si>
    <t>P3 SCH-160 x 6 [SA333 GR.6]</t>
  </si>
  <si>
    <t>P3 SCH-XH x 6 [SA333 GR.6]</t>
  </si>
  <si>
    <t>P3 SCH-XXH x 6 [SA333 GR.6]</t>
  </si>
  <si>
    <t>P3.5 SCH-40 x 6 [SA333 GR.6]</t>
  </si>
  <si>
    <t>P3.5 SCH-80 x 6 [SA333 GR.6]</t>
  </si>
  <si>
    <t>P3.5 SCH-XH x 6 [SA333 GR.6]</t>
  </si>
  <si>
    <t>P3.5 SCH-XXH x 6 [SA333 GR.6]</t>
  </si>
  <si>
    <t>P4 SCH-40 x 6 [SA333 GR.6]</t>
  </si>
  <si>
    <t>P4 SCH-60 x 6 [SA333 GR.6]</t>
  </si>
  <si>
    <t>P4 SCH-80 x 6 [SA333 GR.6]</t>
  </si>
  <si>
    <t>P4 SCH-160 x 6 [SA333 GR.6]</t>
  </si>
  <si>
    <t>P4 SCH-XH x 6 [SA333 GR.6]</t>
  </si>
  <si>
    <t>P4 SCH-XXH x 6 [SA333 GR.6]</t>
  </si>
  <si>
    <t>P4.5 SCH-XH x 6 [SA333 GR.6]</t>
  </si>
  <si>
    <t>P4.5 SCH-XXH x 6 [SA333 GR.6]</t>
  </si>
  <si>
    <t>P5 SCH-40 x 6 [SA333 GR.6]</t>
  </si>
  <si>
    <t>P5 SCH-80 x 6 [SA333 GR.6]</t>
  </si>
  <si>
    <t>P5 SCH-160 x 6 [SA333 GR.6]</t>
  </si>
  <si>
    <t>P5 SCH-XH x 6 [SA333 GR.6]</t>
  </si>
  <si>
    <t>P5 SCH-XXH x 6 [SA333 GR.6]</t>
  </si>
  <si>
    <t>P6 SCH-40 x 6 [SA333 GR.6]</t>
  </si>
  <si>
    <t>P6 SCH-80 x 6 [SA333 GR.6]</t>
  </si>
  <si>
    <t>P6 SCH-160 x 6 [SA333 GR.6]</t>
  </si>
  <si>
    <t>P6 SCH-XH x 6 [SA333 GR.6]</t>
  </si>
  <si>
    <t>P6 SCH-XXH x 6 [SA333 GR.6]</t>
  </si>
  <si>
    <t>P5 SCH-40 x 7 [SA333 GR.6]</t>
  </si>
  <si>
    <t>P5 SCH-80 x 7 [SA333 GR.6]</t>
  </si>
  <si>
    <t>P5 SCH-160 x 7 [SA333 GR.6]</t>
  </si>
  <si>
    <t>P5 SCH-XH x 7 [SA333 GR.6]</t>
  </si>
  <si>
    <t>P5 SCH-XXH x 7 [SA333 GR.6]</t>
  </si>
  <si>
    <t>P6 SCH-40 x 7 [SA333 GR.6]</t>
  </si>
  <si>
    <t>P6 SCH-80 x 7 [SA333 GR.6]</t>
  </si>
  <si>
    <t>P6 SCH-160 x 7 [SA333 GR.6]</t>
  </si>
  <si>
    <t>P6 SCH-XH x 7 [SA333 GR.6]</t>
  </si>
  <si>
    <t>P6 SCH-XXH x 7 [SA333 GR.6]</t>
  </si>
  <si>
    <t>P7 SCH-XH x 7 [SA333 GR.6]</t>
  </si>
  <si>
    <t>P7 SCH-XXH x 7 [SA333 GR.6]</t>
  </si>
  <si>
    <t>P8 SCH-40 x 7 [SA333 GR.6]</t>
  </si>
  <si>
    <t>P8 SCH-60 x 7 [SA333 GR.6]</t>
  </si>
  <si>
    <t>P8 SCH-80 x 7 [SA333 GR.6]</t>
  </si>
  <si>
    <t>P8 SCH-160 x 7 [SA333 GR.6]</t>
  </si>
  <si>
    <t>P8 SCH-XH x 7 [SA333 GR.6]</t>
  </si>
  <si>
    <t>P8 SCH-XXH x 7 [SA333 GR.6]</t>
  </si>
  <si>
    <t>P8 SCH-40 x 7.5 [SA333 GR.6]</t>
  </si>
  <si>
    <t>P8 SCH-60 x 7.5 [SA333 GR.6]</t>
  </si>
  <si>
    <t>P8 SCH-80 x 7.5 [SA333 GR.6]</t>
  </si>
  <si>
    <t>P8 SCH-160 x 7.5 [SA333 GR.6]</t>
  </si>
  <si>
    <t>P8 SCH-XH x 7.5 [SA333 GR.6]</t>
  </si>
  <si>
    <t>P8 SCH-XXH x 7.5 [SA333 GR.6]</t>
  </si>
  <si>
    <t>P8 SCH-40 x 9.5 [SA333 GR.6]</t>
  </si>
  <si>
    <t>P8 SCH-60 x 9.5 [SA333 GR.6]</t>
  </si>
  <si>
    <t>P8 SCH-80 x 9.5 [SA333 GR.6]</t>
  </si>
  <si>
    <t>P8 SCH-160 x 9.5 [SA333 GR.6]</t>
  </si>
  <si>
    <t>P8 SCH-XH x 9.5 [SA333 GR.6]</t>
  </si>
  <si>
    <t>P8 SCH-XXH x 9.5 [SA333 GR.6]</t>
  </si>
  <si>
    <t>P2 SCH-40 x 5.5 [SA790 S31803]</t>
  </si>
  <si>
    <t>P2 SCH-80 x 5.5 [SA790 S31803]</t>
  </si>
  <si>
    <t>P2 SCH-160 x 5.5 [SA790 S31803]</t>
  </si>
  <si>
    <t>P2 SCH-XH x 5.5 [SA790 S31803]</t>
  </si>
  <si>
    <t>P2 SCH-XXH x 5.5 [SA790 S31803]</t>
  </si>
  <si>
    <t>P2.5 SCH-40 x 5.5 [SA790 S31803]</t>
  </si>
  <si>
    <t>P2.5 SCH-80 x 5.5 [SA790 S31803]</t>
  </si>
  <si>
    <t>P2.5 SCH-160 x 5.5 [SA790 S31803]</t>
  </si>
  <si>
    <t>P2.5 SCH-XH x 5.5 [SA790 S31803]</t>
  </si>
  <si>
    <t>P2.5 SCH-XXH x 5.5 [SA790 S31803]</t>
  </si>
  <si>
    <t>P3 SCH-40 x 5.5 [SA790 S31803]</t>
  </si>
  <si>
    <t>P3 SCH-80 x 5.5 [SA790 S31803]</t>
  </si>
  <si>
    <t>P3 SCH-160 x 5.5 [SA790 S31803]</t>
  </si>
  <si>
    <t>P3 SCH-XH x 5.5 [SA790 S31803]</t>
  </si>
  <si>
    <t>P3 SCH-XXH x 5.5 [SA790 S31803]</t>
  </si>
  <si>
    <t>P3.5 SCH-40 x 5.5 [SA790 S31803]</t>
  </si>
  <si>
    <t>P3.5 SCH-80 x 5.5 [SA790 S31803]</t>
  </si>
  <si>
    <t>P3.5 SCH-XH x 5.5 [SA790 S31803]</t>
  </si>
  <si>
    <t>P3.5 SCH-XXH x 5.5 [SA790 S31803]</t>
  </si>
  <si>
    <t>P4 SCH-40 x 5.5 [SA790 S31803]</t>
  </si>
  <si>
    <t>P4 SCH-60 x 5.5 [SA790 S31803]</t>
  </si>
  <si>
    <t>P4 SCH-80 x 5.5 [SA790 S31803]</t>
  </si>
  <si>
    <t>P4 SCH-160 x 5.5 [SA790 S31803]</t>
  </si>
  <si>
    <t>P4 SCH-XH x 5.5 [SA790 S31803]</t>
  </si>
  <si>
    <t>P4 SCH-XXH x 5.5 [SA790 S31803]</t>
  </si>
  <si>
    <t>P3 SCH-40 x 6 [SA790 S31803]</t>
  </si>
  <si>
    <t>P3 SCH-80 x 6 [SA790 S31803]</t>
  </si>
  <si>
    <t>P3 SCH-160 x 6 [SA790 S31803]</t>
  </si>
  <si>
    <t>P3 SCH-XH x 6 [SA790 S31803]</t>
  </si>
  <si>
    <t>P3 SCH-XXH x 6 [SA790 S31803]</t>
  </si>
  <si>
    <t>P3.5 SCH-40 x 6 [SA790 S31803]</t>
  </si>
  <si>
    <t>P3.5 SCH-80 x 6 [SA790 S31803]</t>
  </si>
  <si>
    <t>P3.5 SCH-XH x 6 [SA790 S31803]</t>
  </si>
  <si>
    <t>P3.5 SCH-XXH x 6 [SA790 S31803]</t>
  </si>
  <si>
    <t>P4 SCH-40 x 6 [SA790 S31803]</t>
  </si>
  <si>
    <t>P4 SCH-60 x 6 [SA790 S31803]</t>
  </si>
  <si>
    <t>P4 SCH-80 x 6 [SA790 S31803]</t>
  </si>
  <si>
    <t>P4 SCH-160 x 6 [SA790 S31803]</t>
  </si>
  <si>
    <t>P4 SCH-XH x 6 [SA790 S31803]</t>
  </si>
  <si>
    <t>P4 SCH-XXH x 6 [SA790 S31803]</t>
  </si>
  <si>
    <t>P4.5 SCH-XH x 6 [SA790 S31803]</t>
  </si>
  <si>
    <t>P4.5 SCH-XXH x 6 [SA790 S31803]</t>
  </si>
  <si>
    <t>P5 SCH-40 x 6 [SA790 S31803]</t>
  </si>
  <si>
    <t>P5 SCH-80 x 6 [SA790 S31803]</t>
  </si>
  <si>
    <t>P5 SCH-160 x 6 [SA790 S31803]</t>
  </si>
  <si>
    <t>P5 SCH-XH x 6 [SA790 S31803]</t>
  </si>
  <si>
    <t>P5 SCH-XXH x 6 [SA790 S31803]</t>
  </si>
  <si>
    <t>P6 SCH-40 x 6 [SA790 S31803]</t>
  </si>
  <si>
    <t>P6 SCH-80 x 6 [SA790 S31803]</t>
  </si>
  <si>
    <t>P6 SCH-160 x 6 [SA790 S31803]</t>
  </si>
  <si>
    <t>P6 SCH-XH x 6 [SA790 S31803]</t>
  </si>
  <si>
    <t>P6 SCH-XXH x 6 [SA790 S31803]</t>
  </si>
  <si>
    <t>P5 SCH-40 x 7 [SA790 S31803]</t>
  </si>
  <si>
    <t>P5 SCH-80 x 7 [SA790 S31803]</t>
  </si>
  <si>
    <t>P5 SCH-160 x 7 [SA790 S31803]</t>
  </si>
  <si>
    <t>P5 SCH-XH x 7 [SA790 S31803]</t>
  </si>
  <si>
    <t>P5 SCH-XXH x 7 [SA790 S31803]</t>
  </si>
  <si>
    <t>P6 SCH-40 x 7 [SA790 S31803]</t>
  </si>
  <si>
    <t>P6 SCH-80 x 7 [SA790 S31803]</t>
  </si>
  <si>
    <t>P6 SCH-160 x 7 [SA790 S31803]</t>
  </si>
  <si>
    <t>P6 SCH-XH x 7 [SA790 S31803]</t>
  </si>
  <si>
    <t>P6 SCH-XXH x 7 [SA790 S31803]</t>
  </si>
  <si>
    <t>P7 SCH-XH x 7 [SA790 S31803]</t>
  </si>
  <si>
    <t>P7 SCH-XXH x 7 [SA790 S31803]</t>
  </si>
  <si>
    <t>P8 SCH-40 x 7 [SA790 S31803]</t>
  </si>
  <si>
    <t>P8 SCH-60 x 7 [SA790 S31803]</t>
  </si>
  <si>
    <t>P8 SCH-80 x 7 [SA790 S31803]</t>
  </si>
  <si>
    <t>P8 SCH-160 x 7 [SA790 S31803]</t>
  </si>
  <si>
    <t>P8 SCH-XH x 7 [SA790 S31803]</t>
  </si>
  <si>
    <t>P8 SCH-XXH x 7 [SA790 S31803]</t>
  </si>
  <si>
    <t>P8 SCH-40 x 7.5 [SA790 S31803]</t>
  </si>
  <si>
    <t>P8 SCH-60 x 7.5 [SA790 S31803]</t>
  </si>
  <si>
    <t>P8 SCH-80 x 7.5 [SA790 S31803]</t>
  </si>
  <si>
    <t>P8 SCH-160 x 7.5 [SA790 S31803]</t>
  </si>
  <si>
    <t>P8 SCH-XH x 7.5 [SA790 S31803]</t>
  </si>
  <si>
    <t>P8 SCH-XXH x 7.5 [SA790 S31803]</t>
  </si>
  <si>
    <t>P8 SCH-40 x 9.5 [SA790 S31803]</t>
  </si>
  <si>
    <t>P8 SCH-60 x 9.5 [SA790 S31803]</t>
  </si>
  <si>
    <t>P8 SCH-80 x 9.5 [SA790 S31803]</t>
  </si>
  <si>
    <t>P8 SCH-160 x 9.5 [SA790 S31803]</t>
  </si>
  <si>
    <t>P8 SCH-XH x 9.5 [SA790 S31803]</t>
  </si>
  <si>
    <t>P8 SCH-XXH x 9.5 [SA790 S31803]</t>
  </si>
  <si>
    <t>$STATE@Distance28</t>
  </si>
  <si>
    <t>Flange mate to Stock Pipe</t>
  </si>
  <si>
    <t>Elbow+Pipe</t>
  </si>
  <si>
    <t>Flange Mate to Elbow</t>
  </si>
  <si>
    <t>EP_Config_List</t>
  </si>
  <si>
    <t>EP-Size1</t>
  </si>
  <si>
    <t>EP-Size2</t>
  </si>
  <si>
    <t>EP-Size3</t>
  </si>
  <si>
    <t>EP-Size4</t>
  </si>
  <si>
    <t>$STATE@Concentric15</t>
  </si>
  <si>
    <t>$STATE@Distance31</t>
  </si>
  <si>
    <t>$STATE@Coincident11@Mating Plane Sketch</t>
  </si>
  <si>
    <t>On/Off Elbow</t>
  </si>
  <si>
    <t>$State@90deg elbow&lt;1&gt;</t>
  </si>
  <si>
    <t>Elbow Mate to Header box</t>
  </si>
  <si>
    <t>$STATE@Coincident66</t>
  </si>
  <si>
    <t>$STATE@Distance35</t>
  </si>
  <si>
    <t>Elbow Mate to Pipe</t>
  </si>
  <si>
    <t>$CONFIGURATION@90deg elbow&lt;1&gt;</t>
  </si>
  <si>
    <t>Elbow Config Name</t>
  </si>
  <si>
    <t>SR Carbon Steel [SA234-WPB]</t>
  </si>
  <si>
    <t>ELBOW 90 SR</t>
  </si>
  <si>
    <t xml:space="preserve"> 1.25 SCH-40 [SA234-WPB]</t>
  </si>
  <si>
    <t xml:space="preserve"> 1.25 SCH-80 [SA234-WPB]</t>
  </si>
  <si>
    <t xml:space="preserve"> 1.25 SCH-160 [SA234-WPB]</t>
  </si>
  <si>
    <t xml:space="preserve"> 1.5 SCH-40 [SA234-WPB]</t>
  </si>
  <si>
    <t xml:space="preserve"> 1.5 SCH-80 [SA234-WPB]</t>
  </si>
  <si>
    <t xml:space="preserve"> 1.5 SCH-160 [SA234-WPB]</t>
  </si>
  <si>
    <t xml:space="preserve"> 2 SCH-40 [SA234-WPB]</t>
  </si>
  <si>
    <t xml:space="preserve"> 2 SCH-80 [SA234-WPB]</t>
  </si>
  <si>
    <t xml:space="preserve"> 2 SCH-160 [SA234-WPB]</t>
  </si>
  <si>
    <t xml:space="preserve"> 2.5 SCH-40 [SA234-WPB]</t>
  </si>
  <si>
    <t xml:space="preserve"> 2.5 SCH-80 [SA234-WPB]</t>
  </si>
  <si>
    <t xml:space="preserve"> 2.5 SCH-160 [SA234-WPB]</t>
  </si>
  <si>
    <t xml:space="preserve"> 3 SCH-40 [SA234-WPB]</t>
  </si>
  <si>
    <t xml:space="preserve"> 3 SCH-80 [SA234-WPB]</t>
  </si>
  <si>
    <t xml:space="preserve"> 3 SCH-160 [SA234-WPB]</t>
  </si>
  <si>
    <t xml:space="preserve"> 3.5 SCH-40 [SA234-WPB]</t>
  </si>
  <si>
    <t xml:space="preserve"> 3.5 SCH-80 [SA234-WPB]</t>
  </si>
  <si>
    <t xml:space="preserve"> 4 SCH-40 [SA234-WPB]</t>
  </si>
  <si>
    <t xml:space="preserve"> 4 SCH-80 [SA234-WPB]</t>
  </si>
  <si>
    <t xml:space="preserve"> 4 SCH-120 [SA234-WPB]</t>
  </si>
  <si>
    <t xml:space="preserve"> 4 SCH-160 [SA234-WPB]</t>
  </si>
  <si>
    <t xml:space="preserve"> 5 SCH-40 [SA234-WPB]</t>
  </si>
  <si>
    <t xml:space="preserve"> 5 SCH-80 [SA234-WPB]</t>
  </si>
  <si>
    <t xml:space="preserve"> 5 SCH-120 [SA234-WPB]</t>
  </si>
  <si>
    <t xml:space="preserve"> 5 SCH-160 [SA234-WPB]</t>
  </si>
  <si>
    <t xml:space="preserve"> 6 SCH-40 [SA234-WPB]</t>
  </si>
  <si>
    <t xml:space="preserve"> 6 SCH-80 [SA234-WPB]</t>
  </si>
  <si>
    <t xml:space="preserve"> 6 SCH-120 [SA234-WPB]</t>
  </si>
  <si>
    <t xml:space="preserve"> 6 SCH-160 [SA234-WPB]</t>
  </si>
  <si>
    <t xml:space="preserve"> 8 SCH-20 [SA234-WPB]</t>
  </si>
  <si>
    <t xml:space="preserve"> 8 SCH-30 [SA234-WPB]</t>
  </si>
  <si>
    <t xml:space="preserve"> 8 SCH-40 [SA234-WPB]</t>
  </si>
  <si>
    <t xml:space="preserve"> 8 SCH-60 [SA234-WPB]</t>
  </si>
  <si>
    <t xml:space="preserve"> 8 SCH-80 [SA234-WPB]</t>
  </si>
  <si>
    <t xml:space="preserve"> 8 SCH-100 [SA234-WPB]</t>
  </si>
  <si>
    <t xml:space="preserve"> 8 SCH-120 [SA234-WPB]</t>
  </si>
  <si>
    <t xml:space="preserve"> 8 SCH-140 [SA234-WPB]</t>
  </si>
  <si>
    <t xml:space="preserve"> 8 SCH-160 [SA234-WPB]</t>
  </si>
  <si>
    <t xml:space="preserve"> 10 SCH-20 [SA234-WPB]</t>
  </si>
  <si>
    <t xml:space="preserve"> 10 SCH-30 [SA234-WPB]</t>
  </si>
  <si>
    <t xml:space="preserve"> 10 SCH-40 [SA234-WPB]</t>
  </si>
  <si>
    <t xml:space="preserve"> 10 SCH-60 [SA234-WPB]</t>
  </si>
  <si>
    <t xml:space="preserve"> 10 SCH-80 [SA234-WPB]</t>
  </si>
  <si>
    <t xml:space="preserve"> 10 SCH-100 [SA234-WPB]</t>
  </si>
  <si>
    <t xml:space="preserve"> 10 SCH-120 [SA234-WPB]</t>
  </si>
  <si>
    <t xml:space="preserve"> 10 SCH-140 [SA234-WPB]</t>
  </si>
  <si>
    <t xml:space="preserve"> 10 SCH-160 [SA234-WPB]</t>
  </si>
  <si>
    <t xml:space="preserve"> 12 SCH-20 [SA234-WPB]</t>
  </si>
  <si>
    <t xml:space="preserve"> 12 SCH-30 [SA234-WPB]</t>
  </si>
  <si>
    <t xml:space="preserve"> 12 SCH-40 [SA234-WPB]</t>
  </si>
  <si>
    <t xml:space="preserve"> 12 SCH-60 [SA234-WPB]</t>
  </si>
  <si>
    <t xml:space="preserve"> 12 SCH-80 [SA234-WPB]</t>
  </si>
  <si>
    <t xml:space="preserve"> 12 SCH-100 [SA234-WPB]</t>
  </si>
  <si>
    <t xml:space="preserve"> 12 SCH-120 [SA234-WPB]</t>
  </si>
  <si>
    <t xml:space="preserve"> 12 SCH-140 [SA234-WPB]</t>
  </si>
  <si>
    <t xml:space="preserve"> 12 SCH-160 [SA234-WPB]</t>
  </si>
  <si>
    <t xml:space="preserve"> 14 SCH-10 [SA234-WPB]</t>
  </si>
  <si>
    <t xml:space="preserve"> 14 SCH-20 [SA234-WPB]</t>
  </si>
  <si>
    <t xml:space="preserve"> 14 SCH-30 [SA234-WPB]</t>
  </si>
  <si>
    <t xml:space="preserve"> 14 SCH-40 [SA234-WPB]</t>
  </si>
  <si>
    <t xml:space="preserve"> 14 SCH-60 [SA234-WPB]</t>
  </si>
  <si>
    <t xml:space="preserve"> 14 SCH-80 [SA234-WPB]</t>
  </si>
  <si>
    <t xml:space="preserve"> 14 SCH-100 [SA234-WPB]</t>
  </si>
  <si>
    <t xml:space="preserve"> 14 SCH-120 [SA234-WPB]</t>
  </si>
  <si>
    <t xml:space="preserve"> 14 SCH-140 [SA234-WPB]</t>
  </si>
  <si>
    <t xml:space="preserve"> 14 SCH-160 [SA234-WPB]</t>
  </si>
  <si>
    <t>ELBOW 90 L3R</t>
  </si>
  <si>
    <t xml:space="preserve"> 2 SCH-40 [SA106 GR.B]</t>
  </si>
  <si>
    <t xml:space="preserve"> 2 SCH-80 [SA106 GR.B]</t>
  </si>
  <si>
    <t xml:space="preserve"> 2 SCH-160 [SA106 GR.B]</t>
  </si>
  <si>
    <t xml:space="preserve"> 3 SCH-40 [SA106 GR.B]</t>
  </si>
  <si>
    <t xml:space="preserve"> 3 SCH-80 [SA106 GR.B]</t>
  </si>
  <si>
    <t xml:space="preserve"> 3 SCH-160 [SA106 GR.B]</t>
  </si>
  <si>
    <t xml:space="preserve"> 4 SCH-40 [SA106 GR.B]</t>
  </si>
  <si>
    <t xml:space="preserve"> 4 SCH-80 [SA106 GR.B]</t>
  </si>
  <si>
    <t xml:space="preserve"> 4 SCH-120 [SA106 GR.B]</t>
  </si>
  <si>
    <t xml:space="preserve"> 4 SCH-160 [SA106 GR.B]</t>
  </si>
  <si>
    <t xml:space="preserve"> 6 SCH-40 [SA106 GR.B]</t>
  </si>
  <si>
    <t xml:space="preserve"> 6 SCH-80 [SA106 GR.B]</t>
  </si>
  <si>
    <t xml:space="preserve"> 6 SCH-120 [SA106 GR.B]</t>
  </si>
  <si>
    <t xml:space="preserve"> 6 SCH-160 [SA106 GR.B]</t>
  </si>
  <si>
    <t xml:space="preserve"> 8 SCH-20 [SA106 GR.B]</t>
  </si>
  <si>
    <t xml:space="preserve"> 8 SCH-30 [SA106 GR.B]</t>
  </si>
  <si>
    <t xml:space="preserve"> 8 SCH-40 [SA106 GR.B]</t>
  </si>
  <si>
    <t xml:space="preserve"> 8 SCH-60 [SA106 GR.B]</t>
  </si>
  <si>
    <t xml:space="preserve"> 8 SCH-80 [SA106 GR.B]</t>
  </si>
  <si>
    <t xml:space="preserve"> 8 SCH-100 [SA106 GR.B]</t>
  </si>
  <si>
    <t xml:space="preserve"> 8 SCH-120 [SA106 GR.B]</t>
  </si>
  <si>
    <t xml:space="preserve"> 8 SCH-140 [SA106 GR.B]</t>
  </si>
  <si>
    <t xml:space="preserve"> 8 SCH-160 [SA106 GR.B]</t>
  </si>
  <si>
    <t xml:space="preserve"> 10 SCH-20 [SA106 GR.B]</t>
  </si>
  <si>
    <t xml:space="preserve"> 10 SCH-30 [SA106 GR.B]</t>
  </si>
  <si>
    <t xml:space="preserve"> 10 SCH-40 [SA106 GR.B]</t>
  </si>
  <si>
    <t xml:space="preserve"> 10 SCH-60 [SA106 GR.B]</t>
  </si>
  <si>
    <t xml:space="preserve"> 10 SCH-80 [SA106 GR.B]</t>
  </si>
  <si>
    <t xml:space="preserve"> 10 SCH-100 [SA106 GR.B]</t>
  </si>
  <si>
    <t xml:space="preserve"> 10 SCH-120 [SA106 GR.B]</t>
  </si>
  <si>
    <t xml:space="preserve"> 10 SCH-140 [SA106 GR.B]</t>
  </si>
  <si>
    <t xml:space="preserve"> 10 SCH-160 [SA106 GR.B]</t>
  </si>
  <si>
    <t xml:space="preserve"> 12 SCH-20 [SA106 GR.B]</t>
  </si>
  <si>
    <t xml:space="preserve"> 12 SCH-30 [SA106 GR.B]</t>
  </si>
  <si>
    <t xml:space="preserve"> 12 SCH-40 [SA106 GR.B]</t>
  </si>
  <si>
    <t xml:space="preserve"> 12 SCH-60 [SA106 GR.B]</t>
  </si>
  <si>
    <t xml:space="preserve"> 12 SCH-80 [SA106 GR.B]</t>
  </si>
  <si>
    <t xml:space="preserve"> 12 SCH-100 [SA106 GR.B]</t>
  </si>
  <si>
    <t xml:space="preserve"> 12 SCH-120 [SA106 GR.B]</t>
  </si>
  <si>
    <t xml:space="preserve"> 12 SCH-140 [SA106 GR.B]</t>
  </si>
  <si>
    <t xml:space="preserve"> 12 SCH-160 [SA106 GR.B]</t>
  </si>
  <si>
    <t xml:space="preserve"> 14 SCH-10 [SA106 GR.B]</t>
  </si>
  <si>
    <t xml:space="preserve"> 14 SCH-20 [SA106 GR.B]</t>
  </si>
  <si>
    <t xml:space="preserve"> 14 SCH-30 [SA106 GR.B]</t>
  </si>
  <si>
    <t xml:space="preserve"> 14 SCH-40 [SA106 GR.B]</t>
  </si>
  <si>
    <t xml:space="preserve"> 14 SCH-60 [SA106 GR.B]</t>
  </si>
  <si>
    <t xml:space="preserve"> 14 SCH-80 [SA106 GR.B]</t>
  </si>
  <si>
    <t xml:space="preserve"> 14 SCH-100 [SA106 GR.B]</t>
  </si>
  <si>
    <t xml:space="preserve"> 14 SCH-120 [SA106 GR.B]</t>
  </si>
  <si>
    <t xml:space="preserve"> 14 SCH-140 [SA106 GR.B]</t>
  </si>
  <si>
    <t xml:space="preserve"> 14 SCH-160 [SA106 GR.B]</t>
  </si>
  <si>
    <t>LR Carbon Steel [SA106 GR.B]</t>
  </si>
  <si>
    <t>ELBOW 90 LR</t>
  </si>
  <si>
    <t xml:space="preserve"> 0.5 SCH-40 [SA106 GR.B]</t>
  </si>
  <si>
    <t xml:space="preserve"> 0.5 SCH-80 [SA106 GR.B]</t>
  </si>
  <si>
    <t xml:space="preserve"> 0.5 SCH-160 [SA106 GR.B]</t>
  </si>
  <si>
    <t xml:space="preserve"> 0.75 SCH-40 [SA106 GR.B]</t>
  </si>
  <si>
    <t xml:space="preserve"> 0.75 SCH-80 [SA106 GR.B]</t>
  </si>
  <si>
    <t xml:space="preserve"> 0.75 SCH-160 [SA106 GR.B]</t>
  </si>
  <si>
    <t xml:space="preserve"> 1 SCH-40 [SA106 GR.B]</t>
  </si>
  <si>
    <t xml:space="preserve"> 1 SCH-80 [SA106 GR.B]</t>
  </si>
  <si>
    <t xml:space="preserve"> 1 SCH-160 [SA106 GR.B]</t>
  </si>
  <si>
    <t xml:space="preserve"> 1.25 SCH- 40 [SA106 GR.B]</t>
  </si>
  <si>
    <t xml:space="preserve"> 1.25 SCH-80 [SA106 GR.B]</t>
  </si>
  <si>
    <t xml:space="preserve"> 1.25 SCH-160 [SA106 GR.B]</t>
  </si>
  <si>
    <t xml:space="preserve"> 1.5 SCH-40 [SA106 GR.B]</t>
  </si>
  <si>
    <t xml:space="preserve"> 1.5 SCH-80 [SA106 GR.B]</t>
  </si>
  <si>
    <t xml:space="preserve"> 1.5 SCH-160 [SA106 GR.B]</t>
  </si>
  <si>
    <t xml:space="preserve"> 2.5 SCH-40 [SA106 GR.B]</t>
  </si>
  <si>
    <t xml:space="preserve"> 2.5 SCH-80 [SA106 GR.B]</t>
  </si>
  <si>
    <t xml:space="preserve"> 2.5 SCH-160 [SA106 GR.B]</t>
  </si>
  <si>
    <t xml:space="preserve"> 3.5 SCH-40 [SA106 GR.B]</t>
  </si>
  <si>
    <t xml:space="preserve"> 3.5 SCH-80 [SA106 GR.B]</t>
  </si>
  <si>
    <t xml:space="preserve"> 5 SCH-40 [SA106 GR.B]</t>
  </si>
  <si>
    <t xml:space="preserve"> 5 SCH-80 [SA106 GR.B]</t>
  </si>
  <si>
    <t xml:space="preserve"> 5 SCH-120 [SA106 GR.B]</t>
  </si>
  <si>
    <t xml:space="preserve"> 5 SCH-160 [SA106 GR.B]</t>
  </si>
  <si>
    <t>LR Carbon Steel [SA234-WPB]</t>
  </si>
  <si>
    <t xml:space="preserve"> 0.5 SCH-40 [SA234-WPB]</t>
  </si>
  <si>
    <t xml:space="preserve"> 0.5 SCH-80 [SA234-WPB]</t>
  </si>
  <si>
    <t xml:space="preserve"> 0.5 SCH-160 [SA234-WPB]</t>
  </si>
  <si>
    <t xml:space="preserve"> 0.75 SCH-40 [SA234-WPB]</t>
  </si>
  <si>
    <t xml:space="preserve"> 0.75 SCH-80 [SA234-WPB]</t>
  </si>
  <si>
    <t xml:space="preserve"> 0.75 SCH-160 [SA234-WPB]</t>
  </si>
  <si>
    <t xml:space="preserve"> 1 SCH-40 [SA234-WPB]</t>
  </si>
  <si>
    <t xml:space="preserve"> 1 SCH-80 [SA234-WPB]</t>
  </si>
  <si>
    <t xml:space="preserve"> 1 SCH-160 [SA234-WPB]</t>
  </si>
  <si>
    <t xml:space="preserve"> 1.25 SCH- 40 [SA234-WPB]</t>
  </si>
  <si>
    <t>LR Carbon Steel [SA420-WPL6]</t>
  </si>
  <si>
    <t xml:space="preserve"> 0.5 SCH-40 [SA420-WPL6]</t>
  </si>
  <si>
    <t xml:space="preserve"> 0.5 SCH-80 [SA420-WPL6]</t>
  </si>
  <si>
    <t xml:space="preserve"> 0.5 SCH-160 [SA420-WPL6]</t>
  </si>
  <si>
    <t xml:space="preserve"> 0.75 SCH-40 [SA420-WPL6]</t>
  </si>
  <si>
    <t xml:space="preserve"> 0.75 SCH-80 [SA420-WPL6]</t>
  </si>
  <si>
    <t xml:space="preserve"> 0.75 SCH-160 [SA420-WPL6]</t>
  </si>
  <si>
    <t xml:space="preserve"> 1 SCH-40 [SA420-WPL6]</t>
  </si>
  <si>
    <t xml:space="preserve"> 1 SCH-80 [SA420-WPL6]</t>
  </si>
  <si>
    <t xml:space="preserve"> 1 SCH-160 [SA420-WPL6]</t>
  </si>
  <si>
    <t xml:space="preserve"> 1.25 SCH- 40 [SA420-WPL6]</t>
  </si>
  <si>
    <t xml:space="preserve"> 1.25 SCH-80 [SA420-WPL6]</t>
  </si>
  <si>
    <t xml:space="preserve"> 1.25 SCH-160 [SA420-WPL6]</t>
  </si>
  <si>
    <t xml:space="preserve"> 1.5 SCH-40 [SA420-WPL6]</t>
  </si>
  <si>
    <t xml:space="preserve"> 1.5 SCH-80 [SA420-WPL6]</t>
  </si>
  <si>
    <t xml:space="preserve"> 1.5 SCH-160 [SA420-WPL6]</t>
  </si>
  <si>
    <t xml:space="preserve"> 2 SCH-40 [SA420-WPL6]</t>
  </si>
  <si>
    <t xml:space="preserve"> 2 SCH-80 [SA420-WPL6]</t>
  </si>
  <si>
    <t xml:space="preserve"> 2 SCH-160 [SA420-WPL6]</t>
  </si>
  <si>
    <t xml:space="preserve"> 2.5 SCH-40 [SA420-WPL6]</t>
  </si>
  <si>
    <t xml:space="preserve"> 2.5 SCH-80 [SA420-WPL6]</t>
  </si>
  <si>
    <t xml:space="preserve"> 2.5 SCH-160 [SA420-WPL6]</t>
  </si>
  <si>
    <t xml:space="preserve"> 3 SCH-40 [SA420-WPL6]</t>
  </si>
  <si>
    <t xml:space="preserve"> 3 SCH-80 [SA420-WPL6]</t>
  </si>
  <si>
    <t xml:space="preserve"> 3 SCH-160 [SA420-WPL6]</t>
  </si>
  <si>
    <t xml:space="preserve"> 3.5 SCH-40 [SA420-WPL6]</t>
  </si>
  <si>
    <t xml:space="preserve"> 3.5 SCH-80 [SA420-WPL6]</t>
  </si>
  <si>
    <t xml:space="preserve"> 4 SCH-40 [SA420-WPL6]</t>
  </si>
  <si>
    <t xml:space="preserve"> 4 SCH-80 [SA420-WPL6]</t>
  </si>
  <si>
    <t xml:space="preserve"> 4 SCH-120 [SA420-WPL6]</t>
  </si>
  <si>
    <t xml:space="preserve"> 4 SCH-160 [SA420-WPL6]</t>
  </si>
  <si>
    <t xml:space="preserve"> 5 SCH-40 [SA420-WPL6]</t>
  </si>
  <si>
    <t xml:space="preserve"> 5 SCH-80 [SA420-WPL6]</t>
  </si>
  <si>
    <t xml:space="preserve"> 5 SCH-120 [SA420-WPL6]</t>
  </si>
  <si>
    <t xml:space="preserve"> 5 SCH-160 [SA420-WPL6]</t>
  </si>
  <si>
    <t xml:space="preserve"> 6 SCH-40 [SA420-WPL6]</t>
  </si>
  <si>
    <t xml:space="preserve"> 6 SCH-80 [SA420-WPL6]</t>
  </si>
  <si>
    <t xml:space="preserve"> 6 SCH-120 [SA420-WPL6]</t>
  </si>
  <si>
    <t xml:space="preserve"> 6 SCH-160 [SA420-WPL6]</t>
  </si>
  <si>
    <t xml:space="preserve"> 8 SCH-20 [SA420-WPL6]</t>
  </si>
  <si>
    <t xml:space="preserve"> 8 SCH-30 [SA420-WPL6]</t>
  </si>
  <si>
    <t xml:space="preserve"> 8 SCH-40 [SA420-WPL6]</t>
  </si>
  <si>
    <t xml:space="preserve"> 8 SCH-60 [SA420-WPL6]</t>
  </si>
  <si>
    <t xml:space="preserve"> 8 SCH-80 [SA420-WPL6]</t>
  </si>
  <si>
    <t xml:space="preserve"> 8 SCH-100 [SA420-WPL6]</t>
  </si>
  <si>
    <t xml:space="preserve"> 8 SCH-120 [SA420-WPL6]</t>
  </si>
  <si>
    <t xml:space="preserve"> 8 SCH-140 [SA420-WPL6]</t>
  </si>
  <si>
    <t xml:space="preserve"> 8 SCH-160 [SA420-WPL6]</t>
  </si>
  <si>
    <t xml:space="preserve"> 10 SCH-20 [SA420-WPL6]</t>
  </si>
  <si>
    <t xml:space="preserve"> 10 SCH-30 [SA420-WPL6]</t>
  </si>
  <si>
    <t xml:space="preserve"> 10 SCH-40 [SA420-WPL6]</t>
  </si>
  <si>
    <t xml:space="preserve"> 10 SCH-60 [SA420-WPL6]</t>
  </si>
  <si>
    <t xml:space="preserve"> 10 SCH-80 [SA420-WPL6]</t>
  </si>
  <si>
    <t xml:space="preserve"> 10 SCH-100 [SA420-WPL6]</t>
  </si>
  <si>
    <t xml:space="preserve"> 10 SCH-120 [SA420-WPL6]</t>
  </si>
  <si>
    <t xml:space="preserve"> 10 SCH-140 [SA420-WPL6]</t>
  </si>
  <si>
    <t xml:space="preserve"> 10 SCH-160 [SA420-WPL6]</t>
  </si>
  <si>
    <t xml:space="preserve"> 12 SCH-20 [SA420-WPL6]</t>
  </si>
  <si>
    <t xml:space="preserve"> 12 SCH-30 [SA420-WPL6]</t>
  </si>
  <si>
    <t xml:space="preserve"> 12 SCH-40 [SA420-WPL6]</t>
  </si>
  <si>
    <t xml:space="preserve"> 12 SCH-60 [SA420-WPL6]</t>
  </si>
  <si>
    <t xml:space="preserve"> 12 SCH-80 [SA420-WPL6]</t>
  </si>
  <si>
    <t xml:space="preserve"> 12 SCH-100 [SA420-WPL6]</t>
  </si>
  <si>
    <t xml:space="preserve"> 12 SCH-120 [SA420-WPL6]</t>
  </si>
  <si>
    <t xml:space="preserve"> 12 SCH-140 [SA420-WPL6]</t>
  </si>
  <si>
    <t xml:space="preserve"> 12 SCH-160 [SA420-WPL6]</t>
  </si>
  <si>
    <t xml:space="preserve"> 14 SCH-10 [SA420-WPL6]</t>
  </si>
  <si>
    <t xml:space="preserve"> 14 SCH-20 [SA420-WPL6]</t>
  </si>
  <si>
    <t xml:space="preserve"> 14 SCH-30 [SA420-WPL6]</t>
  </si>
  <si>
    <t xml:space="preserve"> 14 SCH-40 [SA420-WPL6]</t>
  </si>
  <si>
    <t xml:space="preserve"> 14 SCH-60 [SA420-WPL6]</t>
  </si>
  <si>
    <t xml:space="preserve"> 14 SCH-80 [SA420-WPL6]</t>
  </si>
  <si>
    <t xml:space="preserve"> 14 SCH-100 [SA420-WPL6]</t>
  </si>
  <si>
    <t xml:space="preserve"> 14 SCH-120 [SA420-WPL6]</t>
  </si>
  <si>
    <t xml:space="preserve"> 14 SCH-140 [SA420-WPL6]</t>
  </si>
  <si>
    <t xml:space="preserve"> 14 SCH-160 [SA420-WPL6]</t>
  </si>
  <si>
    <t>LR Carbon Steel [SA403-WPS]</t>
  </si>
  <si>
    <t xml:space="preserve"> 0.5 SCH-40 [SA403-WPS]</t>
  </si>
  <si>
    <t xml:space="preserve"> 0.5 SCH-80 [SA403-WPS]</t>
  </si>
  <si>
    <t xml:space="preserve"> 0.5 SCH-160 [SA403-WPS]</t>
  </si>
  <si>
    <t xml:space="preserve"> 0.75 SCH-40 [SA403-WPS]</t>
  </si>
  <si>
    <t xml:space="preserve"> 0.75 SCH-80 [SA403-WPS]</t>
  </si>
  <si>
    <t xml:space="preserve"> 0.75 SCH-160 [SA403-WPS]</t>
  </si>
  <si>
    <t xml:space="preserve"> 1 SCH-40 [SA403-WPS]</t>
  </si>
  <si>
    <t xml:space="preserve"> 1 SCH-80 [SA403-WPS]</t>
  </si>
  <si>
    <t xml:space="preserve"> 1 SCH-160 [SA403-WPS]</t>
  </si>
  <si>
    <t xml:space="preserve"> 1.25 SCH- 40 [SA403-WPS]</t>
  </si>
  <si>
    <t xml:space="preserve"> 1.25 SCH-80 [SA403-WPS]</t>
  </si>
  <si>
    <t xml:space="preserve"> 1.25 SCH-160 [SA403-WPS]</t>
  </si>
  <si>
    <t xml:space="preserve"> 1.5 SCH-40 [SA403-WPS]</t>
  </si>
  <si>
    <t xml:space="preserve"> 1.5 SCH-80 [SA403-WPS]</t>
  </si>
  <si>
    <t xml:space="preserve"> 1.5 SCH-160 [SA403-WPS]</t>
  </si>
  <si>
    <t xml:space="preserve"> 2 SCH-40 [SA403-WPS]</t>
  </si>
  <si>
    <t xml:space="preserve"> 2 SCH-80 [SA403-WPS]</t>
  </si>
  <si>
    <t xml:space="preserve"> 2 SCH-160 [SA403-WPS]</t>
  </si>
  <si>
    <t xml:space="preserve"> 2.5 SCH-40 [SA403-WPS]</t>
  </si>
  <si>
    <t xml:space="preserve"> 2.5 SCH-80 [SA403-WPS]</t>
  </si>
  <si>
    <t xml:space="preserve"> 2.5 SCH-160 [SA403-WPS]</t>
  </si>
  <si>
    <t xml:space="preserve"> 3 SCH-40 [SA403-WPS]</t>
  </si>
  <si>
    <t xml:space="preserve"> 3 SCH-80 [SA403-WPS]</t>
  </si>
  <si>
    <t xml:space="preserve"> 3 SCH-160 [SA403-WPS]</t>
  </si>
  <si>
    <t xml:space="preserve"> 3.5 SCH-40 [SA403-WPS]</t>
  </si>
  <si>
    <t xml:space="preserve"> 3.5 SCH-80 [SA403-WPS]</t>
  </si>
  <si>
    <t xml:space="preserve"> 4 SCH-40 [SA403-WPS]</t>
  </si>
  <si>
    <t xml:space="preserve"> 4 SCH-80 [SA403-WPS]</t>
  </si>
  <si>
    <t xml:space="preserve"> 4 SCH-120 [SA403-WPS]</t>
  </si>
  <si>
    <t xml:space="preserve"> 4 SCH-160 [SA403-WPS]</t>
  </si>
  <si>
    <t xml:space="preserve"> 5 SCH-40 [SA403-WPS]</t>
  </si>
  <si>
    <t xml:space="preserve"> 5 SCH-80 [SA403-WPS]</t>
  </si>
  <si>
    <t xml:space="preserve"> 5 SCH-120 [SA403-WPS]</t>
  </si>
  <si>
    <t xml:space="preserve"> 5 SCH-160 [SA403-WPS]</t>
  </si>
  <si>
    <t xml:space="preserve"> 6 SCH-40 [SA403-WPS]</t>
  </si>
  <si>
    <t xml:space="preserve"> 6 SCH-80 [SA403-WPS]</t>
  </si>
  <si>
    <t xml:space="preserve"> 6 SCH-120 [SA403-WPS]</t>
  </si>
  <si>
    <t xml:space="preserve"> 6 SCH-160 [SA403-WPS]</t>
  </si>
  <si>
    <t xml:space="preserve"> 8 SCH-20 [SA403-WPS]</t>
  </si>
  <si>
    <t xml:space="preserve"> 8 SCH-30 [SA403-WPS]</t>
  </si>
  <si>
    <t xml:space="preserve"> 8 SCH-40 [SA403-WPS]</t>
  </si>
  <si>
    <t xml:space="preserve"> 8 SCH-60 [SA403-WPS]</t>
  </si>
  <si>
    <t xml:space="preserve"> 8 SCH-80 [SA403-WPS]</t>
  </si>
  <si>
    <t xml:space="preserve"> 8 SCH-100 [SA403-WPS]</t>
  </si>
  <si>
    <t xml:space="preserve"> 8 SCH-120 [SA403-WPS]</t>
  </si>
  <si>
    <t xml:space="preserve"> 8 SCH-140 [SA403-WPS]</t>
  </si>
  <si>
    <t xml:space="preserve"> 8 SCH-160 [SA403-WPS]</t>
  </si>
  <si>
    <t xml:space="preserve"> 10 SCH-20 [SA403-WPS]</t>
  </si>
  <si>
    <t xml:space="preserve"> 10 SCH-30 [SA403-WPS]</t>
  </si>
  <si>
    <t xml:space="preserve"> 10 SCH-40 [SA403-WPS]</t>
  </si>
  <si>
    <t xml:space="preserve"> 10 SCH-60 [SA403-WPS]</t>
  </si>
  <si>
    <t xml:space="preserve"> 10 SCH-80 [SA403-WPS]</t>
  </si>
  <si>
    <t xml:space="preserve"> 10 SCH-100 [SA403-WPS]</t>
  </si>
  <si>
    <t xml:space="preserve"> 10 SCH-120 [SA403-WPS]</t>
  </si>
  <si>
    <t xml:space="preserve"> 10 SCH-140 [SA403-WPS]</t>
  </si>
  <si>
    <t xml:space="preserve"> 10 SCH-160 [SA403-WPS]</t>
  </si>
  <si>
    <t xml:space="preserve"> 12 SCH-20 [SA403-WPS]</t>
  </si>
  <si>
    <t xml:space="preserve"> 12 SCH-30 [SA403-WPS]</t>
  </si>
  <si>
    <t xml:space="preserve"> 12 SCH-40 [SA403-WPS]</t>
  </si>
  <si>
    <t xml:space="preserve"> 12 SCH-60 [SA403-WPS]</t>
  </si>
  <si>
    <t xml:space="preserve"> 12 SCH-80 [SA403-WPS]</t>
  </si>
  <si>
    <t xml:space="preserve"> 12 SCH-100 [SA403-WPS]</t>
  </si>
  <si>
    <t xml:space="preserve"> 12 SCH-120 [SA403-WPS]</t>
  </si>
  <si>
    <t xml:space="preserve"> 12 SCH-140 [SA403-WPS]</t>
  </si>
  <si>
    <t xml:space="preserve"> 12 SCH-160 [SA403-WPS]</t>
  </si>
  <si>
    <t xml:space="preserve"> 14 SCH-10 [SA403-WPS]</t>
  </si>
  <si>
    <t xml:space="preserve"> 14 SCH-20 [SA403-WPS]</t>
  </si>
  <si>
    <t xml:space="preserve"> 14 SCH-30 [SA403-WPS]</t>
  </si>
  <si>
    <t xml:space="preserve"> 14 SCH-40 [SA403-WPS]</t>
  </si>
  <si>
    <t xml:space="preserve"> 14 SCH-60 [SA403-WPS]</t>
  </si>
  <si>
    <t xml:space="preserve"> 14 SCH-80 [SA403-WPS]</t>
  </si>
  <si>
    <t xml:space="preserve"> 14 SCH-100 [SA403-WPS]</t>
  </si>
  <si>
    <t xml:space="preserve"> 14 SCH-120 [SA403-WPS]</t>
  </si>
  <si>
    <t xml:space="preserve"> 14 SCH-140 [SA403-WPS]</t>
  </si>
  <si>
    <t xml:space="preserve"> 14 SCH-160 [SA403-WPS]</t>
  </si>
  <si>
    <t>Carbon Steel [SA106 GR.B]</t>
  </si>
  <si>
    <t>Stock Pipe Material</t>
  </si>
  <si>
    <t>Elbow Material</t>
  </si>
  <si>
    <t>Elbow_Size_List</t>
  </si>
  <si>
    <t>Elbow_Schedule_List</t>
  </si>
  <si>
    <t>Elbow_Material_List</t>
  </si>
  <si>
    <t>SA234-WPB</t>
  </si>
  <si>
    <t>SA420-WPL6</t>
  </si>
  <si>
    <t>Stock_Pipe_Material_List</t>
  </si>
  <si>
    <t>Elbow Data</t>
  </si>
  <si>
    <t>Stock Pipe / Welding Method</t>
  </si>
  <si>
    <t>Elbow</t>
  </si>
  <si>
    <t>SR</t>
  </si>
  <si>
    <t>LR</t>
  </si>
  <si>
    <t>L3R</t>
  </si>
  <si>
    <t>Elbow Radius Type</t>
  </si>
  <si>
    <t>Elbow_Radius_List</t>
  </si>
  <si>
    <t>Elbow Size</t>
  </si>
  <si>
    <t>Elbow Schedule</t>
  </si>
  <si>
    <t>Pipe_Style_List</t>
  </si>
  <si>
    <t>Flange</t>
  </si>
  <si>
    <t>Only Elbow</t>
  </si>
  <si>
    <t>Nozzle Components</t>
  </si>
  <si>
    <t>Flange+Pipe</t>
  </si>
  <si>
    <t>Flange+Elbow+Pipe</t>
  </si>
  <si>
    <t>Flange+Elbow</t>
  </si>
  <si>
    <t>Flange+TP</t>
  </si>
  <si>
    <t>Mating Plane Parallel to Long Weld Neck (or pipe?)</t>
  </si>
  <si>
    <t>Transition</t>
  </si>
  <si>
    <t>Transition Pipe Data</t>
  </si>
  <si>
    <t>Pipe ID Sketch for Transition Pipe</t>
  </si>
  <si>
    <t>Transition Pipe
Config Name</t>
  </si>
  <si>
    <t>On/Off Transition Pipe</t>
  </si>
  <si>
    <t>Flange mate to Transition Pipe</t>
  </si>
  <si>
    <t>Simp Flange Mate to Pipe or Transition Pipe</t>
  </si>
  <si>
    <t>1st Coupling mate to Transition Pipe</t>
  </si>
  <si>
    <t>1st Coupling Trim to Transition Pipe</t>
  </si>
  <si>
    <t>2nd Coupling mate to Transition Pipe</t>
  </si>
  <si>
    <t>2nd Coupling Trim to Transition Pipe</t>
  </si>
  <si>
    <t>1st Threadolet mate to Transition Pipe</t>
  </si>
  <si>
    <t>2nd Threadolet mate to Transition Pipe</t>
  </si>
  <si>
    <t>LWN Projection Distance Mate
Only used for Transition Pipe</t>
  </si>
  <si>
    <t>$STATE@Transition Pipe&lt;1&gt;</t>
  </si>
  <si>
    <t>[SA234-WPB]</t>
  </si>
  <si>
    <t>TP6 SCH-80 [SA234-WPB]</t>
  </si>
  <si>
    <t>TP8 SCH-80 [SA234-WPB]</t>
  </si>
  <si>
    <t>TP10 SCH-80 [SA234-WPB]</t>
  </si>
  <si>
    <t>TP12 SCH-80 [SA234-WPB]</t>
  </si>
  <si>
    <t>TP14 SCH-80 [SA234-WPB]</t>
  </si>
  <si>
    <t>TP8 SCH-120 [SA234-WPB]</t>
  </si>
  <si>
    <t>TP10 SCH-120 [SA234-WPB]</t>
  </si>
  <si>
    <t>TP12 SCH-120 [SA234-WPB]</t>
  </si>
  <si>
    <t>TP14 SCH-120 [SA234-WPB]</t>
  </si>
  <si>
    <t>TP6 SCH-160 [SA234-WPB]</t>
  </si>
  <si>
    <t>TP8 SCH-160 [SA234-WPB]</t>
  </si>
  <si>
    <t>TP10 SCH-160 [SA234-WPB]</t>
  </si>
  <si>
    <t>TP12 SCH-160 [SA234-WPB]</t>
  </si>
  <si>
    <t>TP6 SCH-80 (2) [SA234-WPB]</t>
  </si>
  <si>
    <t>TP8 SCH-80 (2) [SA234-WPB]</t>
  </si>
  <si>
    <t>TP10 SCH-80 (2) [SA234-WPB]</t>
  </si>
  <si>
    <t>TP12 SCH-80 (2) [SA234-WPB]</t>
  </si>
  <si>
    <t>TP14 SCH-80 (2) [SA234-WPB]</t>
  </si>
  <si>
    <t>TP8 SCH-120 (2) [SA234-WPB]</t>
  </si>
  <si>
    <t>TP10 SCH-120 (2) [SA234-WPB]</t>
  </si>
  <si>
    <t>TP12 SCH-120 (2) [SA234-WPB]</t>
  </si>
  <si>
    <t>TP14 SCH-120 (2) [SA234-WPB]</t>
  </si>
  <si>
    <t>TP6 SCH-160 (2) [SA234-WPB]</t>
  </si>
  <si>
    <t>TP8 SCH-160 (2) [SA234-WPB]</t>
  </si>
  <si>
    <t>TP10 SCH-160 (2) [SA234-WPB]</t>
  </si>
  <si>
    <t>TP12 SCH-160 (2) [SA234-WPB]</t>
  </si>
  <si>
    <t>[SA420-WPL6]</t>
  </si>
  <si>
    <t>TP6 SCH-80 [SA420-WPL6]</t>
  </si>
  <si>
    <t>TP8 SCH-80 [SA420-WPL6]</t>
  </si>
  <si>
    <t>TP10 SCH-80 [SA420-WPL6]</t>
  </si>
  <si>
    <t>TP12 SCH-80 [SA420-WPL6]</t>
  </si>
  <si>
    <t>TP14 SCH-80 [SA420-WPL6]</t>
  </si>
  <si>
    <t>TP8 SCH-120 [SA420-WPL6]</t>
  </si>
  <si>
    <t>TP10 SCH-120 [SA420-WPL6]</t>
  </si>
  <si>
    <t>TP12 SCH-120 [SA420-WPL6]</t>
  </si>
  <si>
    <t>TP14 SCH-120 [SA420-WPL6]</t>
  </si>
  <si>
    <t>TP6 SCH-160 [SA420-WPL6]</t>
  </si>
  <si>
    <t>TP8 SCH-160 [SA420-WPL6]</t>
  </si>
  <si>
    <t>TP10 SCH-160 [SA420-WPL6]</t>
  </si>
  <si>
    <t>TP12 SCH-160 [SA420-WPL6]</t>
  </si>
  <si>
    <t>TP6 SCH-80 (2) [SA420-WPL6]</t>
  </si>
  <si>
    <t>TP8 SCH-80 (2) [SA420-WPL6]</t>
  </si>
  <si>
    <t>TP10 SCH-80 (2) [SA420-WPL6]</t>
  </si>
  <si>
    <t>TP12 SCH-80 (2) [SA420-WPL6]</t>
  </si>
  <si>
    <t>TP14 SCH-80 (2) [SA420-WPL6]</t>
  </si>
  <si>
    <t>TP8 SCH-120 (2) [SA420-WPL6]</t>
  </si>
  <si>
    <t>TP10 SCH-120 (2) [SA420-WPL6]</t>
  </si>
  <si>
    <t>TP12 SCH-120 (2) [SA420-WPL6]</t>
  </si>
  <si>
    <t>TP14 SCH-120 (2) [SA420-WPL6]</t>
  </si>
  <si>
    <t>TP6 SCH-160 (2) [SA420-WPL6]</t>
  </si>
  <si>
    <t>TP8 SCH-160 (2) [SA420-WPL6]</t>
  </si>
  <si>
    <t>TP10 SCH-160 (2) [SA420-WPL6]</t>
  </si>
  <si>
    <t>TP12 SCH-160 (2) [SA420-WPL6]</t>
  </si>
  <si>
    <t>#=VLOOKUP(RIGHT($C4,1)+0,Nozzle_Size_Matrix,6,FALSE)</t>
  </si>
  <si>
    <t>Pipe Angle Ref 1</t>
  </si>
  <si>
    <t>Pipe Angle Ref 2</t>
  </si>
  <si>
    <t>Pipe Angle Ref 3</t>
  </si>
  <si>
    <t>Pipe Angle Ref 4</t>
  </si>
  <si>
    <t>Pipe Projection Ref 1</t>
  </si>
  <si>
    <t>Pipe Projection Ref 2</t>
  </si>
  <si>
    <t>Pipe Projection Ref 3</t>
  </si>
  <si>
    <t>Pipe Projection Ref 4</t>
  </si>
  <si>
    <t>Angle1@Pipe Ref Lengths</t>
  </si>
  <si>
    <t>Angle2@Pipe Ref Lengths</t>
  </si>
  <si>
    <t>Angle3@Pipe Ref Lengths</t>
  </si>
  <si>
    <t>Angle4@Pipe Ref Lengths</t>
  </si>
  <si>
    <t>Proj1@Pipe Ref Lengths</t>
  </si>
  <si>
    <t>Proj2@Pipe Ref Lengths</t>
  </si>
  <si>
    <t>Proj3@Pipe Ref Lengths</t>
  </si>
  <si>
    <t>Proj4@Pipe Ref Lengths</t>
  </si>
  <si>
    <t>Pipe Angle</t>
  </si>
  <si>
    <t>Pipe Projection</t>
  </si>
  <si>
    <t>$STATE@Projection Distance</t>
  </si>
  <si>
    <t>D1@Projection Distance</t>
  </si>
  <si>
    <t>Stock pipe to Flange Gap</t>
  </si>
  <si>
    <t>Ref Pipe Angle</t>
  </si>
  <si>
    <t>D1@Distance28</t>
  </si>
  <si>
    <t>Pipe Weld Gap Ref 4</t>
  </si>
  <si>
    <t>Gap1@Pipe Ref Lengths</t>
  </si>
  <si>
    <t>Gap2@Pipe Ref Lengths</t>
  </si>
  <si>
    <t>Gap3@Pipe Ref Lengths</t>
  </si>
  <si>
    <t>Gap4@Pipe Ref Lengths</t>
  </si>
  <si>
    <t>Pipe Weld Gap Ref 1</t>
  </si>
  <si>
    <t>Pipe Weld Gap Ref 2</t>
  </si>
  <si>
    <t>Pipe Weld Gap Ref 3</t>
  </si>
  <si>
    <t>Weld Gap</t>
  </si>
  <si>
    <t>Stock Pipe Asm Location</t>
  </si>
  <si>
    <t>Stock Pipe Asm Location On/Off</t>
  </si>
  <si>
    <t>Standard</t>
  </si>
  <si>
    <t>Weld_Location Size Ref 1</t>
  </si>
  <si>
    <t>Weld_Location@Pipe Ref Size1</t>
  </si>
  <si>
    <t>Weld_Location Size Ref 2</t>
  </si>
  <si>
    <t>Weld_Location@Pipe Ref Size2</t>
  </si>
  <si>
    <t>Weld_Location Size Ref 3</t>
  </si>
  <si>
    <t>Weld_Location@Pipe Ref Size3</t>
  </si>
  <si>
    <t>Weld_Location Size Ref 4</t>
  </si>
  <si>
    <t>Weld_Location@Pipe Ref Size4</t>
  </si>
  <si>
    <t>Weld Location</t>
  </si>
  <si>
    <t>1= Top of Box</t>
  </si>
  <si>
    <t>2= Inset in Box</t>
  </si>
  <si>
    <t>Weld_Location@Pipe Ref Lengths</t>
  </si>
  <si>
    <t>Pipe_Size_Table</t>
  </si>
  <si>
    <t>OD</t>
  </si>
  <si>
    <t>ID</t>
  </si>
  <si>
    <t>Wall thickness</t>
  </si>
  <si>
    <t>Schedule (STD, XH, XXH)</t>
  </si>
  <si>
    <t>Schedule #</t>
  </si>
  <si>
    <t/>
  </si>
  <si>
    <t>Pipe Wall Thickness</t>
  </si>
  <si>
    <t>$CONFIGURATION@Ring Type Joint Welding Neck Flange&lt;1&gt;</t>
  </si>
  <si>
    <t>$STATE@welding neck flange&lt;1&gt;</t>
  </si>
  <si>
    <t>Size@AP Ref Size1</t>
  </si>
  <si>
    <t>Schedule@AP Ref Size1</t>
  </si>
  <si>
    <t>LBS@AP Ref Size1</t>
  </si>
  <si>
    <t>Weld_Location@AP Ref Size1</t>
  </si>
  <si>
    <t>Size@AP Ref Size2</t>
  </si>
  <si>
    <t>Schedule@AP Ref Size2</t>
  </si>
  <si>
    <t>LBS@AP Ref Size2</t>
  </si>
  <si>
    <t>Weld_Location@AP Ref Size2</t>
  </si>
  <si>
    <t>Size@AP Ref Size3</t>
  </si>
  <si>
    <t>Schedule@AP Ref Size3</t>
  </si>
  <si>
    <t>LBS@AP Ref Size3</t>
  </si>
  <si>
    <t>Weld_Location@AP Ref Size3</t>
  </si>
  <si>
    <t>Size@AP Ref Size4</t>
  </si>
  <si>
    <t>Schedule@AP Ref Size4</t>
  </si>
  <si>
    <t>LBS@AP Ref Size4</t>
  </si>
  <si>
    <t>Weld_Location@AP Ref Size4</t>
  </si>
  <si>
    <t>AP Size Ref 1</t>
  </si>
  <si>
    <t>AP Schedule Ref 1</t>
  </si>
  <si>
    <t>AP Flange Ref 1</t>
  </si>
  <si>
    <t>AP Size Ref 2</t>
  </si>
  <si>
    <t>AP Schedule Ref 2</t>
  </si>
  <si>
    <t>AP Flange Ref 2</t>
  </si>
  <si>
    <t>AP Size Ref 3</t>
  </si>
  <si>
    <t>AP Schedule Ref 3</t>
  </si>
  <si>
    <t>AP Flange Ref 3</t>
  </si>
  <si>
    <t>AP Size Ref 4</t>
  </si>
  <si>
    <t>AP Schedule Ref 4</t>
  </si>
  <si>
    <t>AP Flange Ref 4</t>
  </si>
  <si>
    <t>AP Weld_Location Size Ref 1</t>
  </si>
  <si>
    <t>AP Weld_Location Size Ref 2</t>
  </si>
  <si>
    <t>AP Weld_Location Size Ref 3</t>
  </si>
  <si>
    <t>AP Weld_Location Size Ref 4</t>
  </si>
  <si>
    <t>1= surface</t>
  </si>
  <si>
    <t>2= Inset</t>
  </si>
  <si>
    <t>AP_Size_Matrix</t>
  </si>
  <si>
    <t>AP #</t>
  </si>
  <si>
    <t>AP_Config_List</t>
  </si>
  <si>
    <t>AP-Size1</t>
  </si>
  <si>
    <t>AP-Size2</t>
  </si>
  <si>
    <t>AP-Size3</t>
  </si>
  <si>
    <t>AP-Size4</t>
  </si>
  <si>
    <t>1st AP Config</t>
  </si>
  <si>
    <t>1st AP Flange LBS</t>
  </si>
  <si>
    <t xml:space="preserve"> 1st AP Size</t>
  </si>
  <si>
    <t>1st AP Schedule</t>
  </si>
  <si>
    <t>2nd AP Config</t>
  </si>
  <si>
    <t>2nd AP Flange LBS</t>
  </si>
  <si>
    <t xml:space="preserve"> 2nd AP Size</t>
  </si>
  <si>
    <t>2nd AP Schedule</t>
  </si>
  <si>
    <t>$CONFIGURATION@000000_S03-Pipe&lt;6&gt;</t>
  </si>
  <si>
    <t>$CONFIGURATION@000000_S03-Pipe&lt;7&gt;</t>
  </si>
  <si>
    <t>$State@000000_S03-Pipe&lt;6&gt;</t>
  </si>
  <si>
    <t>$State@welding neck flange&lt;2&gt;</t>
  </si>
  <si>
    <t>$State@welding neck flange&lt;3&gt;</t>
  </si>
  <si>
    <t>Additional Pipe on/off</t>
  </si>
  <si>
    <t>1st AP Flange on/off</t>
  </si>
  <si>
    <t>1st AP Bore On/Off</t>
  </si>
  <si>
    <t>$STATE@AP Bore</t>
  </si>
  <si>
    <t>2nd AP Flange on/off</t>
  </si>
  <si>
    <t>2nd AP Bore On/Off</t>
  </si>
  <si>
    <t>$STATE@AP Bore2</t>
  </si>
  <si>
    <t>1st Additional Pipe + Flange</t>
  </si>
  <si>
    <t>2nd Additional Pipe + Flange</t>
  </si>
  <si>
    <t>$STATE@AP Bore Sketch</t>
  </si>
  <si>
    <t>1st AP Bore Sketch On/Off</t>
  </si>
  <si>
    <t>$STATE@AP Bore2 Sketch</t>
  </si>
  <si>
    <t>2nd AP Bore Sketch On/Off</t>
  </si>
  <si>
    <t>Additional Pipe + Flange Data</t>
  </si>
  <si>
    <t>$State@000000_S03-Pipe&lt;7&gt;</t>
  </si>
  <si>
    <t>AP Welding neck flange</t>
  </si>
  <si>
    <t>$CONFIGURATION@welding neck flange&lt;3&gt;</t>
  </si>
  <si>
    <t>AC_Options_List</t>
  </si>
  <si>
    <t>1 Coupling</t>
  </si>
  <si>
    <t>2 Couplings</t>
  </si>
  <si>
    <t>1 Threadolet</t>
  </si>
  <si>
    <t>2 Threadolets</t>
  </si>
  <si>
    <t>1 LWN</t>
  </si>
  <si>
    <t>2 LWNs</t>
  </si>
  <si>
    <t>1 Pipe+Flange</t>
  </si>
  <si>
    <t>2 Pipe+Flanges</t>
  </si>
  <si>
    <t>$CONFIGURATION@000000_S03-Flange Simplified&lt;1&gt;</t>
  </si>
  <si>
    <t>Front 1AP-Size1</t>
  </si>
  <si>
    <t>EXCLUDED Front 1AP-Size1</t>
  </si>
  <si>
    <t>Front 1AP-Size2</t>
  </si>
  <si>
    <t>Front 1AP-Size3</t>
  </si>
  <si>
    <t>Front 1AP-Size4</t>
  </si>
  <si>
    <t>Front 1LWN-Size1</t>
  </si>
  <si>
    <t>Front 1LWN-Size2</t>
  </si>
  <si>
    <t>Front 1LWN-Size3</t>
  </si>
  <si>
    <t>Front 1LWN-Size4</t>
  </si>
  <si>
    <t>Front 2AP-Size1</t>
  </si>
  <si>
    <t>Front 2AP-Size2</t>
  </si>
  <si>
    <t>Front 2AP-Size3</t>
  </si>
  <si>
    <t>Front 2AP-Size4</t>
  </si>
  <si>
    <t>Front 2LWN-Size1</t>
  </si>
  <si>
    <t>Front 2LWN-Size2</t>
  </si>
  <si>
    <t>Front 2LWN-Size3</t>
  </si>
  <si>
    <t>Front 2LWN-Size4</t>
  </si>
  <si>
    <t>Rear 1AP-Size1</t>
  </si>
  <si>
    <t>EXCLUDED Rear 1AP-Size1</t>
  </si>
  <si>
    <t>Rear 1AP-Size2</t>
  </si>
  <si>
    <t>Rear 1AP-Size3</t>
  </si>
  <si>
    <t>Rear 1AP-Size4</t>
  </si>
  <si>
    <t>Rear 1LWN-Size1</t>
  </si>
  <si>
    <t>Rear 1LWN-Size2</t>
  </si>
  <si>
    <t>Rear 1LWN-Size3</t>
  </si>
  <si>
    <t>Rear 1LWN-Size4</t>
  </si>
  <si>
    <t>Rear 2AP-Size1</t>
  </si>
  <si>
    <t>Rear 2AP-Size2</t>
  </si>
  <si>
    <t>Rear 2AP-Size3</t>
  </si>
  <si>
    <t>Rear 2AP-Size4</t>
  </si>
  <si>
    <t>Rear 2LWN-Size1</t>
  </si>
  <si>
    <t>Rear 2LWN-Size2</t>
  </si>
  <si>
    <t>Rear 2LWN-Size3</t>
  </si>
  <si>
    <t xml:space="preserve">LWN 1
Additional Connection </t>
  </si>
  <si>
    <t xml:space="preserve">LWN 2
Additional Connection </t>
  </si>
  <si>
    <t>$CONFIGURATION@000000_S03-Flange Simplified&lt;2&gt;</t>
  </si>
  <si>
    <t>$STATE@000000_S03-Flange Simplified&lt;1&gt;</t>
  </si>
  <si>
    <t>$STATE@000000_S03-Flange Simplified&lt;2&gt;</t>
  </si>
  <si>
    <t>$CONFIGURATION@000000_S03-LWN Simplified&lt;1&gt;</t>
  </si>
  <si>
    <t>$CONFIGURATION@000000_S03-LWN Simplified&lt;2&gt;</t>
  </si>
  <si>
    <t>$STATE@000000_S03-LWN Simplified&lt;1&gt;</t>
  </si>
  <si>
    <t>$STATE@000000_S03-LWN Simplified&lt;2&gt;</t>
  </si>
  <si>
    <r>
      <t xml:space="preserve">2nd AP Flange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On/OFF</t>
    </r>
  </si>
  <si>
    <r>
      <t xml:space="preserve">1st AP Flange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 On/OFF</t>
    </r>
  </si>
  <si>
    <r>
      <t xml:space="preserve">1st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On/Off</t>
    </r>
  </si>
  <si>
    <r>
      <t xml:space="preserve">2nd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On/Off</t>
    </r>
  </si>
  <si>
    <r>
      <t xml:space="preserve">1st Flange </t>
    </r>
    <r>
      <rPr>
        <b/>
        <sz val="11"/>
        <color theme="1"/>
        <rFont val="Calibri"/>
        <family val="2"/>
        <scheme val="minor"/>
      </rPr>
      <t xml:space="preserve">Simplified </t>
    </r>
    <r>
      <rPr>
        <sz val="11"/>
        <color theme="1"/>
        <rFont val="Calibri"/>
        <family val="2"/>
        <scheme val="minor"/>
      </rPr>
      <t>Config</t>
    </r>
  </si>
  <si>
    <r>
      <t xml:space="preserve">2nd Flange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Config</t>
    </r>
  </si>
  <si>
    <r>
      <t xml:space="preserve">1st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Flange Config</t>
    </r>
  </si>
  <si>
    <r>
      <t xml:space="preserve">2nd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Flange Config</t>
    </r>
  </si>
  <si>
    <t>Simplified Configurations</t>
  </si>
  <si>
    <t>$STATE@AP Distance36</t>
  </si>
  <si>
    <r>
      <t xml:space="preserve">1st AP Distance Mate
from end of </t>
    </r>
    <r>
      <rPr>
        <b/>
        <sz val="11"/>
        <color theme="1"/>
        <rFont val="Calibri"/>
        <family val="2"/>
        <scheme val="minor"/>
      </rPr>
      <t>Pipe</t>
    </r>
  </si>
  <si>
    <r>
      <t xml:space="preserve">1st AP Distance Mate
from end of </t>
    </r>
    <r>
      <rPr>
        <b/>
        <sz val="11"/>
        <color theme="1"/>
        <rFont val="Calibri"/>
        <family val="2"/>
        <scheme val="minor"/>
      </rPr>
      <t>Flange</t>
    </r>
  </si>
  <si>
    <t>$STATE@AP Distance38</t>
  </si>
  <si>
    <t>3.5 x 0.5-3000 [SA105]</t>
  </si>
  <si>
    <t>3.5 x 0.5-6000 [SA105]</t>
  </si>
  <si>
    <t>3.5 x 0.75-3000 [SA105]</t>
  </si>
  <si>
    <t>3.5 x 0.75-6000 [SA105]</t>
  </si>
  <si>
    <t>3.5 x 1-3000 [SA105]</t>
  </si>
  <si>
    <t>3.5 x 1-6000 [SA105]</t>
  </si>
  <si>
    <t>3.5 x 1.5-3000 [SA105]</t>
  </si>
  <si>
    <t>3.5 x 1.5-6000 [SA105]</t>
  </si>
  <si>
    <t>3.5 x 2-3000 [SA105]</t>
  </si>
  <si>
    <t>3.5 x 2-6000 [SA105]</t>
  </si>
  <si>
    <t>4 x 0.5-3000 [SA105]</t>
  </si>
  <si>
    <t>4 x 0.5-6000 [SA105]</t>
  </si>
  <si>
    <t>4 x 0.75-3000 [SA105]</t>
  </si>
  <si>
    <t>4 x 0.75-6000 [SA105]</t>
  </si>
  <si>
    <t>4 x 1-3000 [SA105]</t>
  </si>
  <si>
    <t>4 x 1-6000 [SA105]</t>
  </si>
  <si>
    <t>4 x 1.5-3000 [SA105]</t>
  </si>
  <si>
    <t>4 x 1.5-6000 [SA105]</t>
  </si>
  <si>
    <t>4 x 2-3000 [SA105]</t>
  </si>
  <si>
    <t>4 x 2-6000 [SA105]</t>
  </si>
  <si>
    <t>4.5 x 0.5-3000 [SA105]</t>
  </si>
  <si>
    <t>4.5 x 0.5-6000 [SA105]</t>
  </si>
  <si>
    <t>4.5 x 0.75-3000 [SA105]</t>
  </si>
  <si>
    <t>4.5 x 0.75-6000 [SA105]</t>
  </si>
  <si>
    <t>4.5 x 1-3000 [SA105]</t>
  </si>
  <si>
    <t>4.5 x 1-6000 [SA105]</t>
  </si>
  <si>
    <t>4.5 x 1.5-3000 [SA105]</t>
  </si>
  <si>
    <t>4.5 x 1.5-6000 [SA105]</t>
  </si>
  <si>
    <t>4.5 x 2-3000 [SA105]</t>
  </si>
  <si>
    <t>4.5 x 2-6000 [SA105]</t>
  </si>
  <si>
    <t>5 x 0.5-3000 [SA105]</t>
  </si>
  <si>
    <t>5 x 0.5-6000 [SA105]</t>
  </si>
  <si>
    <t>5 x 0.75-3000 [SA105]</t>
  </si>
  <si>
    <t>5 x 0.75-6000 [SA105]</t>
  </si>
  <si>
    <t>5 x 1-3000 [SA105]</t>
  </si>
  <si>
    <t>5 x 1-6000 [SA105]</t>
  </si>
  <si>
    <t>5 x 1.5-3000 [SA105]</t>
  </si>
  <si>
    <t>5 x 1.5-6000 [SA105]</t>
  </si>
  <si>
    <t>5 x 2-3000 [SA105]</t>
  </si>
  <si>
    <t>5 x 2-6000 [SA105]</t>
  </si>
  <si>
    <t>6 x 0.5-3000 [SA105]</t>
  </si>
  <si>
    <t>6 x 0.5-6000 [SA105]</t>
  </si>
  <si>
    <t>6 x 0.75-3000 [SA105]</t>
  </si>
  <si>
    <t>6 x 0.75-6000 [SA105]</t>
  </si>
  <si>
    <t>6 x 1-3000 [SA105]</t>
  </si>
  <si>
    <t>6 x 1-6000 [SA105]</t>
  </si>
  <si>
    <t>6 x 1.5-3000 [SA105]</t>
  </si>
  <si>
    <t>6 x 1.5-6000 [SA105]</t>
  </si>
  <si>
    <t>6 x 2-3000 [SA105]</t>
  </si>
  <si>
    <t>6 x 2-6000 [SA105]</t>
  </si>
  <si>
    <t>3 x 1-3000 [SA182 F304]</t>
  </si>
  <si>
    <t>3.5 x 0.5-3000 [SA182 F316]</t>
  </si>
  <si>
    <t>3.5 x 0.5-6000 [SA182 F316]</t>
  </si>
  <si>
    <t>3.5 x 0.75-3000 [SA182 F316]</t>
  </si>
  <si>
    <t>3.5 x 0.75-6000 [SA182 F316]</t>
  </si>
  <si>
    <t>3.5 x 1-3000 [SA182 F316]</t>
  </si>
  <si>
    <t>3.5 x 1-6000 [SA182 F316]</t>
  </si>
  <si>
    <t>3.5 x 1.5-3000 [SA182 F316]</t>
  </si>
  <si>
    <t>3.5 x 1.5-6000 [SA182 F316]</t>
  </si>
  <si>
    <t>3.5 x 2-3000 [SA182 F316]</t>
  </si>
  <si>
    <t>3.5 x 2-6000 [SA182 F316]</t>
  </si>
  <si>
    <t>4 x 0.5-3000 [SA182 F316]</t>
  </si>
  <si>
    <t>4 x 0.5-6000 [SA182 F316]</t>
  </si>
  <si>
    <t>4 x 0.75-3000 [SA182 F316]</t>
  </si>
  <si>
    <t>4 x 0.75-6000 [SA182 F316]</t>
  </si>
  <si>
    <t>4 x 1-3000 [SA182 F316]</t>
  </si>
  <si>
    <t>4 x 1-6000 [SA182 F316]</t>
  </si>
  <si>
    <t>4 x 1.5-3000 [SA182 F316]</t>
  </si>
  <si>
    <t>4 x 1.5-6000 [SA182 F316]</t>
  </si>
  <si>
    <t>4 x 2-3000 [SA182 F316]</t>
  </si>
  <si>
    <t>4 x 2-6000 [SA182 F316]</t>
  </si>
  <si>
    <t>4.5 x 0.5-3000 [SA182 F316]</t>
  </si>
  <si>
    <t>4.5 x 0.5-6000 [SA182 F316]</t>
  </si>
  <si>
    <t>4.5 x 0.75-3000 [SA182 F316]</t>
  </si>
  <si>
    <t>4.5 x 0.75-6000 [SA182 F316]</t>
  </si>
  <si>
    <t>4.5 x 1-3000 [SA182 F316]</t>
  </si>
  <si>
    <t>4.5 x 1-6000 [SA182 F316]</t>
  </si>
  <si>
    <t>4.5 x 1.5-3000 [SA182 F316]</t>
  </si>
  <si>
    <t>4.5 x 1.5-6000 [SA182 F316]</t>
  </si>
  <si>
    <t>4.5 x 2-3000 [SA182 F316]</t>
  </si>
  <si>
    <t>4.5 x 2-6000 [SA182 F316]</t>
  </si>
  <si>
    <t>5 x 0.5-3000 [SA182 F316]</t>
  </si>
  <si>
    <t>5 x 0.5-6000 [SA182 F316]</t>
  </si>
  <si>
    <t>5 x 0.75-3000 [SA182 F316]</t>
  </si>
  <si>
    <t>5 x 0.75-6000 [SA182 F316]</t>
  </si>
  <si>
    <t>5 x 1-3000 [SA182 F316]</t>
  </si>
  <si>
    <t>5 x 1-6000 [SA182 F316]</t>
  </si>
  <si>
    <t>5 x 1.5-3000 [SA182 F316]</t>
  </si>
  <si>
    <t>5 x 1.5-6000 [SA182 F316]</t>
  </si>
  <si>
    <t>5 x 2-3000 [SA182 F316]</t>
  </si>
  <si>
    <t>5 x 2-6000 [SA182 F316]</t>
  </si>
  <si>
    <t>6 x 0.5-3000 [SA182 F316]</t>
  </si>
  <si>
    <t>6 x 0.5-6000 [SA182 F316]</t>
  </si>
  <si>
    <t>6 x 0.75-3000 [SA182 F316]</t>
  </si>
  <si>
    <t>6 x 0.75-6000 [SA182 F316]</t>
  </si>
  <si>
    <t>6 x 1-3000 [SA182 F316]</t>
  </si>
  <si>
    <t>6 x 1-6000 [SA182 F316]</t>
  </si>
  <si>
    <t>6 x 1.5-3000 [SA182 F316]</t>
  </si>
  <si>
    <t>6 x 1.5-6000 [SA182 F316]</t>
  </si>
  <si>
    <t>6 x 2-3000 [SA182 F316]</t>
  </si>
  <si>
    <t>6 x 2-6000 [SA182 F316]</t>
  </si>
  <si>
    <t>Threadolet_Pipe_List</t>
  </si>
  <si>
    <r>
      <t xml:space="preserve">Compatible pipe size?
</t>
    </r>
    <r>
      <rPr>
        <sz val="9"/>
        <color theme="1"/>
        <rFont val="Calibri"/>
        <family val="2"/>
        <scheme val="minor"/>
      </rPr>
      <t>1.5,  2,  2.5,  3,  3.5,  4,  4.5,  5,  6</t>
    </r>
  </si>
  <si>
    <t>&lt;- section number</t>
  </si>
  <si>
    <t>Section Number</t>
  </si>
  <si>
    <t>Used On</t>
  </si>
  <si>
    <t>Type</t>
  </si>
  <si>
    <t>$PRP@SectionNumber</t>
  </si>
  <si>
    <t>$PRP@USED ON</t>
  </si>
  <si>
    <t>$PRP@TYPE</t>
  </si>
  <si>
    <t>$PRP@SectionNo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</si>
</sst>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9"/>
      <name val="Calibri"/>
      <family val="2"/>
    </font>
    <font>
      <b/>
      <sz val="16"/>
      <name val="Calibri"/>
      <family val="2"/>
    </font>
    <font>
      <b/>
      <sz val="10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6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1" fontId="1" fillId="0" borderId="2" xfId="0" applyNumberFormat="1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textRotation="90"/>
    </xf>
    <xf numFmtId="1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textRotation="90" wrapText="1"/>
    </xf>
    <xf numFmtId="1" fontId="1" fillId="0" borderId="0" xfId="0" applyNumberFormat="1" applyFon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0" fillId="0" borderId="2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/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7" borderId="2" xfId="0" applyFill="1" applyBorder="1"/>
    <xf numFmtId="0" fontId="0" fillId="7" borderId="2" xfId="0" applyFill="1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3" xfId="0" applyFont="1" applyBorder="1" applyAlignment="1">
      <alignment horizontal="center"/>
    </xf>
    <xf numFmtId="1" fontId="1" fillId="0" borderId="43" xfId="0" applyNumberFormat="1" applyFont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/>
    </xf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7" borderId="34" xfId="0" applyFill="1" applyBorder="1"/>
    <xf numFmtId="0" fontId="0" fillId="7" borderId="35" xfId="0" applyFill="1" applyBorder="1"/>
    <xf numFmtId="0" fontId="0" fillId="7" borderId="35" xfId="0" applyFill="1" applyBorder="1" applyAlignment="1">
      <alignment vertical="center"/>
    </xf>
    <xf numFmtId="0" fontId="10" fillId="7" borderId="35" xfId="0" applyFont="1" applyFill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7" borderId="37" xfId="0" applyFill="1" applyBorder="1"/>
    <xf numFmtId="0" fontId="0" fillId="8" borderId="37" xfId="0" applyFill="1" applyBorder="1"/>
    <xf numFmtId="0" fontId="0" fillId="0" borderId="37" xfId="0" applyBorder="1"/>
    <xf numFmtId="0" fontId="2" fillId="0" borderId="35" xfId="0" applyFont="1" applyBorder="1" applyAlignment="1">
      <alignment wrapText="1"/>
    </xf>
    <xf numFmtId="0" fontId="2" fillId="0" borderId="35" xfId="0" applyFont="1" applyBorder="1"/>
    <xf numFmtId="0" fontId="0" fillId="0" borderId="27" xfId="0" applyBorder="1" applyAlignment="1">
      <alignment horizontal="center" textRotation="90"/>
    </xf>
    <xf numFmtId="0" fontId="1" fillId="0" borderId="35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33" xfId="0" applyFont="1" applyBorder="1"/>
    <xf numFmtId="0" fontId="1" fillId="0" borderId="47" xfId="0" applyFont="1" applyBorder="1"/>
    <xf numFmtId="0" fontId="1" fillId="0" borderId="48" xfId="0" applyFont="1" applyBorder="1"/>
    <xf numFmtId="0" fontId="0" fillId="11" borderId="35" xfId="0" applyFill="1" applyBorder="1"/>
    <xf numFmtId="0" fontId="0" fillId="11" borderId="2" xfId="0" applyFill="1" applyBorder="1"/>
    <xf numFmtId="0" fontId="0" fillId="12" borderId="2" xfId="0" applyFill="1" applyBorder="1"/>
    <xf numFmtId="0" fontId="0" fillId="5" borderId="4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43" xfId="0" applyBorder="1"/>
    <xf numFmtId="0" fontId="0" fillId="0" borderId="43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1" xfId="0" applyBorder="1"/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/>
    <xf numFmtId="0" fontId="0" fillId="0" borderId="12" xfId="0" applyBorder="1" applyAlignment="1">
      <alignment vertical="center"/>
    </xf>
    <xf numFmtId="0" fontId="1" fillId="0" borderId="6" xfId="0" applyFont="1" applyBorder="1"/>
    <xf numFmtId="49" fontId="0" fillId="0" borderId="12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4" xfId="0" applyFont="1" applyBorder="1"/>
    <xf numFmtId="0" fontId="0" fillId="2" borderId="0" xfId="0" applyFill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0" fillId="8" borderId="9" xfId="0" applyFill="1" applyBorder="1" applyProtection="1"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49" fontId="16" fillId="0" borderId="0" xfId="0" applyNumberFormat="1" applyFont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textRotation="90" wrapText="1"/>
      <protection locked="0"/>
    </xf>
    <xf numFmtId="0" fontId="0" fillId="0" borderId="26" xfId="0" applyBorder="1" applyAlignment="1" applyProtection="1">
      <alignment horizontal="center" textRotation="90"/>
      <protection locked="0"/>
    </xf>
    <xf numFmtId="0" fontId="0" fillId="0" borderId="18" xfId="0" applyBorder="1" applyAlignment="1" applyProtection="1">
      <alignment horizontal="center" textRotation="90"/>
      <protection locked="0"/>
    </xf>
    <xf numFmtId="0" fontId="0" fillId="0" borderId="21" xfId="0" applyBorder="1" applyAlignment="1" applyProtection="1">
      <alignment horizontal="center" textRotation="90"/>
      <protection locked="0"/>
    </xf>
    <xf numFmtId="0" fontId="0" fillId="0" borderId="18" xfId="0" applyBorder="1" applyAlignment="1" applyProtection="1">
      <alignment horizontal="center" textRotation="90" wrapText="1"/>
      <protection locked="0"/>
    </xf>
    <xf numFmtId="0" fontId="0" fillId="0" borderId="21" xfId="0" applyBorder="1" applyAlignment="1" applyProtection="1">
      <alignment horizontal="center" textRotation="90" wrapText="1"/>
      <protection locked="0"/>
    </xf>
    <xf numFmtId="0" fontId="0" fillId="0" borderId="22" xfId="0" applyBorder="1" applyAlignment="1" applyProtection="1">
      <alignment horizontal="center" textRotation="90"/>
      <protection locked="0"/>
    </xf>
    <xf numFmtId="0" fontId="0" fillId="0" borderId="24" xfId="0" applyBorder="1" applyAlignment="1" applyProtection="1">
      <alignment horizontal="center" textRotation="90"/>
      <protection locked="0"/>
    </xf>
    <xf numFmtId="0" fontId="0" fillId="0" borderId="22" xfId="0" applyBorder="1" applyAlignment="1" applyProtection="1">
      <alignment horizontal="center" textRotation="90" wrapText="1"/>
      <protection locked="0"/>
    </xf>
    <xf numFmtId="0" fontId="0" fillId="0" borderId="20" xfId="0" applyBorder="1" applyAlignment="1" applyProtection="1">
      <alignment horizontal="center" textRotation="90"/>
      <protection locked="0"/>
    </xf>
    <xf numFmtId="0" fontId="0" fillId="0" borderId="19" xfId="0" applyBorder="1" applyAlignment="1" applyProtection="1">
      <alignment horizontal="center" textRotation="90"/>
      <protection locked="0"/>
    </xf>
    <xf numFmtId="49" fontId="0" fillId="0" borderId="25" xfId="0" applyNumberFormat="1" applyBorder="1" applyAlignment="1" applyProtection="1">
      <alignment horizontal="center" textRotation="90"/>
      <protection locked="0"/>
    </xf>
    <xf numFmtId="49" fontId="0" fillId="0" borderId="19" xfId="0" applyNumberFormat="1" applyBorder="1" applyAlignment="1" applyProtection="1">
      <alignment horizontal="center" textRotation="90"/>
      <protection locked="0"/>
    </xf>
    <xf numFmtId="0" fontId="0" fillId="0" borderId="23" xfId="0" applyBorder="1" applyAlignment="1" applyProtection="1">
      <alignment horizontal="center" textRotation="90"/>
      <protection locked="0"/>
    </xf>
    <xf numFmtId="0" fontId="0" fillId="0" borderId="13" xfId="0" applyBorder="1" applyAlignment="1" applyProtection="1">
      <alignment horizontal="center" textRotation="90"/>
      <protection locked="0"/>
    </xf>
    <xf numFmtId="0" fontId="0" fillId="0" borderId="25" xfId="0" applyBorder="1" applyAlignment="1" applyProtection="1">
      <alignment horizontal="center" textRotation="90"/>
      <protection locked="0"/>
    </xf>
    <xf numFmtId="0" fontId="0" fillId="0" borderId="18" xfId="0" applyBorder="1" applyAlignment="1" applyProtection="1">
      <alignment textRotation="90"/>
      <protection locked="0"/>
    </xf>
    <xf numFmtId="0" fontId="0" fillId="0" borderId="20" xfId="0" applyBorder="1" applyAlignment="1" applyProtection="1">
      <alignment textRotation="90"/>
      <protection locked="0"/>
    </xf>
    <xf numFmtId="0" fontId="0" fillId="0" borderId="22" xfId="0" applyBorder="1" applyAlignment="1" applyProtection="1">
      <alignment textRotation="90"/>
      <protection locked="0"/>
    </xf>
    <xf numFmtId="49" fontId="0" fillId="0" borderId="26" xfId="0" applyNumberFormat="1" applyBorder="1" applyAlignment="1" applyProtection="1">
      <alignment horizontal="center" textRotation="90"/>
      <protection locked="0"/>
    </xf>
    <xf numFmtId="0" fontId="0" fillId="0" borderId="9" xfId="0" applyBorder="1" applyAlignment="1" applyProtection="1">
      <alignment horizontal="center" textRotation="90" wrapText="1"/>
      <protection locked="0"/>
    </xf>
    <xf numFmtId="49" fontId="0" fillId="0" borderId="18" xfId="0" applyNumberFormat="1" applyBorder="1" applyAlignment="1" applyProtection="1">
      <alignment horizontal="center" textRotation="90"/>
      <protection locked="0"/>
    </xf>
    <xf numFmtId="0" fontId="0" fillId="0" borderId="9" xfId="0" applyBorder="1" applyAlignment="1" applyProtection="1">
      <alignment horizontal="center" textRotation="90"/>
      <protection locked="0"/>
    </xf>
    <xf numFmtId="49" fontId="1" fillId="0" borderId="16" xfId="0" applyNumberFormat="1" applyFont="1" applyBorder="1" applyAlignment="1" applyProtection="1">
      <alignment horizontal="center" textRotation="90" wrapText="1"/>
      <protection locked="0"/>
    </xf>
    <xf numFmtId="0" fontId="0" fillId="9" borderId="18" xfId="0" applyFill="1" applyBorder="1" applyAlignment="1" applyProtection="1">
      <alignment horizontal="center" textRotation="90"/>
      <protection locked="0"/>
    </xf>
    <xf numFmtId="49" fontId="0" fillId="0" borderId="21" xfId="0" applyNumberFormat="1" applyBorder="1" applyAlignment="1" applyProtection="1">
      <alignment horizontal="center" textRotation="90"/>
      <protection locked="0"/>
    </xf>
    <xf numFmtId="49" fontId="0" fillId="0" borderId="22" xfId="0" applyNumberFormat="1" applyBorder="1" applyAlignment="1" applyProtection="1">
      <alignment horizontal="center" textRotation="90"/>
      <protection locked="0"/>
    </xf>
    <xf numFmtId="49" fontId="0" fillId="0" borderId="20" xfId="0" applyNumberFormat="1" applyBorder="1" applyAlignment="1" applyProtection="1">
      <alignment horizontal="center" textRotation="90"/>
      <protection locked="0"/>
    </xf>
    <xf numFmtId="49" fontId="0" fillId="0" borderId="24" xfId="0" applyNumberFormat="1" applyBorder="1" applyAlignment="1" applyProtection="1">
      <alignment horizontal="center" textRotation="90"/>
      <protection locked="0"/>
    </xf>
    <xf numFmtId="49" fontId="0" fillId="0" borderId="23" xfId="0" applyNumberFormat="1" applyBorder="1" applyAlignment="1" applyProtection="1">
      <alignment horizontal="center" textRotation="90"/>
      <protection locked="0"/>
    </xf>
    <xf numFmtId="0" fontId="0" fillId="9" borderId="23" xfId="0" applyFill="1" applyBorder="1" applyAlignment="1" applyProtection="1">
      <alignment horizontal="center" textRotation="90"/>
      <protection locked="0"/>
    </xf>
    <xf numFmtId="0" fontId="0" fillId="9" borderId="21" xfId="0" applyFill="1" applyBorder="1" applyAlignment="1" applyProtection="1">
      <alignment horizontal="center" textRotation="90"/>
      <protection locked="0"/>
    </xf>
    <xf numFmtId="0" fontId="0" fillId="9" borderId="19" xfId="0" applyFill="1" applyBorder="1" applyAlignment="1" applyProtection="1">
      <alignment horizontal="center" textRotation="90"/>
      <protection locked="0"/>
    </xf>
    <xf numFmtId="0" fontId="0" fillId="9" borderId="20" xfId="0" applyFill="1" applyBorder="1" applyAlignment="1" applyProtection="1">
      <alignment horizontal="center" textRotation="90"/>
      <protection locked="0"/>
    </xf>
    <xf numFmtId="0" fontId="0" fillId="9" borderId="26" xfId="0" applyFill="1" applyBorder="1" applyAlignment="1" applyProtection="1">
      <alignment horizontal="center" textRotation="90"/>
      <protection locked="0"/>
    </xf>
    <xf numFmtId="0" fontId="0" fillId="0" borderId="33" xfId="0" applyBorder="1" applyAlignment="1" applyProtection="1">
      <alignment horizontal="center" textRotation="90"/>
      <protection locked="0"/>
    </xf>
    <xf numFmtId="49" fontId="0" fillId="3" borderId="0" xfId="0" applyNumberFormat="1" applyFill="1" applyAlignment="1" applyProtection="1">
      <alignment horizontal="center"/>
      <protection locked="0"/>
    </xf>
    <xf numFmtId="49" fontId="0" fillId="3" borderId="7" xfId="0" applyNumberFormat="1" applyFill="1" applyBorder="1" applyAlignment="1" applyProtection="1">
      <alignment horizontal="center"/>
      <protection locked="0"/>
    </xf>
    <xf numFmtId="0" fontId="0" fillId="10" borderId="0" xfId="0" applyFill="1" applyAlignment="1" applyProtection="1">
      <alignment horizont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49" fontId="0" fillId="10" borderId="0" xfId="0" applyNumberForma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0" fillId="0" borderId="7" xfId="0" applyBorder="1" applyProtection="1">
      <protection locked="0"/>
    </xf>
    <xf numFmtId="0" fontId="0" fillId="13" borderId="0" xfId="0" applyFill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1" fillId="0" borderId="0" xfId="0" applyFont="1" applyProtection="1"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4" borderId="0" xfId="0" applyFill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49" fontId="0" fillId="3" borderId="0" xfId="0" applyNumberFormat="1" applyFill="1" applyAlignment="1" applyProtection="1">
      <alignment horizontal="center" vertical="center"/>
      <protection locked="0"/>
    </xf>
    <xf numFmtId="0" fontId="0" fillId="2" borderId="30" xfId="0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6" borderId="0" xfId="0" applyFill="1" applyAlignment="1" applyProtection="1">
      <alignment horizontal="center" vertical="center"/>
      <protection locked="0"/>
    </xf>
    <xf numFmtId="49" fontId="0" fillId="2" borderId="12" xfId="0" applyNumberFormat="1" applyFill="1" applyBorder="1" applyAlignment="1" applyProtection="1">
      <alignment horizontal="center" vertical="center"/>
      <protection locked="0"/>
    </xf>
    <xf numFmtId="49" fontId="0" fillId="2" borderId="0" xfId="0" applyNumberFormat="1" applyFill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2" borderId="29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3" borderId="29" xfId="0" applyFill="1" applyBorder="1" applyAlignment="1" applyProtection="1">
      <alignment horizontal="center" vertical="center"/>
      <protection locked="0"/>
    </xf>
    <xf numFmtId="49" fontId="0" fillId="2" borderId="11" xfId="0" applyNumberFormat="1" applyFill="1" applyBorder="1" applyAlignment="1" applyProtection="1">
      <alignment horizontal="center" vertical="center"/>
      <protection locked="0"/>
    </xf>
    <xf numFmtId="49" fontId="0" fillId="3" borderId="7" xfId="0" applyNumberFormat="1" applyFill="1" applyBorder="1" applyAlignment="1" applyProtection="1">
      <alignment horizontal="center" vertical="center"/>
      <protection locked="0"/>
    </xf>
    <xf numFmtId="0" fontId="0" fillId="2" borderId="31" xfId="0" applyFill="1" applyBorder="1" applyAlignment="1" applyProtection="1">
      <alignment horizontal="center" vertical="center"/>
      <protection locked="0"/>
    </xf>
    <xf numFmtId="49" fontId="0" fillId="2" borderId="7" xfId="0" applyNumberForma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3" borderId="13" xfId="0" applyFill="1" applyBorder="1" applyAlignment="1" applyProtection="1">
      <alignment horizontal="center" vertical="center"/>
      <protection locked="0"/>
    </xf>
    <xf numFmtId="0" fontId="0" fillId="5" borderId="10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49" fontId="0" fillId="2" borderId="13" xfId="0" applyNumberFormat="1" applyFill="1" applyBorder="1" applyAlignment="1" applyProtection="1">
      <alignment horizontal="center" vertical="center"/>
      <protection locked="0"/>
    </xf>
    <xf numFmtId="49" fontId="0" fillId="3" borderId="9" xfId="0" applyNumberFormat="1" applyFill="1" applyBorder="1" applyAlignment="1" applyProtection="1">
      <alignment horizontal="center" vertical="center"/>
      <protection locked="0"/>
    </xf>
    <xf numFmtId="0" fontId="0" fillId="2" borderId="32" xfId="0" applyFill="1" applyBorder="1" applyAlignment="1" applyProtection="1">
      <alignment horizontal="center" vertical="center"/>
      <protection locked="0"/>
    </xf>
    <xf numFmtId="49" fontId="0" fillId="2" borderId="9" xfId="0" applyNumberForma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0" xfId="0" applyFill="1" applyAlignment="1" applyProtection="1">
      <alignment horizontal="center"/>
      <protection locked="0"/>
    </xf>
    <xf numFmtId="0" fontId="0" fillId="0" borderId="55" xfId="0" applyBorder="1" applyAlignment="1" applyProtection="1">
      <alignment horizontal="center" textRotation="90"/>
      <protection locked="0"/>
    </xf>
    <xf numFmtId="0" fontId="0" fillId="2" borderId="56" xfId="0" applyFill="1" applyBorder="1" applyAlignment="1" applyProtection="1">
      <alignment horizontal="center" vertical="center"/>
      <protection locked="0"/>
    </xf>
    <xf numFmtId="0" fontId="0" fillId="2" borderId="57" xfId="0" applyFill="1" applyBorder="1" applyAlignment="1" applyProtection="1">
      <alignment horizontal="center" vertical="center"/>
      <protection locked="0"/>
    </xf>
    <xf numFmtId="0" fontId="0" fillId="2" borderId="58" xfId="0" applyFill="1" applyBorder="1" applyAlignment="1" applyProtection="1">
      <alignment horizontal="center" vertical="center"/>
      <protection locked="0"/>
    </xf>
    <xf numFmtId="0" fontId="0" fillId="0" borderId="55" xfId="0" applyBorder="1" applyAlignment="1" applyProtection="1">
      <alignment horizontal="center" vertical="top" textRotation="90" wrapText="1"/>
      <protection locked="0"/>
    </xf>
    <xf numFmtId="0" fontId="0" fillId="0" borderId="18" xfId="0" applyBorder="1" applyAlignment="1" applyProtection="1">
      <alignment horizontal="center" vertical="top" textRotation="90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2" borderId="7" xfId="0" applyFont="1" applyFill="1" applyBorder="1" applyAlignment="1">
      <alignment horizontal="center" vertical="center"/>
    </xf>
    <xf numFmtId="0" fontId="7" fillId="0" borderId="8" xfId="0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>
      <alignment horizontal="center" vertical="center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textRotation="90" wrapText="1"/>
      <protection locked="0"/>
    </xf>
    <xf numFmtId="0" fontId="4" fillId="0" borderId="18" xfId="0" applyFont="1" applyBorder="1" applyAlignment="1" applyProtection="1">
      <alignment horizontal="center" textRotation="90" wrapText="1"/>
      <protection locked="0"/>
    </xf>
    <xf numFmtId="0" fontId="0" fillId="0" borderId="26" xfId="0" applyBorder="1" applyAlignment="1" applyProtection="1">
      <alignment horizontal="center" textRotation="90" wrapText="1"/>
      <protection locked="0"/>
    </xf>
    <xf numFmtId="0" fontId="17" fillId="8" borderId="15" xfId="0" applyFont="1" applyFill="1" applyBorder="1" applyAlignment="1" applyProtection="1">
      <alignment horizontal="center" vertical="center" wrapText="1"/>
      <protection locked="0"/>
    </xf>
    <xf numFmtId="0" fontId="23" fillId="0" borderId="44" xfId="0" applyFont="1" applyBorder="1" applyAlignment="1" applyProtection="1">
      <alignment horizontal="center"/>
      <protection locked="0"/>
    </xf>
    <xf numFmtId="0" fontId="24" fillId="0" borderId="2" xfId="0" applyFont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left" vertical="top"/>
    </xf>
    <xf numFmtId="22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3" fillId="0" borderId="59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60" xfId="0" applyFont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49" fontId="0" fillId="0" borderId="21" xfId="0" applyNumberFormat="1" applyBorder="1" applyAlignment="1" applyProtection="1">
      <alignment horizontal="center"/>
      <protection locked="0"/>
    </xf>
    <xf numFmtId="0" fontId="20" fillId="0" borderId="26" xfId="0" applyFont="1" applyBorder="1" applyAlignment="1" applyProtection="1">
      <alignment horizontal="center" vertical="center" wrapText="1"/>
      <protection locked="0"/>
    </xf>
    <xf numFmtId="0" fontId="20" fillId="0" borderId="21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textRotation="90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49" fontId="0" fillId="13" borderId="13" xfId="0" applyNumberFormat="1" applyFill="1" applyBorder="1" applyAlignment="1" applyProtection="1">
      <alignment horizontal="center"/>
      <protection locked="0"/>
    </xf>
    <xf numFmtId="49" fontId="0" fillId="13" borderId="9" xfId="0" applyNumberFormat="1" applyFill="1" applyBorder="1" applyAlignment="1" applyProtection="1">
      <alignment horizontal="center"/>
      <protection locked="0"/>
    </xf>
    <xf numFmtId="49" fontId="0" fillId="13" borderId="10" xfId="0" applyNumberFormat="1" applyFill="1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center" vertical="center" wrapText="1"/>
      <protection locked="0"/>
    </xf>
    <xf numFmtId="49" fontId="25" fillId="0" borderId="30" xfId="0" applyNumberFormat="1" applyFont="1" applyBorder="1" applyAlignment="1" applyProtection="1">
      <alignment horizontal="center" vertical="center" wrapText="1"/>
      <protection locked="0"/>
    </xf>
    <xf numFmtId="49" fontId="25" fillId="0" borderId="0" xfId="0" applyNumberFormat="1" applyFont="1" applyAlignment="1" applyProtection="1">
      <alignment horizontal="center" vertical="center" wrapText="1"/>
      <protection locked="0"/>
    </xf>
    <xf numFmtId="0" fontId="26" fillId="0" borderId="2" xfId="0" applyFont="1" applyBorder="1" applyAlignment="1" applyProtection="1">
      <alignment horizontal="center" vertical="top" wrapText="1"/>
      <protection locked="0"/>
    </xf>
    <xf numFmtId="0" fontId="0" fillId="0" borderId="11" xfId="0" applyBorder="1" applyAlignment="1" applyProtection="1">
      <alignment horizontal="center" vertical="center" textRotation="90"/>
      <protection locked="0"/>
    </xf>
    <xf numFmtId="0" fontId="0" fillId="0" borderId="13" xfId="0" applyBorder="1" applyAlignment="1" applyProtection="1">
      <alignment horizontal="center" vertical="center" textRotation="90"/>
      <protection locked="0"/>
    </xf>
    <xf numFmtId="0" fontId="0" fillId="0" borderId="8" xfId="0" applyBorder="1" applyAlignment="1" applyProtection="1">
      <alignment horizontal="center" vertical="center" textRotation="90" wrapText="1"/>
      <protection locked="0"/>
    </xf>
    <xf numFmtId="0" fontId="0" fillId="0" borderId="10" xfId="0" applyBorder="1" applyAlignment="1" applyProtection="1">
      <alignment horizontal="center" vertical="center" textRotation="90" wrapText="1"/>
      <protection locked="0"/>
    </xf>
    <xf numFmtId="0" fontId="0" fillId="0" borderId="15" xfId="0" applyBorder="1" applyAlignment="1" applyProtection="1">
      <alignment horizontal="center" vertical="center" textRotation="90"/>
      <protection locked="0"/>
    </xf>
    <xf numFmtId="0" fontId="0" fillId="0" borderId="17" xfId="0" applyBorder="1" applyAlignment="1" applyProtection="1">
      <alignment horizontal="center" vertical="center" textRotation="90"/>
      <protection locked="0"/>
    </xf>
    <xf numFmtId="0" fontId="15" fillId="0" borderId="0" xfId="0" applyFont="1" applyAlignment="1" applyProtection="1">
      <alignment horizontal="center" vertical="top" wrapText="1"/>
      <protection locked="0"/>
    </xf>
    <xf numFmtId="0" fontId="0" fillId="0" borderId="22" xfId="0" applyBorder="1" applyAlignment="1" applyProtection="1">
      <alignment horizontal="center" textRotation="90"/>
      <protection locked="0"/>
    </xf>
    <xf numFmtId="0" fontId="0" fillId="0" borderId="20" xfId="0" applyBorder="1" applyAlignment="1" applyProtection="1">
      <alignment horizontal="center" textRotation="90"/>
      <protection locked="0"/>
    </xf>
    <xf numFmtId="0" fontId="1" fillId="0" borderId="0" xfId="0" applyFont="1" applyAlignment="1">
      <alignment horizontal="center"/>
    </xf>
    <xf numFmtId="0" fontId="0" fillId="8" borderId="45" xfId="0" applyFill="1" applyBorder="1" applyAlignment="1">
      <alignment vertical="center"/>
    </xf>
    <xf numFmtId="0" fontId="0" fillId="8" borderId="46" xfId="0" applyFill="1" applyBorder="1" applyAlignment="1">
      <alignment vertic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12" borderId="27" xfId="0" applyFill="1" applyBorder="1" applyAlignment="1">
      <alignment vertical="center"/>
    </xf>
    <xf numFmtId="0" fontId="0" fillId="12" borderId="28" xfId="0" applyFill="1" applyBorder="1" applyAlignment="1">
      <alignment vertical="center"/>
    </xf>
    <xf numFmtId="0" fontId="0" fillId="15" borderId="0" xfId="0" applyFill="1" applyAlignment="1">
      <alignment horizontal="left"/>
    </xf>
    <xf numFmtId="0" fontId="28" fillId="15" borderId="0" xfId="0" applyFont="1" applyFill="1" applyAlignment="1">
      <alignment horizontal="center"/>
    </xf>
    <xf numFmtId="49" fontId="28" fillId="15" borderId="0" xfId="0" applyNumberFormat="1" applyFont="1" applyFill="1"/>
    <xf numFmtId="0" fontId="1" fillId="15" borderId="0" xfId="0" applyFont="1" applyFill="1" applyAlignment="1">
      <alignment horizontal="left"/>
    </xf>
    <xf numFmtId="0" fontId="20" fillId="0" borderId="0" xfId="0" applyFont="1" applyBorder="1" applyAlignment="1" applyProtection="1">
      <alignment horizontal="center" vertical="center" wrapText="1"/>
      <protection locked="0"/>
    </xf>
    <xf numFmtId="0" fontId="0" fillId="3" borderId="30" xfId="0" applyFill="1" applyBorder="1" applyAlignment="1" applyProtection="1">
      <alignment horizontal="center" vertical="center"/>
      <protection locked="0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2" borderId="31" xfId="0" applyFont="1" applyFill="1" applyBorder="1" applyAlignment="1" applyProtection="1">
      <alignment horizontal="center" vertical="center"/>
      <protection locked="0"/>
    </xf>
    <xf numFmtId="0" fontId="1" fillId="3" borderId="30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 applyProtection="1">
      <alignment horizontal="center" vertical="center"/>
      <protection locked="0"/>
    </xf>
    <xf numFmtId="0" fontId="1" fillId="3" borderId="32" xfId="0" applyFont="1" applyFill="1" applyBorder="1" applyAlignment="1" applyProtection="1">
      <alignment horizontal="center" vertical="center"/>
      <protection locked="0"/>
    </xf>
    <xf numFmtId="0" fontId="1" fillId="2" borderId="32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 xr:uid="{88E6D300-5F15-4F15-882F-1625DBA88D6F}"/>
    <cellStyle name="Normal 3" xfId="2" xr:uid="{9873D554-E4FB-4D06-9E39-AEC1C4031FE7}"/>
  </cellStyles>
  <dxfs count="66">
    <dxf>
      <font>
        <color auto="1"/>
      </font>
      <fill>
        <patternFill>
          <bgColor rgb="FFFF0000"/>
        </patternFill>
      </fill>
    </dxf>
    <dxf>
      <font>
        <color theme="0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24994659260841701"/>
      </font>
    </dxf>
    <dxf>
      <font>
        <color theme="0"/>
      </font>
      <fill>
        <patternFill patternType="none">
          <bgColor auto="1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</dxf>
    <dxf>
      <font>
        <color theme="0" tint="-0.24994659260841701"/>
      </font>
    </dxf>
    <dxf>
      <font>
        <color theme="1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rgb="FFFF0000"/>
      </font>
    </dxf>
    <dxf>
      <font>
        <color theme="0"/>
      </font>
    </dxf>
    <dxf>
      <font>
        <color theme="1"/>
      </font>
      <fill>
        <patternFill>
          <bgColor theme="1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auto="1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323851</xdr:colOff>
      <xdr:row>11</xdr:row>
      <xdr:rowOff>95250</xdr:rowOff>
    </xdr:from>
    <xdr:to>
      <xdr:col>42</xdr:col>
      <xdr:colOff>518539</xdr:colOff>
      <xdr:row>26</xdr:row>
      <xdr:rowOff>93009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6" y="3638550"/>
          <a:ext cx="1656754" cy="22002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323851</xdr:colOff>
      <xdr:row>11</xdr:row>
      <xdr:rowOff>95250</xdr:rowOff>
    </xdr:from>
    <xdr:to>
      <xdr:col>42</xdr:col>
      <xdr:colOff>518539</xdr:colOff>
      <xdr:row>26</xdr:row>
      <xdr:rowOff>93009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31EDEC-0342-4632-926A-2C21C6CE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1" y="3638550"/>
          <a:ext cx="1661538" cy="21980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31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D1" sqref="D1:D1048576"/>
    </sheetView>
  </sheetViews>
  <sheetFormatPr defaultRowHeight="15" outlineLevelRow="1" outlineLevelCol="1" x14ac:dyDescent="0.25"/>
  <cols>
    <col min="1" max="1" width="22.5703125" style="17" bestFit="1" customWidth="1"/>
    <col min="2" max="2" width="5" bestFit="1" customWidth="1"/>
    <col min="3" max="3" width="55.140625" bestFit="1" customWidth="1"/>
    <col min="4" max="4" width="22.140625" hidden="1" customWidth="1"/>
    <col min="5" max="5" width="22.140625" bestFit="1" customWidth="1"/>
    <col min="6" max="7" width="4" bestFit="1" customWidth="1"/>
    <col min="8" max="8" width="6.28515625" bestFit="1" customWidth="1"/>
    <col min="9" max="11" width="3.7109375" style="1" bestFit="1" customWidth="1"/>
    <col min="12" max="12" width="11.140625" style="1" bestFit="1" customWidth="1"/>
    <col min="13" max="15" width="3.7109375" bestFit="1" customWidth="1"/>
    <col min="16" max="16" width="11.140625" bestFit="1" customWidth="1"/>
    <col min="17" max="17" width="8.85546875" bestFit="1" customWidth="1"/>
    <col min="18" max="18" width="10" style="1" bestFit="1" customWidth="1"/>
    <col min="19" max="19" width="4" style="1" bestFit="1" customWidth="1"/>
    <col min="20" max="20" width="10.85546875" style="1" bestFit="1" customWidth="1"/>
    <col min="21" max="21" width="5.85546875" style="1" bestFit="1" customWidth="1"/>
    <col min="22" max="23" width="5" bestFit="1" customWidth="1"/>
    <col min="24" max="24" width="6.28515625" bestFit="1" customWidth="1"/>
    <col min="25" max="27" width="5" bestFit="1" customWidth="1"/>
    <col min="28" max="28" width="6.28515625" bestFit="1" customWidth="1"/>
    <col min="29" max="29" width="5" bestFit="1" customWidth="1"/>
    <col min="30" max="30" width="6" bestFit="1" customWidth="1"/>
    <col min="31" max="31" width="8.7109375" bestFit="1" customWidth="1"/>
    <col min="32" max="32" width="4" bestFit="1" customWidth="1"/>
    <col min="33" max="34" width="3.7109375" bestFit="1" customWidth="1"/>
    <col min="35" max="35" width="8.7109375" bestFit="1" customWidth="1"/>
    <col min="36" max="36" width="4" bestFit="1" customWidth="1"/>
    <col min="37" max="38" width="3.7109375" bestFit="1" customWidth="1"/>
    <col min="39" max="39" width="6" bestFit="1" customWidth="1"/>
    <col min="40" max="40" width="5" bestFit="1" customWidth="1"/>
    <col min="41" max="41" width="6" bestFit="1" customWidth="1"/>
    <col min="42" max="42" width="5" bestFit="1" customWidth="1"/>
    <col min="43" max="43" width="19.7109375" bestFit="1" customWidth="1"/>
    <col min="44" max="44" width="23.140625" bestFit="1" customWidth="1"/>
    <col min="45" max="45" width="36.85546875" bestFit="1" customWidth="1"/>
    <col min="46" max="46" width="6" hidden="1" customWidth="1" outlineLevel="1"/>
    <col min="47" max="47" width="12.28515625" hidden="1" customWidth="1" outlineLevel="1"/>
    <col min="48" max="48" width="12.5703125" hidden="1" customWidth="1" outlineLevel="1"/>
    <col min="49" max="50" width="35.28515625" hidden="1" customWidth="1" outlineLevel="1"/>
    <col min="51" max="52" width="19.5703125" hidden="1" customWidth="1" outlineLevel="1"/>
    <col min="53" max="54" width="36.85546875" hidden="1" customWidth="1" outlineLevel="1"/>
    <col min="55" max="56" width="6.5703125" hidden="1" customWidth="1" outlineLevel="1"/>
    <col min="57" max="57" width="10.7109375" hidden="1" customWidth="1" outlineLevel="1"/>
    <col min="58" max="58" width="13.85546875" hidden="1" customWidth="1" outlineLevel="1"/>
    <col min="59" max="59" width="14.5703125" hidden="1" customWidth="1" outlineLevel="1"/>
    <col min="60" max="60" width="13.85546875" hidden="1" customWidth="1" outlineLevel="1"/>
    <col min="61" max="61" width="14.5703125" hidden="1" customWidth="1" outlineLevel="1"/>
    <col min="62" max="62" width="23.42578125" hidden="1" customWidth="1" outlineLevel="1"/>
    <col min="63" max="63" width="14.85546875" hidden="1" customWidth="1" outlineLevel="1"/>
    <col min="64" max="64" width="3.7109375" hidden="1" customWidth="1" outlineLevel="1"/>
    <col min="65" max="65" width="5.7109375" hidden="1" customWidth="1" outlineLevel="1"/>
    <col min="66" max="67" width="3.7109375" hidden="1" customWidth="1" outlineLevel="1"/>
    <col min="68" max="68" width="53" hidden="1" customWidth="1" outlineLevel="1"/>
    <col min="69" max="74" width="3.7109375" hidden="1" customWidth="1" outlineLevel="1"/>
    <col min="75" max="75" width="4" hidden="1" customWidth="1" outlineLevel="1"/>
    <col min="76" max="78" width="3.7109375" hidden="1" customWidth="1" outlineLevel="1"/>
    <col min="79" max="79" width="4" hidden="1" customWidth="1" outlineLevel="1"/>
    <col min="80" max="82" width="3.7109375" hidden="1" customWidth="1" outlineLevel="1"/>
    <col min="83" max="83" width="4" hidden="1" customWidth="1" outlineLevel="1"/>
    <col min="84" max="86" width="3.7109375" hidden="1" customWidth="1" outlineLevel="1"/>
    <col min="87" max="87" width="4" hidden="1" customWidth="1" outlineLevel="1"/>
    <col min="88" max="88" width="3.7109375" hidden="1" customWidth="1" outlineLevel="1"/>
    <col min="89" max="89" width="7" hidden="1" customWidth="1" outlineLevel="1"/>
    <col min="90" max="90" width="12" hidden="1" customWidth="1" outlineLevel="1"/>
    <col min="91" max="91" width="7" hidden="1" customWidth="1" outlineLevel="1"/>
    <col min="92" max="92" width="12" hidden="1" customWidth="1" outlineLevel="1"/>
    <col min="93" max="96" width="3.7109375" hidden="1" customWidth="1" outlineLevel="1"/>
    <col min="97" max="97" width="4" hidden="1" customWidth="1" outlineLevel="1"/>
    <col min="98" max="98" width="12" hidden="1" customWidth="1" outlineLevel="1"/>
    <col min="99" max="99" width="4" hidden="1" customWidth="1" outlineLevel="1"/>
    <col min="100" max="100" width="12" hidden="1" customWidth="1" outlineLevel="1"/>
    <col min="101" max="104" width="6" hidden="1" customWidth="1" outlineLevel="1"/>
    <col min="105" max="106" width="3.7109375" hidden="1" customWidth="1" outlineLevel="1"/>
    <col min="107" max="107" width="4" hidden="1" customWidth="1" outlineLevel="1"/>
    <col min="108" max="110" width="3.7109375" hidden="1" customWidth="1" outlineLevel="1"/>
    <col min="111" max="111" width="4" hidden="1" customWidth="1" outlineLevel="1"/>
    <col min="112" max="114" width="3.7109375" hidden="1" customWidth="1" outlineLevel="1"/>
    <col min="115" max="115" width="4" hidden="1" customWidth="1" outlineLevel="1"/>
    <col min="116" max="118" width="3.7109375" hidden="1" customWidth="1" outlineLevel="1"/>
    <col min="119" max="119" width="4" hidden="1" customWidth="1" outlineLevel="1"/>
    <col min="120" max="145" width="3.7109375" hidden="1" customWidth="1" outlineLevel="1"/>
    <col min="146" max="146" width="10" hidden="1" customWidth="1" outlineLevel="1"/>
    <col min="147" max="147" width="6" hidden="1" customWidth="1" outlineLevel="1"/>
    <col min="148" max="148" width="3.7109375" style="17" hidden="1" customWidth="1" outlineLevel="1"/>
    <col min="149" max="154" width="3.7109375" hidden="1" customWidth="1" outlineLevel="1"/>
    <col min="155" max="155" width="3.7109375" style="17" hidden="1" customWidth="1" outlineLevel="1"/>
    <col min="156" max="159" width="3.7109375" hidden="1" customWidth="1" outlineLevel="1"/>
    <col min="160" max="160" width="3.7109375" style="17" hidden="1" customWidth="1" outlineLevel="1"/>
    <col min="161" max="190" width="3.7109375" hidden="1" customWidth="1" outlineLevel="1"/>
    <col min="191" max="191" width="3.7109375" style="17" hidden="1" customWidth="1" outlineLevel="1"/>
    <col min="192" max="192" width="3.7109375" hidden="1" customWidth="1" outlineLevel="1"/>
    <col min="193" max="193" width="6.5703125" hidden="1" customWidth="1" outlineLevel="1"/>
    <col min="194" max="195" width="3.7109375" hidden="1" customWidth="1" outlineLevel="1"/>
    <col min="196" max="197" width="6.5703125" hidden="1" customWidth="1" outlineLevel="1"/>
    <col min="198" max="198" width="3.7109375" style="17" hidden="1" customWidth="1" outlineLevel="1"/>
    <col min="199" max="199" width="3.7109375" hidden="1" customWidth="1" outlineLevel="1"/>
    <col min="200" max="200" width="6.5703125" hidden="1" customWidth="1" outlineLevel="1"/>
    <col min="201" max="202" width="3.7109375" hidden="1" customWidth="1" outlineLevel="1"/>
    <col min="203" max="203" width="3.7109375" style="17" hidden="1" customWidth="1" outlineLevel="1"/>
    <col min="204" max="210" width="3.7109375" hidden="1" customWidth="1" outlineLevel="1"/>
    <col min="211" max="211" width="6.5703125" hidden="1" customWidth="1" outlineLevel="1"/>
    <col min="212" max="212" width="6.140625" hidden="1" customWidth="1" outlineLevel="1"/>
    <col min="213" max="213" width="3.7109375" style="17" hidden="1" customWidth="1" outlineLevel="1"/>
    <col min="214" max="220" width="3.7109375" hidden="1" customWidth="1" outlineLevel="1"/>
    <col min="221" max="221" width="6.5703125" hidden="1" customWidth="1" outlineLevel="1"/>
    <col min="222" max="222" width="6.140625" hidden="1" customWidth="1" outlineLevel="1"/>
    <col min="223" max="227" width="3.7109375" hidden="1" customWidth="1" outlineLevel="1"/>
    <col min="228" max="229" width="6" hidden="1" customWidth="1" outlineLevel="1"/>
    <col min="230" max="236" width="3.7109375" hidden="1" customWidth="1" outlineLevel="1"/>
    <col min="237" max="238" width="6.5703125" hidden="1" customWidth="1" outlineLevel="1"/>
    <col min="239" max="240" width="3.7109375" hidden="1" customWidth="1" outlineLevel="1"/>
    <col min="241" max="241" width="5.85546875" hidden="1" customWidth="1" outlineLevel="1"/>
    <col min="242" max="242" width="10.7109375" hidden="1" customWidth="1" outlineLevel="1"/>
    <col min="243" max="243" width="22" bestFit="1" customWidth="1" collapsed="1"/>
    <col min="244" max="245" width="11.42578125" customWidth="1"/>
    <col min="246" max="246" width="6.42578125" bestFit="1" customWidth="1"/>
    <col min="247" max="269" width="11.42578125" customWidth="1"/>
    <col min="270" max="270" width="11.42578125" bestFit="1" customWidth="1"/>
    <col min="271" max="272" width="4" bestFit="1" customWidth="1"/>
    <col min="273" max="273" width="3.7109375" bestFit="1" customWidth="1"/>
    <col min="274" max="274" width="6.28515625" bestFit="1" customWidth="1"/>
    <col min="275" max="275" width="4" bestFit="1" customWidth="1"/>
    <col min="276" max="277" width="21.140625" bestFit="1" customWidth="1"/>
  </cols>
  <sheetData>
    <row r="1" spans="1:277" ht="19.5" thickBot="1" x14ac:dyDescent="0.35">
      <c r="A1" s="355" t="str">
        <f>UPPER(RIGHT($C4,LEN($C$4)-FIND("@",$C$4,1)))</f>
        <v>000000_S03-PIPE&lt;1&gt;</v>
      </c>
      <c r="B1" s="352" t="str" cm="1">
        <f t="array" ref="B1">IF(ISNUMBER(LEFT($A$1,1)+0), "", LEFT($A$1,MIN(FIND({0,1,2,3,4,5,6,7,8,9},A1&amp;"0123456789"))-1))</f>
        <v/>
      </c>
      <c r="C1" s="353">
        <f>MID($A$1,FIND("_",$A$1,1)+2,2)+0</f>
        <v>3</v>
      </c>
      <c r="D1" s="354" t="s">
        <v>12583</v>
      </c>
      <c r="E1" s="354" t="s">
        <v>12583</v>
      </c>
    </row>
    <row r="2" spans="1:277" s="128" customFormat="1" ht="15" customHeight="1" thickBot="1" x14ac:dyDescent="0.3">
      <c r="B2" s="335" t="s">
        <v>8904</v>
      </c>
      <c r="C2" s="337" t="s">
        <v>9156</v>
      </c>
      <c r="E2" s="320" t="s">
        <v>10428</v>
      </c>
      <c r="F2" s="321"/>
      <c r="G2" s="321"/>
      <c r="H2" s="322"/>
      <c r="I2" s="320" t="s">
        <v>12198</v>
      </c>
      <c r="J2" s="321"/>
      <c r="K2" s="321"/>
      <c r="L2" s="322"/>
      <c r="M2" s="320" t="s">
        <v>12218</v>
      </c>
      <c r="N2" s="321"/>
      <c r="O2" s="321"/>
      <c r="P2" s="322"/>
      <c r="Q2" s="321" t="s">
        <v>12199</v>
      </c>
      <c r="R2" s="321"/>
      <c r="S2" s="321"/>
      <c r="T2" s="322"/>
      <c r="U2" s="339" t="s">
        <v>10724</v>
      </c>
      <c r="V2" s="308" t="s">
        <v>10414</v>
      </c>
      <c r="W2" s="309"/>
      <c r="X2" s="309"/>
      <c r="Y2" s="310"/>
      <c r="Z2" s="308" t="s">
        <v>10885</v>
      </c>
      <c r="AA2" s="309"/>
      <c r="AB2" s="309"/>
      <c r="AC2" s="309"/>
      <c r="AD2" s="310"/>
      <c r="AE2" s="308" t="s">
        <v>12411</v>
      </c>
      <c r="AF2" s="309"/>
      <c r="AG2" s="309"/>
      <c r="AH2" s="309"/>
      <c r="AI2" s="309"/>
      <c r="AJ2" s="309"/>
      <c r="AK2" s="309"/>
      <c r="AL2" s="310"/>
      <c r="AM2" s="308" t="s">
        <v>10415</v>
      </c>
      <c r="AN2" s="309"/>
      <c r="AO2" s="309"/>
      <c r="AP2" s="310"/>
      <c r="AQ2" s="290" t="s">
        <v>9180</v>
      </c>
      <c r="AR2" s="320" t="s">
        <v>10417</v>
      </c>
      <c r="AS2" s="322"/>
      <c r="AT2" s="129"/>
      <c r="AW2" s="130"/>
      <c r="AX2" s="130"/>
      <c r="AY2" s="130"/>
      <c r="AZ2" s="130"/>
      <c r="BA2" s="130"/>
      <c r="BB2" s="130"/>
      <c r="BC2" s="130"/>
      <c r="BD2" s="130"/>
      <c r="BE2" s="317" t="s">
        <v>12475</v>
      </c>
      <c r="BF2" s="318"/>
      <c r="BG2" s="318"/>
      <c r="BH2" s="318"/>
      <c r="BI2" s="319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318" t="s">
        <v>9032</v>
      </c>
      <c r="ES2" s="318"/>
      <c r="ET2" s="318"/>
      <c r="EU2" s="318"/>
      <c r="EV2" s="318"/>
      <c r="EW2" s="318"/>
      <c r="EX2" s="318"/>
      <c r="EY2" s="318"/>
      <c r="EZ2" s="318"/>
      <c r="FA2" s="318"/>
      <c r="FB2" s="318"/>
      <c r="FC2" s="319"/>
      <c r="FD2" s="317" t="s">
        <v>9033</v>
      </c>
      <c r="FE2" s="318"/>
      <c r="FF2" s="318"/>
      <c r="FG2" s="318"/>
      <c r="FH2" s="318"/>
      <c r="FI2" s="318"/>
      <c r="FJ2" s="318"/>
      <c r="FK2" s="318"/>
      <c r="FL2" s="318"/>
      <c r="FM2" s="318"/>
      <c r="FN2" s="319"/>
      <c r="FO2" s="317" t="s">
        <v>10859</v>
      </c>
      <c r="FP2" s="318"/>
      <c r="FQ2" s="318"/>
      <c r="FR2" s="318"/>
      <c r="FS2" s="318"/>
      <c r="FT2" s="318"/>
      <c r="FU2" s="318"/>
      <c r="FV2" s="318"/>
      <c r="FW2" s="318"/>
      <c r="FX2" s="318"/>
      <c r="FY2" s="319"/>
      <c r="FZ2" s="317" t="s">
        <v>10860</v>
      </c>
      <c r="GA2" s="318"/>
      <c r="GB2" s="318"/>
      <c r="GC2" s="318"/>
      <c r="GD2" s="318"/>
      <c r="GE2" s="318"/>
      <c r="GF2" s="318"/>
      <c r="GG2" s="318"/>
      <c r="GH2" s="319"/>
      <c r="GI2" s="326" t="s">
        <v>12405</v>
      </c>
      <c r="GJ2" s="327"/>
      <c r="GK2" s="327"/>
      <c r="GL2" s="327"/>
      <c r="GM2" s="327"/>
      <c r="GN2" s="327"/>
      <c r="GO2" s="328"/>
      <c r="GP2" s="326" t="s">
        <v>12406</v>
      </c>
      <c r="GQ2" s="327"/>
      <c r="GR2" s="327"/>
      <c r="GS2" s="327"/>
      <c r="GT2" s="327"/>
      <c r="GU2" s="323" t="s">
        <v>10425</v>
      </c>
      <c r="GV2" s="324"/>
      <c r="GW2" s="324"/>
      <c r="GX2" s="324"/>
      <c r="GY2" s="324"/>
      <c r="GZ2" s="324"/>
      <c r="HA2" s="324"/>
      <c r="HB2" s="324"/>
      <c r="HC2" s="324"/>
      <c r="HD2" s="325"/>
      <c r="HE2" s="323" t="s">
        <v>10426</v>
      </c>
      <c r="HF2" s="324"/>
      <c r="HG2" s="324"/>
      <c r="HH2" s="324"/>
      <c r="HI2" s="324"/>
      <c r="HJ2" s="324"/>
      <c r="HK2" s="324"/>
      <c r="HL2" s="324"/>
      <c r="HM2" s="324"/>
      <c r="HN2" s="325"/>
      <c r="HO2" s="320" t="s">
        <v>9014</v>
      </c>
      <c r="HP2" s="321"/>
      <c r="HQ2" s="321"/>
      <c r="HR2" s="321"/>
      <c r="HS2" s="321"/>
      <c r="HT2" s="321"/>
      <c r="HU2" s="322"/>
      <c r="HV2" s="314" t="s">
        <v>12219</v>
      </c>
      <c r="HW2" s="315"/>
      <c r="HX2" s="316"/>
      <c r="HY2" s="314" t="s">
        <v>10844</v>
      </c>
      <c r="HZ2" s="315"/>
      <c r="IA2" s="132"/>
      <c r="IB2" s="133"/>
      <c r="IC2" s="311" t="s">
        <v>10989</v>
      </c>
      <c r="ID2" s="312"/>
      <c r="IE2" s="356"/>
      <c r="IF2" s="356"/>
      <c r="IG2" s="356"/>
      <c r="IL2" s="356"/>
      <c r="JK2" s="308" t="s">
        <v>10416</v>
      </c>
      <c r="JL2" s="309"/>
      <c r="JM2" s="309"/>
      <c r="JN2" s="309"/>
      <c r="JO2" s="310"/>
      <c r="JP2" s="130"/>
      <c r="JQ2" s="130"/>
    </row>
    <row r="3" spans="1:277" s="129" customFormat="1" ht="156.75" customHeight="1" thickBot="1" x14ac:dyDescent="0.3">
      <c r="A3" s="134" t="s">
        <v>10992</v>
      </c>
      <c r="B3" s="336"/>
      <c r="C3" s="338"/>
      <c r="D3" s="135" t="s">
        <v>12211</v>
      </c>
      <c r="E3" s="136" t="s">
        <v>22</v>
      </c>
      <c r="F3" s="137" t="s">
        <v>8906</v>
      </c>
      <c r="G3" s="137" t="s">
        <v>8907</v>
      </c>
      <c r="H3" s="138" t="s">
        <v>21</v>
      </c>
      <c r="I3" s="139" t="s">
        <v>12204</v>
      </c>
      <c r="J3" s="139" t="s">
        <v>12206</v>
      </c>
      <c r="K3" s="139" t="s">
        <v>12207</v>
      </c>
      <c r="L3" s="139" t="s">
        <v>12191</v>
      </c>
      <c r="M3" s="291" t="s">
        <v>9153</v>
      </c>
      <c r="N3" s="292" t="s">
        <v>9154</v>
      </c>
      <c r="O3" s="292" t="s">
        <v>9155</v>
      </c>
      <c r="P3" s="140" t="s">
        <v>10439</v>
      </c>
      <c r="Q3" s="139" t="s">
        <v>11118</v>
      </c>
      <c r="R3" s="137" t="s">
        <v>11107</v>
      </c>
      <c r="S3" s="139" t="s">
        <v>11104</v>
      </c>
      <c r="T3" s="140" t="s">
        <v>12190</v>
      </c>
      <c r="U3" s="340"/>
      <c r="V3" s="136" t="s">
        <v>24</v>
      </c>
      <c r="W3" s="137" t="s">
        <v>23</v>
      </c>
      <c r="X3" s="141" t="s">
        <v>25</v>
      </c>
      <c r="Y3" s="144" t="s">
        <v>10418</v>
      </c>
      <c r="Z3" s="136" t="s">
        <v>10889</v>
      </c>
      <c r="AA3" s="137" t="s">
        <v>10886</v>
      </c>
      <c r="AB3" s="141" t="s">
        <v>10887</v>
      </c>
      <c r="AC3" s="145" t="s">
        <v>10888</v>
      </c>
      <c r="AD3" s="140" t="s">
        <v>12582</v>
      </c>
      <c r="AE3" s="137" t="s">
        <v>12385</v>
      </c>
      <c r="AF3" s="137" t="s">
        <v>12386</v>
      </c>
      <c r="AG3" s="137" t="s">
        <v>12387</v>
      </c>
      <c r="AH3" s="137" t="s">
        <v>12388</v>
      </c>
      <c r="AI3" s="137" t="s">
        <v>12389</v>
      </c>
      <c r="AJ3" s="137" t="s">
        <v>12390</v>
      </c>
      <c r="AK3" s="137" t="s">
        <v>12391</v>
      </c>
      <c r="AL3" s="137" t="s">
        <v>12392</v>
      </c>
      <c r="AM3" s="293" t="str">
        <f>IF(OR($IC$5="Blackout Cell", $IC$6="Blackout Cell", $IC$7="Blackout Cell", $IC$8="Blackout Cell", $IC$9="Blackout Cell", $IC$10="Blackout Cell", $IC$11="Blackout Cell", $IC$12="Blackout Cell"),   "1st LWN Location A ↕"&amp;CHAR(10)&amp;"   █ = Projection set in Model",   "1st LWN Location A ↕")</f>
        <v>1st LWN Location A ↕</v>
      </c>
      <c r="AN3" s="143" t="s">
        <v>10991</v>
      </c>
      <c r="AO3" s="139" t="str">
        <f>IF(OR($ID$5="Blackout Cell",$ID$6="Blackout Cell",$ID$7="Blackout Cell",$ID$8="Blackout Cell",$ID$9="Blackout Cell",$ID$10="Blackout Cell",$ID$11="Blackout Cell",$ID$12="Blackout Cell"),   "2nd LWN Location A ↕"&amp;CHAR(10)&amp;"   █ = Projection set in Model",   "2nd LWN Location A ↕")</f>
        <v>2nd LWN Location A ↕</v>
      </c>
      <c r="AP3" s="140" t="s">
        <v>10420</v>
      </c>
      <c r="AQ3" s="294" t="s">
        <v>10990</v>
      </c>
      <c r="AR3" s="140" t="s">
        <v>12220</v>
      </c>
      <c r="AS3" s="142" t="s">
        <v>26</v>
      </c>
      <c r="AT3" s="144" t="s">
        <v>12341</v>
      </c>
      <c r="AU3" s="135" t="s">
        <v>11022</v>
      </c>
      <c r="AV3" s="135" t="s">
        <v>11879</v>
      </c>
      <c r="AW3" s="145" t="s">
        <v>10396</v>
      </c>
      <c r="AX3" s="142" t="s">
        <v>10396</v>
      </c>
      <c r="AY3" s="145" t="s">
        <v>10892</v>
      </c>
      <c r="AZ3" s="145" t="s">
        <v>10892</v>
      </c>
      <c r="BA3" s="141" t="s">
        <v>12413</v>
      </c>
      <c r="BB3" s="141" t="s">
        <v>12413</v>
      </c>
      <c r="BC3" s="143" t="s">
        <v>12458</v>
      </c>
      <c r="BD3" s="143" t="s">
        <v>12459</v>
      </c>
      <c r="BE3" s="141" t="s">
        <v>8903</v>
      </c>
      <c r="BF3" s="137" t="s">
        <v>12471</v>
      </c>
      <c r="BG3" s="137" t="s">
        <v>12472</v>
      </c>
      <c r="BH3" s="137" t="s">
        <v>12473</v>
      </c>
      <c r="BI3" s="137" t="s">
        <v>12474</v>
      </c>
      <c r="BJ3" s="142" t="s">
        <v>36</v>
      </c>
      <c r="BK3" s="138" t="s">
        <v>4</v>
      </c>
      <c r="BL3" s="146" t="s">
        <v>5</v>
      </c>
      <c r="BM3" s="147" t="s">
        <v>6</v>
      </c>
      <c r="BN3" s="142" t="s">
        <v>0</v>
      </c>
      <c r="BO3" s="148" t="s">
        <v>9009</v>
      </c>
      <c r="BP3" s="149" t="s">
        <v>11119</v>
      </c>
      <c r="BQ3" s="149" t="s">
        <v>12221</v>
      </c>
      <c r="BR3" s="149" t="s">
        <v>11872</v>
      </c>
      <c r="BS3" s="148" t="s">
        <v>9010</v>
      </c>
      <c r="BT3" s="148" t="s">
        <v>10973</v>
      </c>
      <c r="BU3" s="150" t="s">
        <v>9053</v>
      </c>
      <c r="BV3" s="145" t="s">
        <v>9054</v>
      </c>
      <c r="BW3" s="145" t="s">
        <v>9170</v>
      </c>
      <c r="BX3" s="144" t="s">
        <v>12322</v>
      </c>
      <c r="BY3" s="150" t="s">
        <v>9055</v>
      </c>
      <c r="BZ3" s="145" t="s">
        <v>9056</v>
      </c>
      <c r="CA3" s="145" t="s">
        <v>9172</v>
      </c>
      <c r="CB3" s="144" t="s">
        <v>12324</v>
      </c>
      <c r="CC3" s="150" t="s">
        <v>9059</v>
      </c>
      <c r="CD3" s="145" t="s">
        <v>9060</v>
      </c>
      <c r="CE3" s="145" t="s">
        <v>9174</v>
      </c>
      <c r="CF3" s="144" t="s">
        <v>12326</v>
      </c>
      <c r="CG3" s="150" t="s">
        <v>9063</v>
      </c>
      <c r="CH3" s="145" t="s">
        <v>9064</v>
      </c>
      <c r="CI3" s="145" t="s">
        <v>9176</v>
      </c>
      <c r="CJ3" s="144" t="s">
        <v>12328</v>
      </c>
      <c r="CK3" s="144" t="s">
        <v>11017</v>
      </c>
      <c r="CL3" s="144" t="s">
        <v>11018</v>
      </c>
      <c r="CM3" s="144" t="s">
        <v>11019</v>
      </c>
      <c r="CN3" s="144" t="s">
        <v>11020</v>
      </c>
      <c r="CO3" s="144" t="s">
        <v>12287</v>
      </c>
      <c r="CP3" s="144" t="s">
        <v>12288</v>
      </c>
      <c r="CQ3" s="144" t="s">
        <v>12289</v>
      </c>
      <c r="CR3" s="144" t="s">
        <v>12290</v>
      </c>
      <c r="CS3" s="144" t="s">
        <v>12291</v>
      </c>
      <c r="CT3" s="144" t="s">
        <v>12292</v>
      </c>
      <c r="CU3" s="144" t="s">
        <v>12293</v>
      </c>
      <c r="CV3" s="144" t="s">
        <v>12294</v>
      </c>
      <c r="CW3" s="144" t="s">
        <v>12315</v>
      </c>
      <c r="CX3" s="144" t="s">
        <v>12316</v>
      </c>
      <c r="CY3" s="144" t="s">
        <v>12317</v>
      </c>
      <c r="CZ3" s="144" t="s">
        <v>12310</v>
      </c>
      <c r="DA3" s="150" t="s">
        <v>12360</v>
      </c>
      <c r="DB3" s="145" t="s">
        <v>12361</v>
      </c>
      <c r="DC3" s="145" t="s">
        <v>12362</v>
      </c>
      <c r="DD3" s="144" t="s">
        <v>12372</v>
      </c>
      <c r="DE3" s="150" t="s">
        <v>12363</v>
      </c>
      <c r="DF3" s="145" t="s">
        <v>12364</v>
      </c>
      <c r="DG3" s="145" t="s">
        <v>12365</v>
      </c>
      <c r="DH3" s="144" t="s">
        <v>12373</v>
      </c>
      <c r="DI3" s="150" t="s">
        <v>12366</v>
      </c>
      <c r="DJ3" s="145" t="s">
        <v>12367</v>
      </c>
      <c r="DK3" s="145" t="s">
        <v>12368</v>
      </c>
      <c r="DL3" s="144" t="s">
        <v>12374</v>
      </c>
      <c r="DM3" s="150" t="s">
        <v>12369</v>
      </c>
      <c r="DN3" s="145" t="s">
        <v>12370</v>
      </c>
      <c r="DO3" s="145" t="s">
        <v>12371</v>
      </c>
      <c r="DP3" s="144" t="s">
        <v>12375</v>
      </c>
      <c r="DQ3" s="137" t="s">
        <v>12308</v>
      </c>
      <c r="DR3" s="137" t="s">
        <v>12330</v>
      </c>
      <c r="DS3" s="144" t="s">
        <v>9038</v>
      </c>
      <c r="DT3" s="144" t="s">
        <v>12216</v>
      </c>
      <c r="DU3" s="144" t="s">
        <v>10751</v>
      </c>
      <c r="DV3" s="144" t="s">
        <v>10750</v>
      </c>
      <c r="DW3" s="343" t="s">
        <v>8911</v>
      </c>
      <c r="DX3" s="313"/>
      <c r="DY3" s="313"/>
      <c r="DZ3" s="151" t="s">
        <v>11861</v>
      </c>
      <c r="EA3" s="313" t="s">
        <v>11863</v>
      </c>
      <c r="EB3" s="342"/>
      <c r="EC3" s="152" t="s">
        <v>11874</v>
      </c>
      <c r="ED3" s="153" t="s">
        <v>11877</v>
      </c>
      <c r="EE3" s="343" t="s">
        <v>10744</v>
      </c>
      <c r="EF3" s="313"/>
      <c r="EG3" s="313"/>
      <c r="EH3" s="313" t="s">
        <v>12222</v>
      </c>
      <c r="EI3" s="313"/>
      <c r="EJ3" s="342"/>
      <c r="EK3" s="313" t="s">
        <v>12223</v>
      </c>
      <c r="EL3" s="313"/>
      <c r="EM3" s="313" t="s">
        <v>9034</v>
      </c>
      <c r="EN3" s="342"/>
      <c r="EO3" s="137" t="s">
        <v>12320</v>
      </c>
      <c r="EP3" s="137" t="s">
        <v>12319</v>
      </c>
      <c r="EQ3" s="137" t="s">
        <v>12307</v>
      </c>
      <c r="ER3" s="154" t="s">
        <v>8887</v>
      </c>
      <c r="ES3" s="313" t="s">
        <v>9028</v>
      </c>
      <c r="ET3" s="313"/>
      <c r="EU3" s="313"/>
      <c r="EV3" s="137" t="s">
        <v>9029</v>
      </c>
      <c r="EW3" s="313" t="s">
        <v>12224</v>
      </c>
      <c r="EX3" s="313"/>
      <c r="EY3" s="313"/>
      <c r="EZ3" s="137" t="s">
        <v>12225</v>
      </c>
      <c r="FA3" s="137" t="s">
        <v>8889</v>
      </c>
      <c r="FB3" s="137" t="s">
        <v>9045</v>
      </c>
      <c r="FC3" s="137" t="s">
        <v>10726</v>
      </c>
      <c r="FD3" s="154" t="s">
        <v>8891</v>
      </c>
      <c r="FE3" s="313" t="s">
        <v>9030</v>
      </c>
      <c r="FF3" s="313"/>
      <c r="FG3" s="137" t="s">
        <v>9042</v>
      </c>
      <c r="FH3" s="313" t="s">
        <v>12226</v>
      </c>
      <c r="FI3" s="313"/>
      <c r="FJ3" s="313"/>
      <c r="FK3" s="137" t="s">
        <v>12227</v>
      </c>
      <c r="FL3" s="137" t="s">
        <v>8894</v>
      </c>
      <c r="FM3" s="137" t="s">
        <v>9046</v>
      </c>
      <c r="FN3" s="138" t="s">
        <v>10728</v>
      </c>
      <c r="FO3" s="136" t="s">
        <v>10847</v>
      </c>
      <c r="FP3" s="313" t="s">
        <v>10848</v>
      </c>
      <c r="FQ3" s="313"/>
      <c r="FR3" s="313"/>
      <c r="FS3" s="137" t="s">
        <v>10849</v>
      </c>
      <c r="FT3" s="313" t="s">
        <v>12228</v>
      </c>
      <c r="FU3" s="313"/>
      <c r="FV3" s="137" t="s">
        <v>10861</v>
      </c>
      <c r="FW3" s="137" t="s">
        <v>10862</v>
      </c>
      <c r="FX3" s="137" t="s">
        <v>10863</v>
      </c>
      <c r="FY3" s="138" t="s">
        <v>10864</v>
      </c>
      <c r="FZ3" s="137" t="s">
        <v>10847</v>
      </c>
      <c r="GA3" s="313" t="s">
        <v>10865</v>
      </c>
      <c r="GB3" s="313"/>
      <c r="GC3" s="137" t="s">
        <v>10866</v>
      </c>
      <c r="GD3" s="137" t="s">
        <v>12229</v>
      </c>
      <c r="GE3" s="144" t="s">
        <v>10867</v>
      </c>
      <c r="GF3" s="137" t="s">
        <v>10868</v>
      </c>
      <c r="GG3" s="137" t="s">
        <v>10869</v>
      </c>
      <c r="GH3" s="137" t="s">
        <v>10870</v>
      </c>
      <c r="GI3" s="154" t="s">
        <v>12398</v>
      </c>
      <c r="GJ3" s="137" t="s">
        <v>12399</v>
      </c>
      <c r="GK3" s="155" t="s">
        <v>12468</v>
      </c>
      <c r="GL3" s="137" t="s">
        <v>12400</v>
      </c>
      <c r="GM3" s="137" t="s">
        <v>12408</v>
      </c>
      <c r="GN3" s="244" t="s">
        <v>12477</v>
      </c>
      <c r="GO3" s="245" t="s">
        <v>12478</v>
      </c>
      <c r="GP3" s="154" t="s">
        <v>12398</v>
      </c>
      <c r="GQ3" s="137" t="s">
        <v>12402</v>
      </c>
      <c r="GR3" s="155" t="s">
        <v>12467</v>
      </c>
      <c r="GS3" s="137" t="s">
        <v>12403</v>
      </c>
      <c r="GT3" s="137" t="s">
        <v>12410</v>
      </c>
      <c r="GU3" s="154" t="s">
        <v>10986</v>
      </c>
      <c r="GV3" s="155" t="s">
        <v>12469</v>
      </c>
      <c r="GW3" s="137" t="s">
        <v>10379</v>
      </c>
      <c r="GX3" s="137" t="s">
        <v>10380</v>
      </c>
      <c r="GY3" s="137" t="s">
        <v>10389</v>
      </c>
      <c r="GZ3" s="137" t="s">
        <v>10390</v>
      </c>
      <c r="HA3" s="137" t="s">
        <v>10404</v>
      </c>
      <c r="HB3" s="137" t="s">
        <v>10405</v>
      </c>
      <c r="HC3" s="139" t="s">
        <v>12230</v>
      </c>
      <c r="HD3" s="140" t="s">
        <v>10983</v>
      </c>
      <c r="HE3" s="156" t="s">
        <v>9183</v>
      </c>
      <c r="HF3" s="155" t="s">
        <v>12470</v>
      </c>
      <c r="HG3" s="137" t="s">
        <v>10381</v>
      </c>
      <c r="HH3" s="137" t="s">
        <v>10382</v>
      </c>
      <c r="HI3" s="137" t="s">
        <v>10421</v>
      </c>
      <c r="HJ3" s="137" t="s">
        <v>10422</v>
      </c>
      <c r="HK3" s="137" t="s">
        <v>10423</v>
      </c>
      <c r="HL3" s="137" t="s">
        <v>10424</v>
      </c>
      <c r="HM3" s="139" t="s">
        <v>12230</v>
      </c>
      <c r="HN3" s="140" t="s">
        <v>10983</v>
      </c>
      <c r="HO3" s="149" t="s">
        <v>9016</v>
      </c>
      <c r="HP3" s="157" t="s">
        <v>9017</v>
      </c>
      <c r="HQ3" s="157" t="s">
        <v>9015</v>
      </c>
      <c r="HR3" s="157" t="s">
        <v>10742</v>
      </c>
      <c r="HS3" s="157" t="s">
        <v>10742</v>
      </c>
      <c r="HT3" s="157" t="s">
        <v>10743</v>
      </c>
      <c r="HU3" s="157" t="s">
        <v>10743</v>
      </c>
      <c r="HV3" s="136" t="s">
        <v>9018</v>
      </c>
      <c r="HW3" s="137" t="s">
        <v>9016</v>
      </c>
      <c r="HX3" s="138" t="s">
        <v>9017</v>
      </c>
      <c r="HY3" s="136" t="s">
        <v>9018</v>
      </c>
      <c r="HZ3" s="138" t="s">
        <v>9016</v>
      </c>
      <c r="IA3" s="149" t="s">
        <v>10976</v>
      </c>
      <c r="IB3" s="149" t="s">
        <v>10977</v>
      </c>
      <c r="IC3" s="139" t="s">
        <v>10988</v>
      </c>
      <c r="ID3" s="139" t="s">
        <v>10987</v>
      </c>
      <c r="IE3" s="139" t="s">
        <v>12584</v>
      </c>
      <c r="IF3" s="139" t="s">
        <v>12584</v>
      </c>
      <c r="IG3" s="139" t="s">
        <v>12586</v>
      </c>
      <c r="IH3" s="148" t="s">
        <v>10994</v>
      </c>
      <c r="IL3" s="139" t="s">
        <v>12585</v>
      </c>
      <c r="JK3" s="136" t="s">
        <v>9180</v>
      </c>
      <c r="JL3" s="137" t="s">
        <v>9181</v>
      </c>
      <c r="JM3" s="137" t="s">
        <v>10843</v>
      </c>
      <c r="JN3" s="141" t="s">
        <v>9182</v>
      </c>
      <c r="JO3" s="142" t="s">
        <v>10419</v>
      </c>
      <c r="JP3" s="137" t="s">
        <v>10395</v>
      </c>
      <c r="JQ3" s="138" t="s">
        <v>10395</v>
      </c>
    </row>
    <row r="4" spans="1:277" s="128" customFormat="1" ht="117" hidden="1" customHeight="1" outlineLevel="1" thickBot="1" x14ac:dyDescent="0.3">
      <c r="A4" s="158"/>
      <c r="B4" s="154" t="s">
        <v>3</v>
      </c>
      <c r="C4" s="138" t="s">
        <v>10752</v>
      </c>
      <c r="D4" s="159" t="s">
        <v>3</v>
      </c>
      <c r="E4" s="154" t="s">
        <v>3</v>
      </c>
      <c r="F4" s="156" t="s">
        <v>3</v>
      </c>
      <c r="G4" s="156" t="s">
        <v>3</v>
      </c>
      <c r="H4" s="160" t="s">
        <v>3</v>
      </c>
      <c r="I4" s="156" t="s">
        <v>3</v>
      </c>
      <c r="J4" s="156" t="s">
        <v>3</v>
      </c>
      <c r="K4" s="156" t="s">
        <v>3</v>
      </c>
      <c r="L4" s="156" t="s">
        <v>3</v>
      </c>
      <c r="M4" s="154" t="s">
        <v>3</v>
      </c>
      <c r="N4" s="156" t="s">
        <v>3</v>
      </c>
      <c r="O4" s="156" t="s">
        <v>3</v>
      </c>
      <c r="P4" s="160" t="s">
        <v>3</v>
      </c>
      <c r="Q4" s="156" t="s">
        <v>3</v>
      </c>
      <c r="R4" s="156" t="s">
        <v>3</v>
      </c>
      <c r="S4" s="156" t="s">
        <v>3</v>
      </c>
      <c r="T4" s="160" t="s">
        <v>3</v>
      </c>
      <c r="U4" s="156" t="s">
        <v>3</v>
      </c>
      <c r="V4" s="154" t="s">
        <v>3</v>
      </c>
      <c r="W4" s="156" t="s">
        <v>3</v>
      </c>
      <c r="X4" s="161" t="s">
        <v>3</v>
      </c>
      <c r="Y4" s="162" t="s">
        <v>3</v>
      </c>
      <c r="Z4" s="154" t="s">
        <v>3</v>
      </c>
      <c r="AA4" s="156" t="s">
        <v>3</v>
      </c>
      <c r="AB4" s="161" t="s">
        <v>3</v>
      </c>
      <c r="AC4" s="147" t="s">
        <v>3</v>
      </c>
      <c r="AD4" s="160" t="s">
        <v>3</v>
      </c>
      <c r="AE4" s="156" t="s">
        <v>12393</v>
      </c>
      <c r="AF4" s="156" t="s">
        <v>3</v>
      </c>
      <c r="AG4" s="156" t="s">
        <v>3</v>
      </c>
      <c r="AH4" s="156" t="s">
        <v>3</v>
      </c>
      <c r="AI4" s="156" t="s">
        <v>12394</v>
      </c>
      <c r="AJ4" s="156" t="s">
        <v>3</v>
      </c>
      <c r="AK4" s="156" t="s">
        <v>3</v>
      </c>
      <c r="AL4" s="156" t="s">
        <v>3</v>
      </c>
      <c r="AM4" s="154" t="s">
        <v>10979</v>
      </c>
      <c r="AN4" s="161" t="s">
        <v>10412</v>
      </c>
      <c r="AO4" s="156" t="s">
        <v>10980</v>
      </c>
      <c r="AP4" s="160" t="s">
        <v>10413</v>
      </c>
      <c r="AQ4" s="164" t="s">
        <v>3</v>
      </c>
      <c r="AR4" s="154" t="s">
        <v>9011</v>
      </c>
      <c r="AS4" s="148" t="s">
        <v>9</v>
      </c>
      <c r="AT4" s="137" t="s">
        <v>3</v>
      </c>
      <c r="AU4" s="159" t="s">
        <v>11108</v>
      </c>
      <c r="AV4" s="159" t="s">
        <v>11878</v>
      </c>
      <c r="AW4" s="147" t="s">
        <v>34</v>
      </c>
      <c r="AX4" s="163" t="s">
        <v>8893</v>
      </c>
      <c r="AY4" s="147" t="s">
        <v>10890</v>
      </c>
      <c r="AZ4" s="163" t="s">
        <v>10891</v>
      </c>
      <c r="BA4" s="163" t="s">
        <v>9184</v>
      </c>
      <c r="BB4" s="163" t="s">
        <v>12414</v>
      </c>
      <c r="BC4" s="163" t="s">
        <v>10755</v>
      </c>
      <c r="BD4" s="163" t="s">
        <v>10756</v>
      </c>
      <c r="BE4" s="161" t="s">
        <v>10753</v>
      </c>
      <c r="BF4" s="161" t="s">
        <v>12424</v>
      </c>
      <c r="BG4" s="161" t="s">
        <v>12460</v>
      </c>
      <c r="BH4" s="161" t="s">
        <v>12463</v>
      </c>
      <c r="BI4" s="161" t="s">
        <v>12464</v>
      </c>
      <c r="BJ4" s="147" t="s">
        <v>35</v>
      </c>
      <c r="BK4" s="138" t="s">
        <v>2</v>
      </c>
      <c r="BL4" s="146" t="s">
        <v>3</v>
      </c>
      <c r="BM4" s="147" t="s">
        <v>3</v>
      </c>
      <c r="BN4" s="142" t="s">
        <v>0</v>
      </c>
      <c r="BO4" s="165" t="s">
        <v>10754</v>
      </c>
      <c r="BP4" s="166" t="s">
        <v>11109</v>
      </c>
      <c r="BQ4" s="138" t="s">
        <v>12231</v>
      </c>
      <c r="BR4" s="138" t="s">
        <v>11873</v>
      </c>
      <c r="BS4" s="138" t="s">
        <v>12343</v>
      </c>
      <c r="BT4" s="138" t="s">
        <v>10972</v>
      </c>
      <c r="BU4" s="141" t="s">
        <v>9051</v>
      </c>
      <c r="BV4" s="145" t="s">
        <v>9052</v>
      </c>
      <c r="BW4" s="145" t="s">
        <v>9169</v>
      </c>
      <c r="BX4" s="141" t="s">
        <v>12323</v>
      </c>
      <c r="BY4" s="141" t="s">
        <v>9057</v>
      </c>
      <c r="BZ4" s="145" t="s">
        <v>9058</v>
      </c>
      <c r="CA4" s="145" t="s">
        <v>9171</v>
      </c>
      <c r="CB4" s="141" t="s">
        <v>12325</v>
      </c>
      <c r="CC4" s="141" t="s">
        <v>9061</v>
      </c>
      <c r="CD4" s="145" t="s">
        <v>9062</v>
      </c>
      <c r="CE4" s="145" t="s">
        <v>9173</v>
      </c>
      <c r="CF4" s="141" t="s">
        <v>12327</v>
      </c>
      <c r="CG4" s="141" t="s">
        <v>9065</v>
      </c>
      <c r="CH4" s="145" t="s">
        <v>9066</v>
      </c>
      <c r="CI4" s="145" t="s">
        <v>9175</v>
      </c>
      <c r="CJ4" s="141" t="s">
        <v>12329</v>
      </c>
      <c r="CK4" s="137" t="s">
        <v>11013</v>
      </c>
      <c r="CL4" s="137" t="s">
        <v>11014</v>
      </c>
      <c r="CM4" s="137" t="s">
        <v>11015</v>
      </c>
      <c r="CN4" s="137" t="s">
        <v>11016</v>
      </c>
      <c r="CO4" s="137" t="s">
        <v>12295</v>
      </c>
      <c r="CP4" s="137" t="s">
        <v>12296</v>
      </c>
      <c r="CQ4" s="137" t="s">
        <v>12297</v>
      </c>
      <c r="CR4" s="137" t="s">
        <v>12298</v>
      </c>
      <c r="CS4" s="137" t="s">
        <v>12299</v>
      </c>
      <c r="CT4" s="137" t="s">
        <v>12300</v>
      </c>
      <c r="CU4" s="137" t="s">
        <v>12301</v>
      </c>
      <c r="CV4" s="137" t="s">
        <v>12302</v>
      </c>
      <c r="CW4" s="137" t="s">
        <v>12311</v>
      </c>
      <c r="CX4" s="137" t="s">
        <v>12312</v>
      </c>
      <c r="CY4" s="137" t="s">
        <v>12313</v>
      </c>
      <c r="CZ4" s="137" t="s">
        <v>12314</v>
      </c>
      <c r="DA4" s="141" t="s">
        <v>12344</v>
      </c>
      <c r="DB4" s="145" t="s">
        <v>12345</v>
      </c>
      <c r="DC4" s="145" t="s">
        <v>12346</v>
      </c>
      <c r="DD4" s="141" t="s">
        <v>12347</v>
      </c>
      <c r="DE4" s="141" t="s">
        <v>12348</v>
      </c>
      <c r="DF4" s="145" t="s">
        <v>12349</v>
      </c>
      <c r="DG4" s="145" t="s">
        <v>12350</v>
      </c>
      <c r="DH4" s="141" t="s">
        <v>12351</v>
      </c>
      <c r="DI4" s="141" t="s">
        <v>12352</v>
      </c>
      <c r="DJ4" s="145" t="s">
        <v>12353</v>
      </c>
      <c r="DK4" s="145" t="s">
        <v>12354</v>
      </c>
      <c r="DL4" s="141" t="s">
        <v>12355</v>
      </c>
      <c r="DM4" s="141" t="s">
        <v>12356</v>
      </c>
      <c r="DN4" s="145" t="s">
        <v>12357</v>
      </c>
      <c r="DO4" s="145" t="s">
        <v>12358</v>
      </c>
      <c r="DP4" s="141" t="s">
        <v>12359</v>
      </c>
      <c r="DQ4" s="137" t="s">
        <v>3</v>
      </c>
      <c r="DR4" s="137" t="s">
        <v>12333</v>
      </c>
      <c r="DS4" s="159" t="s">
        <v>9037</v>
      </c>
      <c r="DT4" s="159" t="s">
        <v>9047</v>
      </c>
      <c r="DU4" s="159" t="s">
        <v>11871</v>
      </c>
      <c r="DV4" s="137" t="s">
        <v>10749</v>
      </c>
      <c r="DW4" s="144" t="s">
        <v>8908</v>
      </c>
      <c r="DX4" s="159" t="s">
        <v>8909</v>
      </c>
      <c r="DY4" s="159" t="s">
        <v>8910</v>
      </c>
      <c r="DZ4" s="167" t="s">
        <v>11860</v>
      </c>
      <c r="EA4" s="168" t="s">
        <v>11869</v>
      </c>
      <c r="EB4" s="166" t="s">
        <v>11870</v>
      </c>
      <c r="EC4" s="159" t="s">
        <v>11876</v>
      </c>
      <c r="ED4" s="159" t="s">
        <v>11875</v>
      </c>
      <c r="EE4" s="136" t="s">
        <v>10732</v>
      </c>
      <c r="EF4" s="137" t="s">
        <v>10733</v>
      </c>
      <c r="EG4" s="138" t="s">
        <v>10734</v>
      </c>
      <c r="EH4" s="137" t="s">
        <v>8913</v>
      </c>
      <c r="EI4" s="137" t="s">
        <v>8914</v>
      </c>
      <c r="EJ4" s="141" t="s">
        <v>8915</v>
      </c>
      <c r="EK4" s="137" t="s">
        <v>9020</v>
      </c>
      <c r="EL4" s="137" t="s">
        <v>9022</v>
      </c>
      <c r="EM4" s="137" t="s">
        <v>9021</v>
      </c>
      <c r="EN4" s="141" t="s">
        <v>9023</v>
      </c>
      <c r="EO4" s="137" t="s">
        <v>12305</v>
      </c>
      <c r="EP4" s="137" t="s">
        <v>12306</v>
      </c>
      <c r="EQ4" s="137" t="s">
        <v>12309</v>
      </c>
      <c r="ER4" s="154" t="s">
        <v>8886</v>
      </c>
      <c r="ES4" s="137" t="s">
        <v>8912</v>
      </c>
      <c r="ET4" s="137" t="s">
        <v>9024</v>
      </c>
      <c r="EU4" s="137" t="s">
        <v>9025</v>
      </c>
      <c r="EV4" s="137" t="s">
        <v>9027</v>
      </c>
      <c r="EW4" s="137" t="s">
        <v>9035</v>
      </c>
      <c r="EX4" s="137" t="s">
        <v>9039</v>
      </c>
      <c r="EY4" s="156" t="s">
        <v>10722</v>
      </c>
      <c r="EZ4" s="137" t="s">
        <v>9179</v>
      </c>
      <c r="FA4" s="137" t="s">
        <v>8888</v>
      </c>
      <c r="FB4" s="137" t="s">
        <v>9043</v>
      </c>
      <c r="FC4" s="137" t="s">
        <v>10725</v>
      </c>
      <c r="FD4" s="154" t="s">
        <v>8890</v>
      </c>
      <c r="FE4" s="137" t="s">
        <v>9026</v>
      </c>
      <c r="FF4" s="137" t="s">
        <v>9031</v>
      </c>
      <c r="FG4" s="137" t="s">
        <v>9040</v>
      </c>
      <c r="FH4" s="137" t="s">
        <v>10723</v>
      </c>
      <c r="FI4" s="137" t="s">
        <v>9036</v>
      </c>
      <c r="FJ4" s="137" t="s">
        <v>9041</v>
      </c>
      <c r="FK4" s="137" t="s">
        <v>9178</v>
      </c>
      <c r="FL4" s="137" t="s">
        <v>8892</v>
      </c>
      <c r="FM4" s="137" t="s">
        <v>9044</v>
      </c>
      <c r="FN4" s="138" t="s">
        <v>10727</v>
      </c>
      <c r="FO4" s="136" t="s">
        <v>10850</v>
      </c>
      <c r="FP4" s="137" t="s">
        <v>10852</v>
      </c>
      <c r="FQ4" s="137" t="s">
        <v>10851</v>
      </c>
      <c r="FR4" s="137" t="s">
        <v>10853</v>
      </c>
      <c r="FS4" s="137" t="s">
        <v>10880</v>
      </c>
      <c r="FT4" s="137" t="s">
        <v>10854</v>
      </c>
      <c r="FU4" s="137" t="s">
        <v>10878</v>
      </c>
      <c r="FV4" s="137" t="s">
        <v>10855</v>
      </c>
      <c r="FW4" s="137" t="s">
        <v>10856</v>
      </c>
      <c r="FX4" s="137" t="s">
        <v>10857</v>
      </c>
      <c r="FY4" s="138" t="s">
        <v>10858</v>
      </c>
      <c r="FZ4" s="137" t="s">
        <v>10871</v>
      </c>
      <c r="GA4" s="137" t="s">
        <v>10872</v>
      </c>
      <c r="GB4" s="137" t="s">
        <v>10873</v>
      </c>
      <c r="GC4" s="137" t="s">
        <v>3</v>
      </c>
      <c r="GD4" s="137" t="s">
        <v>10879</v>
      </c>
      <c r="GE4" s="144" t="s">
        <v>10874</v>
      </c>
      <c r="GF4" s="137" t="s">
        <v>10875</v>
      </c>
      <c r="GG4" s="137" t="s">
        <v>10876</v>
      </c>
      <c r="GH4" s="137" t="s">
        <v>10877</v>
      </c>
      <c r="GI4" s="154" t="s">
        <v>12395</v>
      </c>
      <c r="GJ4" s="137" t="s">
        <v>12396</v>
      </c>
      <c r="GK4" s="156" t="s">
        <v>12461</v>
      </c>
      <c r="GL4" s="137" t="s">
        <v>12401</v>
      </c>
      <c r="GM4" s="137" t="s">
        <v>12407</v>
      </c>
      <c r="GN4" s="240" t="s">
        <v>12476</v>
      </c>
      <c r="GO4" s="137" t="s">
        <v>12479</v>
      </c>
      <c r="GP4" s="154" t="s">
        <v>12412</v>
      </c>
      <c r="GQ4" s="137" t="s">
        <v>12397</v>
      </c>
      <c r="GR4" s="156" t="s">
        <v>12462</v>
      </c>
      <c r="GS4" s="137" t="s">
        <v>12404</v>
      </c>
      <c r="GT4" s="137" t="s">
        <v>12409</v>
      </c>
      <c r="GU4" s="154" t="s">
        <v>10757</v>
      </c>
      <c r="GV4" s="156" t="s">
        <v>12465</v>
      </c>
      <c r="GW4" s="137" t="s">
        <v>10383</v>
      </c>
      <c r="GX4" s="137" t="s">
        <v>10384</v>
      </c>
      <c r="GY4" s="137" t="s">
        <v>10387</v>
      </c>
      <c r="GZ4" s="137" t="s">
        <v>10388</v>
      </c>
      <c r="HA4" s="137" t="s">
        <v>10403</v>
      </c>
      <c r="HB4" s="137" t="s">
        <v>10406</v>
      </c>
      <c r="HC4" s="137" t="s">
        <v>10981</v>
      </c>
      <c r="HD4" s="138" t="s">
        <v>10985</v>
      </c>
      <c r="HE4" s="156" t="s">
        <v>10758</v>
      </c>
      <c r="HF4" s="156" t="s">
        <v>12466</v>
      </c>
      <c r="HG4" s="137" t="s">
        <v>10385</v>
      </c>
      <c r="HH4" s="137" t="s">
        <v>10386</v>
      </c>
      <c r="HI4" s="137" t="s">
        <v>10391</v>
      </c>
      <c r="HJ4" s="137" t="s">
        <v>10392</v>
      </c>
      <c r="HK4" s="137" t="s">
        <v>10407</v>
      </c>
      <c r="HL4" s="137" t="s">
        <v>10408</v>
      </c>
      <c r="HM4" s="137" t="s">
        <v>10984</v>
      </c>
      <c r="HN4" s="138" t="s">
        <v>10982</v>
      </c>
      <c r="HO4" s="169" t="s">
        <v>9012</v>
      </c>
      <c r="HP4" s="137" t="s">
        <v>10729</v>
      </c>
      <c r="HQ4" s="159" t="s">
        <v>9013</v>
      </c>
      <c r="HR4" s="159" t="s">
        <v>10735</v>
      </c>
      <c r="HS4" s="159" t="s">
        <v>10736</v>
      </c>
      <c r="HT4" s="137" t="s">
        <v>10737</v>
      </c>
      <c r="HU4" s="137" t="s">
        <v>10738</v>
      </c>
      <c r="HV4" s="136" t="s">
        <v>9019</v>
      </c>
      <c r="HW4" s="137" t="s">
        <v>10730</v>
      </c>
      <c r="HX4" s="138" t="s">
        <v>10731</v>
      </c>
      <c r="HY4" s="136" t="s">
        <v>10846</v>
      </c>
      <c r="HZ4" s="138" t="s">
        <v>10845</v>
      </c>
      <c r="IA4" s="136" t="s">
        <v>10974</v>
      </c>
      <c r="IB4" s="138" t="s">
        <v>10975</v>
      </c>
      <c r="IC4" s="156" t="s">
        <v>3</v>
      </c>
      <c r="ID4" s="156" t="s">
        <v>3</v>
      </c>
      <c r="IE4" s="156" t="s">
        <v>12587</v>
      </c>
      <c r="IF4" s="156" t="s">
        <v>12590</v>
      </c>
      <c r="IG4" s="156" t="s">
        <v>12589</v>
      </c>
      <c r="IH4" s="170" t="s">
        <v>10993</v>
      </c>
      <c r="IL4" s="156" t="s">
        <v>12588</v>
      </c>
      <c r="JK4" s="154" t="s">
        <v>3</v>
      </c>
      <c r="JL4" s="156" t="s">
        <v>3</v>
      </c>
      <c r="JM4" s="156" t="s">
        <v>3</v>
      </c>
      <c r="JN4" s="161" t="s">
        <v>3</v>
      </c>
      <c r="JO4" s="163" t="s">
        <v>3</v>
      </c>
      <c r="JP4" s="162" t="s">
        <v>10755</v>
      </c>
      <c r="JQ4" s="160" t="s">
        <v>10756</v>
      </c>
    </row>
    <row r="5" spans="1:277" s="18" customFormat="1" collapsed="1" x14ac:dyDescent="0.25">
      <c r="A5" s="233" t="s">
        <v>8895</v>
      </c>
      <c r="B5" s="256" t="s">
        <v>10427</v>
      </c>
      <c r="C5" s="257" t="s">
        <v>9048</v>
      </c>
      <c r="D5" s="119" t="str">
        <f t="shared" ref="D5:D12" si="0">VLOOKUP($B5,Pipe_Style_Table,3,FALSE)</f>
        <v>Flange+Pipe</v>
      </c>
      <c r="E5" s="256">
        <v>300</v>
      </c>
      <c r="F5" s="119">
        <f t="shared" ref="F5:F12" si="1">VLOOKUP(RIGHT($C5,1)+0,Nozzle_Size_Matrix,2,FALSE)</f>
        <v>4</v>
      </c>
      <c r="G5" s="119">
        <f t="shared" ref="G5:G12" si="2">VLOOKUP(RIGHT($C5,1)+0,Nozzle_Size_Matrix,3,FALSE)</f>
        <v>80</v>
      </c>
      <c r="H5" s="257" t="s">
        <v>10</v>
      </c>
      <c r="I5" s="246" t="s">
        <v>12201</v>
      </c>
      <c r="J5" s="246">
        <v>4</v>
      </c>
      <c r="K5" s="246">
        <v>80</v>
      </c>
      <c r="L5" s="247" t="str">
        <f t="shared" ref="L5:L12" si="3">VLOOKUP(H5,Material_Matrix,4,FALSE)</f>
        <v>SA234-WPB</v>
      </c>
      <c r="M5" s="256">
        <v>6</v>
      </c>
      <c r="N5" s="121">
        <v>80</v>
      </c>
      <c r="O5" s="247">
        <f>IF(MID($U5,3,1)="L",2,0)</f>
        <v>0</v>
      </c>
      <c r="P5" s="268" t="str">
        <f t="shared" ref="P5:P12" si="4">VLOOKUP(H5,Material_Matrix,2,FALSE)</f>
        <v>SA234-WPB</v>
      </c>
      <c r="Q5" s="121" t="s">
        <v>12321</v>
      </c>
      <c r="R5" s="23">
        <f>VLOOKUP(RIGHT($C5,1)+0,Nozzle_Size_Matrix,5,FALSE)</f>
        <v>6.1275000000000004</v>
      </c>
      <c r="S5" s="23">
        <f t="shared" ref="S5:S12" si="5">VLOOKUP(RIGHT($C5,1)+0,Nozzle_Size_Matrix,6,FALSE)</f>
        <v>7</v>
      </c>
      <c r="T5" s="268" t="str">
        <f t="shared" ref="T5:T12" si="6">VLOOKUP(H5,Material_Matrix,3,FALSE)</f>
        <v>SA106 GR.B</v>
      </c>
      <c r="U5" s="252" t="s">
        <v>10881</v>
      </c>
      <c r="V5" s="256">
        <v>0.75</v>
      </c>
      <c r="W5" s="121">
        <v>3000</v>
      </c>
      <c r="X5" s="269" t="s">
        <v>10</v>
      </c>
      <c r="Y5" s="121">
        <f t="shared" ref="Y5:Y12" si="7">V5</f>
        <v>0.75</v>
      </c>
      <c r="Z5" s="256">
        <v>0.75</v>
      </c>
      <c r="AA5" s="121">
        <v>3000</v>
      </c>
      <c r="AB5" s="269" t="s">
        <v>10</v>
      </c>
      <c r="AC5" s="301">
        <f t="shared" ref="AC5:AC12" si="8">Z5</f>
        <v>0.75</v>
      </c>
      <c r="AD5" s="120" t="str">
        <f t="shared" ref="AD5:AD12" si="9">IF(ISERROR(VLOOKUP(F5,Threadolet_Pipe_List,1,)),"No","Yes")</f>
        <v>Yes</v>
      </c>
      <c r="AE5" s="246" t="s">
        <v>12381</v>
      </c>
      <c r="AF5" s="246">
        <v>150</v>
      </c>
      <c r="AG5" s="23">
        <f t="shared" ref="AG5:AG12" si="10">VLOOKUP(RIGHT($AE5,1)+0,AP_Size_Matrix,2,FALSE)</f>
        <v>2</v>
      </c>
      <c r="AH5" s="23">
        <f t="shared" ref="AH5:AH12" si="11">VLOOKUP(RIGHT($AE5,1)+0,AP_Size_Matrix,3,FALSE)</f>
        <v>80</v>
      </c>
      <c r="AI5" s="246" t="s">
        <v>12382</v>
      </c>
      <c r="AJ5" s="246">
        <v>150</v>
      </c>
      <c r="AK5" s="23">
        <f t="shared" ref="AK5:AK12" si="12">VLOOKUP(RIGHT($AI5,1)+0,AP_Size_Matrix,2,FALSE)</f>
        <v>2</v>
      </c>
      <c r="AL5" s="23">
        <f t="shared" ref="AL5:AL12" si="13">VLOOKUP(RIGHT($AI5,1)+0,AP_Size_Matrix,3,FALSE)</f>
        <v>80</v>
      </c>
      <c r="AM5" s="256">
        <f t="shared" ref="AM5:AM12" si="14">VLOOKUP($M5,LWN_Locations,2,FALSE)</f>
        <v>9.375</v>
      </c>
      <c r="AN5" s="269">
        <f>VLOOKUP($M5,LWN_Locations,3,FALSE)</f>
        <v>5.25</v>
      </c>
      <c r="AO5" s="121">
        <f>AM5</f>
        <v>9.375</v>
      </c>
      <c r="AP5" s="257">
        <f>AN5</f>
        <v>5.25</v>
      </c>
      <c r="AQ5" s="281" t="str">
        <f t="shared" ref="AQ5:AQ12" si="15">IF(MID(U5,3,3)="LWN", "Then pick config in Model", "")</f>
        <v/>
      </c>
      <c r="AR5" s="236" t="str">
        <f t="shared" ref="AR5:AR12" si="16">IF(B5&lt;&gt;"Transition","TP6 SCH-80 [SA234-WPB]",CONCATENATE("TP",M5," SCH-",N5,IF(O5=0,""," ("&amp;O5&amp;")")," [",P5,"]"))</f>
        <v>TP6 SCH-80 [SA234-WPB]</v>
      </c>
      <c r="AS5" s="236" t="str">
        <f t="shared" ref="AS5:AS12" si="17">IF($B5="LWN","WNeck Flange 300-NPS6 SCH-80 [SA105]",          IF($B5&lt;&gt;"Transition",CONCATENATE("WNeck Flange ",E5,"-NPS",F5," SCH-",IF(G5=150,160,G5)," [",H5,"]"), CONCATENATE("WNeck Flange ",E5,"-NPS",M5," SCH-",N5," [",H5,"]")))</f>
        <v>WNeck Flange 300-NPS4 SCH-80 [SA105]</v>
      </c>
      <c r="AT5" s="119">
        <f t="shared" ref="AT5:AT12" si="18">IFERROR(IF(OR(RIGHT(D5,4)="Pipe", RIGHT(D5,6)="Flange"), VLOOKUP(F5&amp;"-"&amp;G5,Pipe_Size_Table,6,FALSE),     IF(RIGHT(D5,2)="TP", VLOOKUP(M5&amp;"-"&amp;N5,Pipe_Size_Table,6,FALSE),         IF(RIGHT(D5,5)="Elbow", VLOOKUP(J5&amp;"-"&amp;K5,Pipe_Size_Table,6,FALSE),   0))), 0)</f>
        <v>0.33700000000000002</v>
      </c>
      <c r="AU5" s="119" t="str">
        <f t="shared" ref="AU5:AU12" si="19">IF( $BP13="R",  CONCATENATE("P",F5," SCH-",G5," x ", S5," [",T5,"]"),    "[SA106 GR.B]"  )</f>
        <v>[SA106 GR.B]</v>
      </c>
      <c r="AV5" s="119" t="str">
        <f t="shared" ref="AV5:AV12" si="20">IF(BR5="R",  CONCATENATE("ELBOW 90 ",I5,", ",F5," SCH-",G5," [",L5,"]"),    "[SA234-WPB]")</f>
        <v>[SA234-WPB]</v>
      </c>
      <c r="AW5" s="119" t="str">
        <f t="shared" ref="AW5:AW12" si="21">CONCATENATE("CLASS ",$W5," COUPLING, ",$V5," IN"," ["&amp;$X5&amp;"]")</f>
        <v>CLASS 3000 COUPLING, 0.75 IN [SA105]</v>
      </c>
      <c r="AX5" s="120" t="str">
        <f t="shared" ref="AX5:AX12" si="22">CONCATENATE("CLASS ",$W5," COUPLING, ",$Y5," IN"," ["&amp;$X5&amp;"]")</f>
        <v>CLASS 3000 COUPLING, 0.75 IN [SA105]</v>
      </c>
      <c r="AY5" s="119" t="str">
        <f t="shared" ref="AY5:AY12" si="23">CONCATENATE(IF(F5&gt;3,3,F5)," x ",Z5,"-",AA5," [",AB5,"]")</f>
        <v>3 x 0.75-3000 [SA105]</v>
      </c>
      <c r="AZ5" s="119" t="str">
        <f t="shared" ref="AZ5:AZ12" si="24">CONCATENATE(IF(F5&gt;3,3,F5)," x ",AC5,"-",AA5," [",AB5,"]")</f>
        <v>3 x 0.75-3000 [SA105]</v>
      </c>
      <c r="BA5" s="119" t="str">
        <f t="shared" ref="BA5:BA12" si="25">CONCATENATE("WNeck Flange ",AF5,"-NPS",AG5," SCH-",AH5," [",H5,"]")</f>
        <v>WNeck Flange 150-NPS2 SCH-80 [SA105]</v>
      </c>
      <c r="BB5" s="119" t="str">
        <f t="shared" ref="BB5:BB12" si="26">CONCATENATE("WNeck Flange ",AJ5,"-NPS",AK5," SCH-",AL5," [",H5,"]")</f>
        <v>WNeck Flange 150-NPS2 SCH-80 [SA105]</v>
      </c>
      <c r="BC5" s="121" t="s">
        <v>9048</v>
      </c>
      <c r="BD5" s="121" t="s">
        <v>9048</v>
      </c>
      <c r="BE5" s="183" t="str">
        <f>CONCATENATE("Front ",IF(LEFT(B5,1)&lt;&gt;"L","Size"&amp;RIGHT(C5,1),C5))</f>
        <v>Front Size1</v>
      </c>
      <c r="BF5" s="184" t="str">
        <f t="shared" ref="BF5:BF12" si="27">CONCATENATE("1st ",    LEFT($A5, FIND(" ",$A5,1)),    RIGHT($AE5, LEN($AE5) - FIND("-",$AE5,1)))</f>
        <v>1st Front Size1</v>
      </c>
      <c r="BG5" s="184" t="str">
        <f t="shared" ref="BG5:BG12" si="28">CONCATENATE("2nd ",    LEFT($A5, FIND(" ",$A5,1)),    RIGHT($AI5, LEN($AI5) - FIND("-",$AI5,1)))</f>
        <v>2nd Front Size2</v>
      </c>
      <c r="BH5" s="184" t="str">
        <f>CONCATENATE("1st ",    LEFT($A5,FIND(" ",$A5,1)),   BC5)</f>
        <v>1st Front Size1</v>
      </c>
      <c r="BI5" s="184" t="str">
        <f>CONCATENATE("2nd ",    LEFT($A5,FIND(" ",$A5,1)),  BD5)</f>
        <v>2nd Front Size1</v>
      </c>
      <c r="BJ5" s="185" t="str">
        <f t="shared" ref="BJ5:BJ12" si="29">CONCATENATE(E5,"-NPS",F5," SCH-",G5," [",H5,"]")</f>
        <v>300-NPS4 SCH-80 [SA105]</v>
      </c>
      <c r="BK5" s="120" t="str">
        <f t="shared" ref="BK5:BK12" si="30">UPPER("NOZZLE, "&amp;$BM5)</f>
        <v>NOZZLE, FRONT</v>
      </c>
      <c r="BL5" s="186">
        <v>1</v>
      </c>
      <c r="BM5" s="119" t="s">
        <v>7</v>
      </c>
      <c r="BN5" s="120" t="s">
        <v>1</v>
      </c>
      <c r="BO5" s="182" t="str">
        <f>IF(OR(RIGHT($B5,4)="Pipe",$B5="LWN"),"R","S")</f>
        <v>R</v>
      </c>
      <c r="BP5" s="187" t="str">
        <f>"S"</f>
        <v>S</v>
      </c>
      <c r="BQ5" s="120" t="str">
        <f t="shared" ref="BQ5:BQ12" si="31">IF($B5="Transition","R","S")</f>
        <v>S</v>
      </c>
      <c r="BR5" s="120" t="str">
        <f>IF(OR(LEFT($B5,5)="Elbow",$B5="Only Elbow"),"R","S")</f>
        <v>S</v>
      </c>
      <c r="BS5" s="120" t="str">
        <f t="shared" ref="BS5:BS12" si="32">IF(OR($B5="LWN",$B5="Only Pipe",$B5="Only Elbow"),"S","R")</f>
        <v>R</v>
      </c>
      <c r="BT5" s="188" t="str">
        <f>BS5</f>
        <v>R</v>
      </c>
      <c r="BU5" s="189">
        <v>4</v>
      </c>
      <c r="BV5" s="189">
        <v>80</v>
      </c>
      <c r="BW5" s="189">
        <v>300</v>
      </c>
      <c r="BX5" s="189">
        <v>0.99999999999999967</v>
      </c>
      <c r="BY5" s="189">
        <v>4</v>
      </c>
      <c r="BZ5" s="189">
        <v>80</v>
      </c>
      <c r="CA5" s="189">
        <v>300</v>
      </c>
      <c r="CB5" s="189">
        <v>0.99999999999999967</v>
      </c>
      <c r="CC5" s="189">
        <v>4</v>
      </c>
      <c r="CD5" s="189">
        <v>80</v>
      </c>
      <c r="CE5" s="189">
        <v>300</v>
      </c>
      <c r="CF5" s="189">
        <v>0.99999999999999967</v>
      </c>
      <c r="CG5" s="189">
        <v>4</v>
      </c>
      <c r="CH5" s="189">
        <v>80</v>
      </c>
      <c r="CI5" s="189">
        <v>300.00000000000006</v>
      </c>
      <c r="CJ5" s="189">
        <v>0.99999999999999967</v>
      </c>
      <c r="CK5" s="189">
        <v>6.1275000000000199</v>
      </c>
      <c r="CL5" s="189">
        <v>11.542885682963366</v>
      </c>
      <c r="CM5" s="189">
        <v>6.1275000000000199</v>
      </c>
      <c r="CN5" s="189">
        <v>11.542885682963366</v>
      </c>
      <c r="CO5" s="189">
        <v>90.000000000000213</v>
      </c>
      <c r="CP5" s="189">
        <v>90.000000000000199</v>
      </c>
      <c r="CQ5" s="189">
        <v>90.000000000000199</v>
      </c>
      <c r="CR5" s="189">
        <v>90.000000000000199</v>
      </c>
      <c r="CS5" s="189">
        <v>9.5</v>
      </c>
      <c r="CT5" s="189">
        <v>14.915385682963349</v>
      </c>
      <c r="CU5" s="189">
        <v>9.5</v>
      </c>
      <c r="CV5" s="189">
        <v>14.915385682963349</v>
      </c>
      <c r="CW5" s="189">
        <v>0.12499999999997857</v>
      </c>
      <c r="CX5" s="189">
        <v>0.1249999999999786</v>
      </c>
      <c r="CY5" s="189">
        <v>0.12499999999997859</v>
      </c>
      <c r="CZ5" s="189">
        <v>0.12499999999997859</v>
      </c>
      <c r="DA5" s="189">
        <v>2</v>
      </c>
      <c r="DB5" s="189">
        <v>80</v>
      </c>
      <c r="DC5" s="189">
        <v>300</v>
      </c>
      <c r="DD5" s="189">
        <v>1</v>
      </c>
      <c r="DE5" s="189">
        <v>2</v>
      </c>
      <c r="DF5" s="189">
        <v>80</v>
      </c>
      <c r="DG5" s="189">
        <v>300</v>
      </c>
      <c r="DH5" s="189">
        <v>1</v>
      </c>
      <c r="DI5" s="189">
        <v>2</v>
      </c>
      <c r="DJ5" s="189">
        <v>80</v>
      </c>
      <c r="DK5" s="189">
        <v>300</v>
      </c>
      <c r="DL5" s="189">
        <v>1</v>
      </c>
      <c r="DM5" s="189">
        <v>2</v>
      </c>
      <c r="DN5" s="189">
        <v>80</v>
      </c>
      <c r="DO5" s="189">
        <v>300</v>
      </c>
      <c r="DP5" s="189">
        <v>1</v>
      </c>
      <c r="DQ5" s="119">
        <f>90 - VLOOKUP(RIGHT($C5,1)+0,Nozzle_Size_Matrix,7,FALSE)</f>
        <v>0</v>
      </c>
      <c r="DR5" s="119">
        <f t="shared" ref="DR5:DR12" si="33">IF(COUNTIF($D5,"*Pipe*")=0,  1,  VLOOKUP(RIGHT($C5,1)+0,Nozzle_Size_Matrix,10,FALSE)  )</f>
        <v>1</v>
      </c>
      <c r="DS5" s="119" t="str">
        <f>IF(OR($B5="Transition",$B5="None", $B5="Elbow",$B5="Only Elbow"),"U","S")</f>
        <v>S</v>
      </c>
      <c r="DT5" s="119" t="str">
        <f>IF(OR(RIGHT($B5,4)="Pipe",$B5="LWN"),"U","S")</f>
        <v>U</v>
      </c>
      <c r="DU5" s="119" t="str">
        <f>IF(LEFT($B5,3)="LWN","S","U")</f>
        <v>U</v>
      </c>
      <c r="DV5" s="190" t="str">
        <f>IF(DU5="U","S","U")</f>
        <v>S</v>
      </c>
      <c r="DW5" s="119" t="str">
        <f>IF($B5="Pipe","U","S")</f>
        <v>U</v>
      </c>
      <c r="DX5" s="183" t="str">
        <f>$DW5</f>
        <v>U</v>
      </c>
      <c r="DY5" s="183" t="str">
        <f t="shared" ref="DY5" si="34">$DW5</f>
        <v>U</v>
      </c>
      <c r="DZ5" s="190" t="str">
        <f>"S"</f>
        <v>S</v>
      </c>
      <c r="EA5" s="119" t="str">
        <f>IF(LEFT($B5,5)="Elbow","U","S")</f>
        <v>S</v>
      </c>
      <c r="EB5" s="183" t="str">
        <f>$EA5</f>
        <v>S</v>
      </c>
      <c r="EC5" s="186" t="str">
        <f>IF(OR($B5="Elbow",$B5="Only Elbow"),"U","S")</f>
        <v>S</v>
      </c>
      <c r="ED5" s="190" t="str">
        <f>IF($B5="Elbow+Pipe","U","S")</f>
        <v>S</v>
      </c>
      <c r="EE5" s="186" t="str">
        <f>IF($B5="None","U","S")</f>
        <v>S</v>
      </c>
      <c r="EF5" s="190" t="str">
        <f t="shared" ref="EF5:EG12" si="35">$EE5</f>
        <v>S</v>
      </c>
      <c r="EG5" s="187" t="str">
        <f t="shared" si="35"/>
        <v>S</v>
      </c>
      <c r="EH5" s="119" t="str">
        <f t="shared" ref="EH5:EH12" si="36">IF($B5&lt;&gt;"Pipe","U","S")</f>
        <v>S</v>
      </c>
      <c r="EI5" s="183" t="str">
        <f>EH5</f>
        <v>S</v>
      </c>
      <c r="EJ5" s="191" t="str">
        <f>EH5</f>
        <v>S</v>
      </c>
      <c r="EK5" s="119" t="str">
        <f>IF($B5&lt;&gt;"LWN","U","S")</f>
        <v>U</v>
      </c>
      <c r="EL5" s="183" t="str">
        <f>EK5</f>
        <v>U</v>
      </c>
      <c r="EM5" s="119" t="str">
        <f>IF($B5="LWN","U","S")</f>
        <v>S</v>
      </c>
      <c r="EN5" s="191" t="str">
        <f>EM5</f>
        <v>S</v>
      </c>
      <c r="EO5" s="119" t="str">
        <f>"S"</f>
        <v>S</v>
      </c>
      <c r="EP5" s="119">
        <f t="shared" ref="EP5:EP12" si="37">VLOOKUP(RIGHT($C5,1)+0,Nozzle_Size_Matrix,8,FALSE)</f>
        <v>9.5</v>
      </c>
      <c r="EQ5" s="119">
        <f t="shared" ref="EQ5:EQ12" si="38">VLOOKUP(RIGHT($C5,1)+0,Nozzle_Size_Matrix,9,FALSE)</f>
        <v>0.125</v>
      </c>
      <c r="ER5" s="186" t="str">
        <f>IF($U5="None","S",IF(MID($U5,3,1)="C","R","S"))</f>
        <v>S</v>
      </c>
      <c r="ES5" s="119" t="str">
        <f>IF($B5="Pipe","U","S")</f>
        <v>U</v>
      </c>
      <c r="ET5" s="119" t="str">
        <f>IF(OR($B5="Pipe",$B5="LWN"),"U","S")</f>
        <v>U</v>
      </c>
      <c r="EU5" s="183" t="str">
        <f>ET5</f>
        <v>U</v>
      </c>
      <c r="EV5" s="119" t="str">
        <f>IF($B5="LWN","U","S")</f>
        <v>S</v>
      </c>
      <c r="EW5" s="119" t="str">
        <f t="shared" ref="EW5:EW12" si="39">IF($B5="Transition","U","S")</f>
        <v>S</v>
      </c>
      <c r="EX5" s="183" t="str">
        <f>EW5</f>
        <v>S</v>
      </c>
      <c r="EY5" s="192" t="str">
        <f t="shared" ref="EY5:EY12" si="40">EW5</f>
        <v>S</v>
      </c>
      <c r="EZ5" s="119" t="str">
        <f t="shared" ref="EZ5:EZ12" si="41">IF($B5="Transition","U","S")</f>
        <v>S</v>
      </c>
      <c r="FA5" s="119" t="str">
        <f t="shared" ref="FA5:FA12" si="42">IF(ER5="R", "U", "S")</f>
        <v>S</v>
      </c>
      <c r="FB5" s="183" t="str">
        <f>$FA5</f>
        <v>S</v>
      </c>
      <c r="FC5" s="183" t="str">
        <f>$FA5</f>
        <v>S</v>
      </c>
      <c r="FD5" s="186" t="str">
        <f>IF($U5="None","S",IF(LEFT($U5,3)="2 C","R","S"))</f>
        <v>S</v>
      </c>
      <c r="FE5" s="119" t="str">
        <f>IF(OR($B5="Pipe",$B5="LWN"),"U","S")</f>
        <v>U</v>
      </c>
      <c r="FF5" s="183" t="str">
        <f t="shared" ref="FF5:FF12" si="43">FE5</f>
        <v>U</v>
      </c>
      <c r="FG5" s="119" t="str">
        <f>IF(OR($B5="Pipe",$B5="LWN"),"U","S")</f>
        <v>U</v>
      </c>
      <c r="FH5" s="119" t="str">
        <f t="shared" ref="FH5:FH12" si="44">IF($B5="Transition","U","S")</f>
        <v>S</v>
      </c>
      <c r="FI5" s="183" t="str">
        <f>FH5</f>
        <v>S</v>
      </c>
      <c r="FJ5" s="183" t="str">
        <f>FH5</f>
        <v>S</v>
      </c>
      <c r="FK5" s="119" t="str">
        <f t="shared" ref="FK5:FK12" si="45">IF($B5="Transition","U","S")</f>
        <v>S</v>
      </c>
      <c r="FL5" s="119" t="str">
        <f t="shared" ref="FL5:FL12" si="46">IF(FD5="R", "U", "S")</f>
        <v>S</v>
      </c>
      <c r="FM5" s="183" t="str">
        <f>$FL5</f>
        <v>S</v>
      </c>
      <c r="FN5" s="188" t="str">
        <f t="shared" ref="FM5:FN12" si="47">$FL5</f>
        <v>S</v>
      </c>
      <c r="FO5" s="186" t="str">
        <f t="shared" ref="FO5:FO12" si="48">IF(OR($U5="None",ISERROR(VLOOKUP(F5,Threadolet_Pipe_List,1,FALSE))),"S",  IF(MID($U5,3,1)="T","R","S"))</f>
        <v>S</v>
      </c>
      <c r="FP5" s="119" t="str">
        <f>IF($B5="Pipe","U","S")</f>
        <v>U</v>
      </c>
      <c r="FQ5" s="119" t="str">
        <f>IF(OR($B5="Pipe",$B5="LWN"),"U","S")</f>
        <v>U</v>
      </c>
      <c r="FR5" s="183" t="str">
        <f>FQ5</f>
        <v>U</v>
      </c>
      <c r="FS5" s="119" t="str">
        <f>IF($B5="LWN","U","S")</f>
        <v>S</v>
      </c>
      <c r="FT5" s="119" t="str">
        <f t="shared" ref="FT5:FT12" si="49">IF($B5="Transition","U","S")</f>
        <v>S</v>
      </c>
      <c r="FU5" s="183" t="str">
        <f>FT5</f>
        <v>S</v>
      </c>
      <c r="FV5" s="119" t="str">
        <f>IF(FO5="R", "U", "S")</f>
        <v>S</v>
      </c>
      <c r="FW5" s="183" t="str">
        <f>FV5</f>
        <v>S</v>
      </c>
      <c r="FX5" s="183" t="str">
        <f>FV5</f>
        <v>S</v>
      </c>
      <c r="FY5" s="188" t="str">
        <f>FV5</f>
        <v>S</v>
      </c>
      <c r="FZ5" s="119" t="str">
        <f t="shared" ref="FZ5:FZ12" si="50">IF(OR($U5="None",ISERROR(VLOOKUP(F5,Threadolet_Pipe_List,1,FALSE))),"S",  IF(LEFT($U5,3)="2 T","R","S"))</f>
        <v>S</v>
      </c>
      <c r="GA5" s="119" t="str">
        <f>IF($B5="Pipe","U","S")</f>
        <v>U</v>
      </c>
      <c r="GB5" s="119" t="str">
        <f>IF(OR($B5="Pipe",$B5="LWN"),"U","S")</f>
        <v>U</v>
      </c>
      <c r="GC5" s="183"/>
      <c r="GD5" s="119" t="str">
        <f t="shared" ref="GD5:GD12" si="51">IF($B5="Transition","U","S")</f>
        <v>S</v>
      </c>
      <c r="GE5" s="193" t="str">
        <f t="shared" ref="GE5:GE12" si="52">IF(FZ5="R", "U", "S")</f>
        <v>S</v>
      </c>
      <c r="GF5" s="183" t="str">
        <f>GE5</f>
        <v>S</v>
      </c>
      <c r="GG5" s="183" t="str">
        <f>GE5</f>
        <v>S</v>
      </c>
      <c r="GH5" s="183" t="str">
        <f>GE5</f>
        <v>S</v>
      </c>
      <c r="GI5" s="186" t="str">
        <f>IF($U5="None","S",   IF(MID($U5,3,1)="P","R","S"))</f>
        <v>S</v>
      </c>
      <c r="GJ5" s="183" t="str">
        <f>$GI5</f>
        <v>S</v>
      </c>
      <c r="GK5" s="183" t="str">
        <f>$GI5</f>
        <v>S</v>
      </c>
      <c r="GL5" s="119" t="str">
        <f t="shared" ref="GL5:GL12" si="53">IF(GI5="R", "U", "S")</f>
        <v>S</v>
      </c>
      <c r="GM5" s="183" t="str">
        <f>GL5</f>
        <v>S</v>
      </c>
      <c r="GN5" s="241" t="str">
        <f>IF(AND(COUNTIF($D5,"*Pipe*")=0,GI5="R"),"S","U")</f>
        <v>U</v>
      </c>
      <c r="GO5" s="119" t="str">
        <f>IF(AND(COUNTIF($D5,"*Pipe*")=0,GI5="R"),"U","S")</f>
        <v>S</v>
      </c>
      <c r="GP5" s="186" t="str">
        <f>IF($U5="None","S",  IF(LEFT($U5,3)="2 P","R","S"))</f>
        <v>S</v>
      </c>
      <c r="GQ5" s="183" t="str">
        <f>$GP5</f>
        <v>S</v>
      </c>
      <c r="GR5" s="183" t="str">
        <f>$GP5</f>
        <v>S</v>
      </c>
      <c r="GS5" s="119" t="str">
        <f t="shared" ref="GS5:GS12" si="54">IF(GP5="R", "U", "S")</f>
        <v>S</v>
      </c>
      <c r="GT5" s="183" t="str">
        <f>GS5</f>
        <v>S</v>
      </c>
      <c r="GU5" s="186" t="str">
        <f>IF($U5="None","S",IF(MID($U5,3,1)="L","R","S"))</f>
        <v>S</v>
      </c>
      <c r="GV5" s="183" t="str">
        <f>$GU5</f>
        <v>S</v>
      </c>
      <c r="GW5" s="119" t="str">
        <f t="shared" ref="GW5:GW12" si="55">IF(GU5="R", "U", "S")</f>
        <v>S</v>
      </c>
      <c r="GX5" s="183" t="str">
        <f>$GW5</f>
        <v>S</v>
      </c>
      <c r="GY5" s="119" t="str">
        <f t="shared" ref="GY5:GY12" si="56">IF(AND($GW5="U",$B5&lt;&gt;"Transition"),"U","S")</f>
        <v>S</v>
      </c>
      <c r="GZ5" s="183" t="str">
        <f>$GY5</f>
        <v>S</v>
      </c>
      <c r="HA5" s="119" t="str">
        <f t="shared" ref="HA5:HA12" si="57">IF(AND($GW5="U",$B5="Transition"),"U","S")</f>
        <v>S</v>
      </c>
      <c r="HB5" s="183" t="str">
        <f>$HA5</f>
        <v>S</v>
      </c>
      <c r="HC5" s="119" t="str">
        <f t="shared" ref="HC5:HC12" si="58">IF($B5="Transition","U","S")</f>
        <v>S</v>
      </c>
      <c r="HD5" s="187" t="str">
        <f>IF(HC5="S","U","S")</f>
        <v>U</v>
      </c>
      <c r="HE5" s="119" t="str">
        <f>IF($U5="None","S",IF(LEFT($U5,3)="2 L","R","S"))</f>
        <v>S</v>
      </c>
      <c r="HF5" s="183" t="str">
        <f>$HE5</f>
        <v>S</v>
      </c>
      <c r="HG5" s="119" t="str">
        <f t="shared" ref="HG5:HG12" si="59">IF(HE5="R", "U", "S")</f>
        <v>S</v>
      </c>
      <c r="HH5" s="183" t="str">
        <f>$HG5</f>
        <v>S</v>
      </c>
      <c r="HI5" s="119" t="str">
        <f t="shared" ref="HI5:HI12" si="60">IF(AND($HG5="U",$B5&lt;&gt;"Transition"),"U","S")</f>
        <v>S</v>
      </c>
      <c r="HJ5" s="183" t="str">
        <f>$HI5</f>
        <v>S</v>
      </c>
      <c r="HK5" s="119" t="str">
        <f t="shared" ref="HK5:HK12" si="61">IF(AND($HG5="U",$B5="Transition"),"U","S")</f>
        <v>S</v>
      </c>
      <c r="HL5" s="183" t="str">
        <f>$HK5</f>
        <v>S</v>
      </c>
      <c r="HM5" s="119" t="str">
        <f t="shared" ref="HM5:HM12" si="62">IF($B5="Transition","U","S")</f>
        <v>S</v>
      </c>
      <c r="HN5" s="187" t="str">
        <f>IF(HM5="S","U","S")</f>
        <v>U</v>
      </c>
      <c r="HO5" s="186" t="str">
        <f>IF(OR(RIGHT($B5,4)="Pipe",$B5="LWN"),"U","S")</f>
        <v>U</v>
      </c>
      <c r="HP5" s="183" t="str">
        <f>HO5</f>
        <v>U</v>
      </c>
      <c r="HQ5" s="119" t="str">
        <f>IF(OR(RIGHT($B5,4)="Pipe",$B5="LWN",$B5="None",$B5="Elbow",$B5="Only Elbow"),"U","S")</f>
        <v>U</v>
      </c>
      <c r="HR5" s="119" t="str">
        <f>IF(OR($B5="None",$B5="Elbow",$B5="Only Elbow"),"U","S")</f>
        <v>S</v>
      </c>
      <c r="HS5" s="183" t="str">
        <f>HR5</f>
        <v>S</v>
      </c>
      <c r="HT5" s="119">
        <f t="shared" ref="HT5:HT12" si="63">VLOOKUP($F5&amp;"-"&amp;$G5,Bore_Dia_Table,4,FALSE)</f>
        <v>3.8260000000000001</v>
      </c>
      <c r="HU5" s="183">
        <f>HT5</f>
        <v>3.8260000000000001</v>
      </c>
      <c r="HV5" s="186" t="str">
        <f t="shared" ref="HV5:HV12" si="64">IF($B5="Transition","U","S")</f>
        <v>S</v>
      </c>
      <c r="HW5" s="190" t="str">
        <f>HV5</f>
        <v>S</v>
      </c>
      <c r="HX5" s="187" t="str">
        <f>HV5</f>
        <v>S</v>
      </c>
      <c r="HY5" s="186" t="str">
        <f t="shared" ref="HY5:HY12" si="65">IF($B5="Transition","U","S")</f>
        <v>S</v>
      </c>
      <c r="HZ5" s="187" t="str">
        <f>IF(HY5="U","S","U")</f>
        <v>U</v>
      </c>
      <c r="IA5" s="194" t="str">
        <f>"U"</f>
        <v>U</v>
      </c>
      <c r="IB5" s="188" t="str">
        <f>"U"</f>
        <v>U</v>
      </c>
      <c r="IC5" s="119" t="str">
        <f t="shared" ref="IC5:IC12" si="66">IF(AND($U5&lt;&gt;"None", $B5&lt;&gt;"Transition",$B5&lt;&gt;"None",OR($U5="1 LWN",$U5="2 LWNs")),"Blackout cell","")</f>
        <v/>
      </c>
      <c r="ID5" s="193" t="str">
        <f t="shared" ref="ID5:ID12" si="67">IF(AND($U5&lt;&gt;"None",$B5&lt;&gt;"Transition",$B5&lt;&gt;"None",$U5="2 LWNs"),"Blackout cell","")</f>
        <v/>
      </c>
      <c r="IE5" s="193" t="str">
        <f>CONCATENATE($B$1,$C$1)</f>
        <v>3</v>
      </c>
      <c r="IF5" s="193" t="str">
        <f>_xlfn.CONCAT(".",IE5)</f>
        <v>.3</v>
      </c>
      <c r="IG5" s="193" t="str">
        <f>CONCATENATE($IE5,"-SEC")</f>
        <v>3-SEC</v>
      </c>
      <c r="IH5" s="195"/>
      <c r="IL5" s="193" t="str">
        <f>CONCATENATE($IE5,"-HDR")</f>
        <v>3-HDR</v>
      </c>
      <c r="JK5" s="37">
        <v>1.5</v>
      </c>
      <c r="JL5" s="18">
        <v>300</v>
      </c>
      <c r="JM5" s="18">
        <v>9</v>
      </c>
      <c r="JN5" s="28" t="s">
        <v>10</v>
      </c>
      <c r="JO5" s="34">
        <f t="shared" ref="JO5" si="68">JK5</f>
        <v>1.5</v>
      </c>
      <c r="JP5" s="23" t="str">
        <f t="shared" ref="JP5:JP12" si="69">CONCATENATE(JL5,"-NPS",JK5," x ",JM5," [",JN5,"]")</f>
        <v>300-NPS1.5 x 9 [SA105]</v>
      </c>
      <c r="JQ5" s="24" t="str">
        <f t="shared" ref="JQ5:JQ12" si="70">CONCATENATE(JL5,"-NPS",JO5," x ",JM5," [",JN5,"]")</f>
        <v>300-NPS1.5 x 9 [SA105]</v>
      </c>
    </row>
    <row r="6" spans="1:277" s="18" customFormat="1" x14ac:dyDescent="0.25">
      <c r="A6" s="234" t="s">
        <v>8896</v>
      </c>
      <c r="B6" s="256" t="s">
        <v>10427</v>
      </c>
      <c r="C6" s="257" t="s">
        <v>9049</v>
      </c>
      <c r="D6" s="119" t="str">
        <f t="shared" si="0"/>
        <v>Flange+Pipe</v>
      </c>
      <c r="E6" s="256">
        <v>300</v>
      </c>
      <c r="F6" s="119">
        <f t="shared" si="1"/>
        <v>4</v>
      </c>
      <c r="G6" s="119">
        <f t="shared" si="2"/>
        <v>80</v>
      </c>
      <c r="H6" s="120" t="str">
        <f t="shared" ref="H6:H12" si="71">$H$5</f>
        <v>SA105</v>
      </c>
      <c r="I6" s="121" t="s">
        <v>12201</v>
      </c>
      <c r="J6" s="121">
        <v>4</v>
      </c>
      <c r="K6" s="121">
        <v>80</v>
      </c>
      <c r="L6" s="247" t="str">
        <f t="shared" si="3"/>
        <v>SA234-WPB</v>
      </c>
      <c r="M6" s="256">
        <v>6</v>
      </c>
      <c r="N6" s="121">
        <v>80</v>
      </c>
      <c r="O6" s="247">
        <f t="shared" ref="O6:O12" si="72">IF(MID($U6,3,1)="L",2,0)</f>
        <v>0</v>
      </c>
      <c r="P6" s="268" t="str">
        <f t="shared" si="4"/>
        <v>SA234-WPB</v>
      </c>
      <c r="Q6" s="121" t="s">
        <v>12321</v>
      </c>
      <c r="R6" s="23">
        <f t="shared" ref="R6:R12" si="73">VLOOKUP(RIGHT($C6,1)+0,Nozzle_Size_Matrix,5,FALSE)</f>
        <v>11.542885999999999</v>
      </c>
      <c r="S6" s="23">
        <f t="shared" si="5"/>
        <v>9.5</v>
      </c>
      <c r="T6" s="268" t="str">
        <f t="shared" si="6"/>
        <v>SA106 GR.B</v>
      </c>
      <c r="U6" s="252" t="s">
        <v>10881</v>
      </c>
      <c r="V6" s="256">
        <v>0.75</v>
      </c>
      <c r="W6" s="121">
        <v>3000</v>
      </c>
      <c r="X6" s="269" t="s">
        <v>10</v>
      </c>
      <c r="Y6" s="121">
        <f t="shared" si="7"/>
        <v>0.75</v>
      </c>
      <c r="Z6" s="256">
        <v>0.75</v>
      </c>
      <c r="AA6" s="121">
        <v>3000</v>
      </c>
      <c r="AB6" s="269" t="s">
        <v>10</v>
      </c>
      <c r="AC6" s="301">
        <f t="shared" si="8"/>
        <v>0.75</v>
      </c>
      <c r="AD6" s="120" t="str">
        <f t="shared" si="9"/>
        <v>Yes</v>
      </c>
      <c r="AE6" s="246" t="s">
        <v>12381</v>
      </c>
      <c r="AF6" s="246">
        <v>150</v>
      </c>
      <c r="AG6" s="23">
        <f t="shared" si="10"/>
        <v>2</v>
      </c>
      <c r="AH6" s="23">
        <f t="shared" si="11"/>
        <v>80</v>
      </c>
      <c r="AI6" s="246" t="s">
        <v>12382</v>
      </c>
      <c r="AJ6" s="246">
        <v>150</v>
      </c>
      <c r="AK6" s="23">
        <f t="shared" si="12"/>
        <v>2</v>
      </c>
      <c r="AL6" s="23">
        <f t="shared" si="13"/>
        <v>80</v>
      </c>
      <c r="AM6" s="256">
        <f t="shared" si="14"/>
        <v>9.375</v>
      </c>
      <c r="AN6" s="269">
        <f t="shared" ref="AN6:AN12" si="74">VLOOKUP($M6,LWN_Locations,3,FALSE)</f>
        <v>5.25</v>
      </c>
      <c r="AO6" s="121">
        <f t="shared" ref="AO6:AP12" si="75">AM6</f>
        <v>9.375</v>
      </c>
      <c r="AP6" s="257">
        <f t="shared" si="75"/>
        <v>5.25</v>
      </c>
      <c r="AQ6" s="282" t="str">
        <f t="shared" si="15"/>
        <v/>
      </c>
      <c r="AR6" s="236" t="str">
        <f t="shared" si="16"/>
        <v>TP6 SCH-80 [SA234-WPB]</v>
      </c>
      <c r="AS6" s="236" t="str">
        <f t="shared" si="17"/>
        <v>WNeck Flange 300-NPS4 SCH-80 [SA105]</v>
      </c>
      <c r="AT6" s="119">
        <f t="shared" si="18"/>
        <v>0.33700000000000002</v>
      </c>
      <c r="AU6" s="119" t="str">
        <f t="shared" si="19"/>
        <v>[SA106 GR.B]</v>
      </c>
      <c r="AV6" s="119" t="str">
        <f t="shared" si="20"/>
        <v>[SA234-WPB]</v>
      </c>
      <c r="AW6" s="119" t="str">
        <f t="shared" si="21"/>
        <v>CLASS 3000 COUPLING, 0.75 IN [SA105]</v>
      </c>
      <c r="AX6" s="120" t="str">
        <f t="shared" si="22"/>
        <v>CLASS 3000 COUPLING, 0.75 IN [SA105]</v>
      </c>
      <c r="AY6" s="119" t="str">
        <f t="shared" si="23"/>
        <v>3 x 0.75-3000 [SA105]</v>
      </c>
      <c r="AZ6" s="119" t="str">
        <f t="shared" si="24"/>
        <v>3 x 0.75-3000 [SA105]</v>
      </c>
      <c r="BA6" s="119" t="str">
        <f t="shared" si="25"/>
        <v>WNeck Flange 150-NPS2 SCH-80 [SA105]</v>
      </c>
      <c r="BB6" s="119" t="str">
        <f t="shared" si="26"/>
        <v>WNeck Flange 150-NPS2 SCH-80 [SA105]</v>
      </c>
      <c r="BC6" s="121" t="s">
        <v>9049</v>
      </c>
      <c r="BD6" s="121" t="s">
        <v>9049</v>
      </c>
      <c r="BE6" s="183" t="str">
        <f>CONCATENATE("Front ",IF(LEFT(B6,1)&lt;&gt;"L","Size"&amp;RIGHT(C6,1),C6))</f>
        <v>Front Size2</v>
      </c>
      <c r="BF6" s="119" t="str">
        <f t="shared" si="27"/>
        <v>1st Front Size1</v>
      </c>
      <c r="BG6" s="119" t="str">
        <f t="shared" si="28"/>
        <v>2nd Front Size2</v>
      </c>
      <c r="BH6" s="119" t="str">
        <f t="shared" ref="BH6:BH12" si="76">CONCATENATE("1st ",    LEFT($A6,FIND(" ",$A6,1)),   BC6)</f>
        <v>1st Front Size2</v>
      </c>
      <c r="BI6" s="119" t="str">
        <f t="shared" ref="BI6:BI12" si="77">CONCATENATE("2nd ",    LEFT($A6,FIND(" ",$A6,1)),  BD6)</f>
        <v>2nd Front Size2</v>
      </c>
      <c r="BJ6" s="185" t="str">
        <f t="shared" si="29"/>
        <v>300-NPS4 SCH-80 [SA105]</v>
      </c>
      <c r="BK6" s="120" t="str">
        <f t="shared" si="30"/>
        <v>NOZZLE, FRONT</v>
      </c>
      <c r="BL6" s="186">
        <f>BL5+1</f>
        <v>2</v>
      </c>
      <c r="BM6" s="119" t="s">
        <v>7</v>
      </c>
      <c r="BN6" s="120" t="s">
        <v>1</v>
      </c>
      <c r="BO6" s="182" t="str">
        <f t="shared" ref="BO6:BO12" si="78">IF(OR(RIGHT($B6,4)="Pipe",$B6="LWN"),"R","S")</f>
        <v>R</v>
      </c>
      <c r="BP6" s="187" t="str">
        <f t="shared" ref="BP6:BP12" si="79">"S"</f>
        <v>S</v>
      </c>
      <c r="BQ6" s="120" t="str">
        <f t="shared" si="31"/>
        <v>S</v>
      </c>
      <c r="BR6" s="120" t="str">
        <f t="shared" ref="BR6:BR12" si="80">IF(OR(LEFT($B6,5)="Elbow",$B6="Only Elbow"),"R","S")</f>
        <v>S</v>
      </c>
      <c r="BS6" s="120" t="str">
        <f t="shared" si="32"/>
        <v>R</v>
      </c>
      <c r="BT6" s="188" t="str">
        <f t="shared" ref="BT6:BT12" si="81">BS6</f>
        <v>R</v>
      </c>
      <c r="BU6" s="196">
        <f>BU$5</f>
        <v>4</v>
      </c>
      <c r="BV6" s="196">
        <f t="shared" ref="BV6:CZ12" si="82">BV$5</f>
        <v>80</v>
      </c>
      <c r="BW6" s="196">
        <f t="shared" si="82"/>
        <v>300</v>
      </c>
      <c r="BX6" s="196">
        <f t="shared" ref="BX6:BX12" si="83">BX$5</f>
        <v>0.99999999999999967</v>
      </c>
      <c r="BY6" s="196">
        <f t="shared" si="82"/>
        <v>4</v>
      </c>
      <c r="BZ6" s="196">
        <f t="shared" si="82"/>
        <v>80</v>
      </c>
      <c r="CA6" s="196">
        <f t="shared" si="82"/>
        <v>300</v>
      </c>
      <c r="CB6" s="196">
        <f t="shared" ref="CB6:CB12" si="84">CB$5</f>
        <v>0.99999999999999967</v>
      </c>
      <c r="CC6" s="196">
        <f t="shared" si="82"/>
        <v>4</v>
      </c>
      <c r="CD6" s="196">
        <f t="shared" si="82"/>
        <v>80</v>
      </c>
      <c r="CE6" s="196">
        <f t="shared" si="82"/>
        <v>300</v>
      </c>
      <c r="CF6" s="196">
        <f t="shared" ref="CF6:CF12" si="85">CF$5</f>
        <v>0.99999999999999967</v>
      </c>
      <c r="CG6" s="196">
        <f t="shared" si="82"/>
        <v>4</v>
      </c>
      <c r="CH6" s="196">
        <f t="shared" si="82"/>
        <v>80</v>
      </c>
      <c r="CI6" s="196">
        <f t="shared" si="82"/>
        <v>300.00000000000006</v>
      </c>
      <c r="CJ6" s="196">
        <f>CJ$5</f>
        <v>0.99999999999999967</v>
      </c>
      <c r="CK6" s="196">
        <f t="shared" si="82"/>
        <v>6.1275000000000199</v>
      </c>
      <c r="CL6" s="196">
        <f t="shared" si="82"/>
        <v>11.542885682963366</v>
      </c>
      <c r="CM6" s="196">
        <f t="shared" si="82"/>
        <v>6.1275000000000199</v>
      </c>
      <c r="CN6" s="196">
        <f t="shared" si="82"/>
        <v>11.542885682963366</v>
      </c>
      <c r="CO6" s="196">
        <f t="shared" si="82"/>
        <v>90.000000000000213</v>
      </c>
      <c r="CP6" s="196">
        <f t="shared" si="82"/>
        <v>90.000000000000199</v>
      </c>
      <c r="CQ6" s="196">
        <f t="shared" si="82"/>
        <v>90.000000000000199</v>
      </c>
      <c r="CR6" s="196">
        <f t="shared" si="82"/>
        <v>90.000000000000199</v>
      </c>
      <c r="CS6" s="196">
        <f t="shared" si="82"/>
        <v>9.5</v>
      </c>
      <c r="CT6" s="196">
        <f t="shared" si="82"/>
        <v>14.915385682963349</v>
      </c>
      <c r="CU6" s="196">
        <f t="shared" si="82"/>
        <v>9.5</v>
      </c>
      <c r="CV6" s="196">
        <f t="shared" si="82"/>
        <v>14.915385682963349</v>
      </c>
      <c r="CW6" s="196">
        <f t="shared" si="82"/>
        <v>0.12499999999997857</v>
      </c>
      <c r="CX6" s="196">
        <f t="shared" si="82"/>
        <v>0.1249999999999786</v>
      </c>
      <c r="CY6" s="196">
        <f t="shared" si="82"/>
        <v>0.12499999999997859</v>
      </c>
      <c r="CZ6" s="196">
        <f t="shared" si="82"/>
        <v>0.12499999999997859</v>
      </c>
      <c r="DA6" s="196">
        <f t="shared" ref="DA6:DP12" si="86">DA$5</f>
        <v>2</v>
      </c>
      <c r="DB6" s="196">
        <f t="shared" si="86"/>
        <v>80</v>
      </c>
      <c r="DC6" s="196">
        <f t="shared" si="86"/>
        <v>300</v>
      </c>
      <c r="DD6" s="196">
        <f t="shared" si="86"/>
        <v>1</v>
      </c>
      <c r="DE6" s="196">
        <f t="shared" si="86"/>
        <v>2</v>
      </c>
      <c r="DF6" s="196">
        <f t="shared" si="86"/>
        <v>80</v>
      </c>
      <c r="DG6" s="196">
        <f t="shared" si="86"/>
        <v>300</v>
      </c>
      <c r="DH6" s="196">
        <f t="shared" si="86"/>
        <v>1</v>
      </c>
      <c r="DI6" s="196">
        <f t="shared" si="86"/>
        <v>2</v>
      </c>
      <c r="DJ6" s="196">
        <f t="shared" si="86"/>
        <v>80</v>
      </c>
      <c r="DK6" s="196">
        <f t="shared" si="86"/>
        <v>300</v>
      </c>
      <c r="DL6" s="196">
        <f t="shared" si="86"/>
        <v>1</v>
      </c>
      <c r="DM6" s="196">
        <f t="shared" si="86"/>
        <v>2</v>
      </c>
      <c r="DN6" s="196">
        <f t="shared" si="86"/>
        <v>80</v>
      </c>
      <c r="DO6" s="196">
        <f t="shared" si="86"/>
        <v>300</v>
      </c>
      <c r="DP6" s="196">
        <f t="shared" si="86"/>
        <v>1</v>
      </c>
      <c r="DQ6" s="119">
        <f t="shared" ref="DQ6:DQ12" si="87">90 - VLOOKUP(RIGHT($C6,1)+0,Nozzle_Size_Matrix,7,FALSE)</f>
        <v>0</v>
      </c>
      <c r="DR6" s="119">
        <f t="shared" si="33"/>
        <v>1</v>
      </c>
      <c r="DS6" s="119" t="str">
        <f t="shared" ref="DS6:DS12" si="88">IF(OR($B6="Transition",$B6="None", $B6="Elbow",$B6="Only Elbow"),"U","S")</f>
        <v>S</v>
      </c>
      <c r="DT6" s="119" t="str">
        <f t="shared" ref="DT6:DT12" si="89">IF(OR(RIGHT($B6,4)="Pipe",$B6="LWN"),"U","S")</f>
        <v>U</v>
      </c>
      <c r="DU6" s="119" t="str">
        <f t="shared" ref="DU6:DU12" si="90">IF(LEFT($B6,3)="LWN","S","U")</f>
        <v>U</v>
      </c>
      <c r="DV6" s="190" t="str">
        <f t="shared" ref="DV6:DV12" si="91">IF(DU6="U","S","U")</f>
        <v>S</v>
      </c>
      <c r="DW6" s="119" t="str">
        <f t="shared" ref="DW6:DW12" si="92">IF($B6="Pipe","U","S")</f>
        <v>U</v>
      </c>
      <c r="DX6" s="183" t="str">
        <f t="shared" ref="DX6:DY12" si="93">$DW6</f>
        <v>U</v>
      </c>
      <c r="DY6" s="183" t="str">
        <f t="shared" si="93"/>
        <v>U</v>
      </c>
      <c r="DZ6" s="190" t="str">
        <f t="shared" ref="DZ6:DZ12" si="94">"S"</f>
        <v>S</v>
      </c>
      <c r="EA6" s="119" t="str">
        <f t="shared" ref="EA6:EA12" si="95">IF(LEFT($B6,5)="Elbow","U","S")</f>
        <v>S</v>
      </c>
      <c r="EB6" s="183" t="str">
        <f t="shared" ref="EB6:EB12" si="96">$EA6</f>
        <v>S</v>
      </c>
      <c r="EC6" s="186" t="str">
        <f t="shared" ref="EC6:EC12" si="97">IF(OR($B6="Elbow",$B6="Only Elbow"),"U","S")</f>
        <v>S</v>
      </c>
      <c r="ED6" s="190" t="str">
        <f t="shared" ref="ED6:ED12" si="98">IF($B6="Elbow+Pipe","U","S")</f>
        <v>S</v>
      </c>
      <c r="EE6" s="186" t="str">
        <f t="shared" ref="EE6:EE12" si="99">IF($B6="None","U","S")</f>
        <v>S</v>
      </c>
      <c r="EF6" s="190" t="str">
        <f t="shared" si="35"/>
        <v>S</v>
      </c>
      <c r="EG6" s="187" t="str">
        <f t="shared" si="35"/>
        <v>S</v>
      </c>
      <c r="EH6" s="119" t="str">
        <f t="shared" si="36"/>
        <v>S</v>
      </c>
      <c r="EI6" s="183" t="str">
        <f t="shared" ref="EI6:EI12" si="100">EH6</f>
        <v>S</v>
      </c>
      <c r="EJ6" s="191" t="str">
        <f t="shared" ref="EJ6:EJ12" si="101">EH6</f>
        <v>S</v>
      </c>
      <c r="EK6" s="119" t="str">
        <f t="shared" ref="EK6:EK12" si="102">IF($B6&lt;&gt;"LWN","U","S")</f>
        <v>U</v>
      </c>
      <c r="EL6" s="183" t="str">
        <f t="shared" ref="EL6:EN12" si="103">EK6</f>
        <v>U</v>
      </c>
      <c r="EM6" s="119" t="str">
        <f t="shared" ref="EM6:EM12" si="104">IF($B6="LWN","U","S")</f>
        <v>S</v>
      </c>
      <c r="EN6" s="191" t="str">
        <f t="shared" si="103"/>
        <v>S</v>
      </c>
      <c r="EO6" s="119" t="str">
        <f t="shared" ref="EO6:EO12" si="105">"S"</f>
        <v>S</v>
      </c>
      <c r="EP6" s="119">
        <f t="shared" si="37"/>
        <v>14.915386</v>
      </c>
      <c r="EQ6" s="119">
        <f t="shared" si="38"/>
        <v>0.125</v>
      </c>
      <c r="ER6" s="197" t="str">
        <f t="shared" ref="ER6:ER12" si="106">IF($U6="None","S",IF(MID($U6,3,1)="C","R","S"))</f>
        <v>S</v>
      </c>
      <c r="ES6" s="119" t="str">
        <f t="shared" ref="ES6:ES12" si="107">IF($B6="Pipe","U","S")</f>
        <v>U</v>
      </c>
      <c r="ET6" s="119" t="str">
        <f t="shared" ref="ET6:ET12" si="108">IF(OR($B6="Pipe",$B6="LWN"),"U","S")</f>
        <v>U</v>
      </c>
      <c r="EU6" s="183" t="str">
        <f t="shared" ref="EU6:EU12" si="109">ET6</f>
        <v>U</v>
      </c>
      <c r="EV6" s="119" t="str">
        <f t="shared" ref="EV6:EV12" si="110">IF(B6="LWN","U","S")</f>
        <v>S</v>
      </c>
      <c r="EW6" s="119" t="str">
        <f t="shared" si="39"/>
        <v>S</v>
      </c>
      <c r="EX6" s="183" t="str">
        <f t="shared" ref="EX6:EX12" si="111">EW6</f>
        <v>S</v>
      </c>
      <c r="EY6" s="192" t="str">
        <f t="shared" si="40"/>
        <v>S</v>
      </c>
      <c r="EZ6" s="119" t="str">
        <f t="shared" si="41"/>
        <v>S</v>
      </c>
      <c r="FA6" s="119" t="str">
        <f t="shared" si="42"/>
        <v>S</v>
      </c>
      <c r="FB6" s="183" t="str">
        <f t="shared" ref="FB6:FC12" si="112">$FA6</f>
        <v>S</v>
      </c>
      <c r="FC6" s="183" t="str">
        <f t="shared" si="112"/>
        <v>S</v>
      </c>
      <c r="FD6" s="197" t="str">
        <f t="shared" ref="FD6:FD12" si="113">IF($U6="None","S",IF(LEFT($U6,3)="2 C","R","S"))</f>
        <v>S</v>
      </c>
      <c r="FE6" s="119" t="str">
        <f t="shared" ref="FE6:FE12" si="114">IF(OR($B6="Pipe",$B6="LWN"),"U","S")</f>
        <v>U</v>
      </c>
      <c r="FF6" s="183" t="str">
        <f t="shared" si="43"/>
        <v>U</v>
      </c>
      <c r="FG6" s="119" t="str">
        <f t="shared" ref="FG6:FG12" si="115">IF(OR($B6="Pipe",$B6="LWN"),"U","S")</f>
        <v>U</v>
      </c>
      <c r="FH6" s="119" t="str">
        <f t="shared" si="44"/>
        <v>S</v>
      </c>
      <c r="FI6" s="183" t="str">
        <f t="shared" ref="FI6:FI12" si="116">FH6</f>
        <v>S</v>
      </c>
      <c r="FJ6" s="183" t="str">
        <f t="shared" ref="FJ6:FJ12" si="117">FH6</f>
        <v>S</v>
      </c>
      <c r="FK6" s="119" t="str">
        <f t="shared" si="45"/>
        <v>S</v>
      </c>
      <c r="FL6" s="119" t="str">
        <f t="shared" si="46"/>
        <v>S</v>
      </c>
      <c r="FM6" s="183" t="str">
        <f t="shared" si="47"/>
        <v>S</v>
      </c>
      <c r="FN6" s="188" t="str">
        <f t="shared" si="47"/>
        <v>S</v>
      </c>
      <c r="FO6" s="186" t="str">
        <f t="shared" si="48"/>
        <v>S</v>
      </c>
      <c r="FP6" s="119" t="str">
        <f t="shared" ref="FP6:FP12" si="118">IF($B6="Pipe","U","S")</f>
        <v>U</v>
      </c>
      <c r="FQ6" s="119" t="str">
        <f t="shared" ref="FQ6:FQ12" si="119">IF(OR($B6="Pipe",$B6="LWN"),"U","S")</f>
        <v>U</v>
      </c>
      <c r="FR6" s="183" t="str">
        <f t="shared" ref="FR6:FR12" si="120">FQ6</f>
        <v>U</v>
      </c>
      <c r="FS6" s="119" t="str">
        <f t="shared" ref="FS6:FS12" si="121">IF($B6="LWN","U","S")</f>
        <v>S</v>
      </c>
      <c r="FT6" s="119" t="str">
        <f t="shared" si="49"/>
        <v>S</v>
      </c>
      <c r="FU6" s="183" t="str">
        <f t="shared" ref="FU6:FU12" si="122">FT6</f>
        <v>S</v>
      </c>
      <c r="FV6" s="119" t="str">
        <f t="shared" ref="FV6:FV12" si="123">IF(FO6="R", "U", "S")</f>
        <v>S</v>
      </c>
      <c r="FW6" s="183" t="str">
        <f t="shared" ref="FW6:FW12" si="124">FV6</f>
        <v>S</v>
      </c>
      <c r="FX6" s="183" t="str">
        <f t="shared" ref="FX6:FX12" si="125">FV6</f>
        <v>S</v>
      </c>
      <c r="FY6" s="188" t="str">
        <f t="shared" ref="FY6:FY12" si="126">FV6</f>
        <v>S</v>
      </c>
      <c r="FZ6" s="119" t="str">
        <f t="shared" si="50"/>
        <v>S</v>
      </c>
      <c r="GA6" s="119" t="str">
        <f t="shared" ref="GA6:GA12" si="127">IF($B6="Pipe","U","S")</f>
        <v>U</v>
      </c>
      <c r="GB6" s="119" t="str">
        <f t="shared" ref="GB6:GB12" si="128">IF(OR($B6="Pipe",$B6="LWN"),"U","S")</f>
        <v>U</v>
      </c>
      <c r="GC6" s="183"/>
      <c r="GD6" s="119" t="str">
        <f t="shared" si="51"/>
        <v>S</v>
      </c>
      <c r="GE6" s="193" t="str">
        <f t="shared" si="52"/>
        <v>S</v>
      </c>
      <c r="GF6" s="183" t="str">
        <f t="shared" ref="GF6:GF12" si="129">GE6</f>
        <v>S</v>
      </c>
      <c r="GG6" s="183" t="str">
        <f t="shared" ref="GG6:GG12" si="130">GE6</f>
        <v>S</v>
      </c>
      <c r="GH6" s="183" t="str">
        <f t="shared" ref="GH6:GH12" si="131">GE6</f>
        <v>S</v>
      </c>
      <c r="GI6" s="197" t="str">
        <f t="shared" ref="GI6:GI12" si="132">IF($U6="None","S",   IF(MID($U6,3,1)="P","R","S"))</f>
        <v>S</v>
      </c>
      <c r="GJ6" s="183" t="str">
        <f t="shared" ref="GJ6:GK12" si="133">$GI6</f>
        <v>S</v>
      </c>
      <c r="GK6" s="183" t="str">
        <f t="shared" si="133"/>
        <v>S</v>
      </c>
      <c r="GL6" s="119" t="str">
        <f t="shared" si="53"/>
        <v>S</v>
      </c>
      <c r="GM6" s="183" t="str">
        <f t="shared" ref="GM6:GM12" si="134">GL6</f>
        <v>S</v>
      </c>
      <c r="GN6" s="241" t="str">
        <f t="shared" ref="GN6:GN12" si="135">IF(AND(COUNTIF($D6,"*Pipe*")=0,GI6="R"),"S","U")</f>
        <v>U</v>
      </c>
      <c r="GO6" s="119" t="str">
        <f t="shared" ref="GO6:GO12" si="136">IF(AND(COUNTIF($D6,"*Pipe*")=0,GI6="R"),"U","S")</f>
        <v>S</v>
      </c>
      <c r="GP6" s="197" t="str">
        <f t="shared" ref="GP6:GP12" si="137">IF($U6="None","S",  IF(LEFT($U6,3)="2 P","R","S"))</f>
        <v>S</v>
      </c>
      <c r="GQ6" s="183" t="str">
        <f t="shared" ref="GQ6:GR12" si="138">$GP6</f>
        <v>S</v>
      </c>
      <c r="GR6" s="183" t="str">
        <f t="shared" si="138"/>
        <v>S</v>
      </c>
      <c r="GS6" s="119" t="str">
        <f t="shared" si="54"/>
        <v>S</v>
      </c>
      <c r="GT6" s="183" t="str">
        <f t="shared" ref="GT6" si="139">GS6</f>
        <v>S</v>
      </c>
      <c r="GU6" s="197" t="str">
        <f t="shared" ref="GU6:GU12" si="140">IF($U6="None","S",IF(MID($U6,3,1)="L","R","S"))</f>
        <v>S</v>
      </c>
      <c r="GV6" s="183" t="str">
        <f t="shared" ref="GV6:GV12" si="141">$GU6</f>
        <v>S</v>
      </c>
      <c r="GW6" s="119" t="str">
        <f t="shared" si="55"/>
        <v>S</v>
      </c>
      <c r="GX6" s="183" t="str">
        <f t="shared" ref="GX6:GX12" si="142">$GW6</f>
        <v>S</v>
      </c>
      <c r="GY6" s="119" t="str">
        <f t="shared" si="56"/>
        <v>S</v>
      </c>
      <c r="GZ6" s="183" t="str">
        <f t="shared" ref="GZ6:GZ12" si="143">$GY6</f>
        <v>S</v>
      </c>
      <c r="HA6" s="119" t="str">
        <f t="shared" si="57"/>
        <v>S</v>
      </c>
      <c r="HB6" s="183" t="str">
        <f t="shared" ref="HB6:HB12" si="144">$HA6</f>
        <v>S</v>
      </c>
      <c r="HC6" s="119" t="str">
        <f t="shared" si="58"/>
        <v>S</v>
      </c>
      <c r="HD6" s="187" t="str">
        <f t="shared" ref="HD6:HD12" si="145">IF(HC6="S","U","S")</f>
        <v>U</v>
      </c>
      <c r="HE6" s="198" t="str">
        <f t="shared" ref="HE6:HE12" si="146">IF($U6="None","S",IF(LEFT($U6,3)="2 L","R","S"))</f>
        <v>S</v>
      </c>
      <c r="HF6" s="183" t="str">
        <f t="shared" ref="HF6:HF12" si="147">$HE6</f>
        <v>S</v>
      </c>
      <c r="HG6" s="119" t="str">
        <f t="shared" si="59"/>
        <v>S</v>
      </c>
      <c r="HH6" s="183" t="str">
        <f t="shared" ref="HH6:HH12" si="148">$HG6</f>
        <v>S</v>
      </c>
      <c r="HI6" s="119" t="str">
        <f t="shared" si="60"/>
        <v>S</v>
      </c>
      <c r="HJ6" s="183" t="str">
        <f t="shared" ref="HJ6:HJ12" si="149">$HI6</f>
        <v>S</v>
      </c>
      <c r="HK6" s="119" t="str">
        <f t="shared" si="61"/>
        <v>S</v>
      </c>
      <c r="HL6" s="183" t="str">
        <f t="shared" ref="HL6:HL12" si="150">$HK6</f>
        <v>S</v>
      </c>
      <c r="HM6" s="119" t="str">
        <f t="shared" si="62"/>
        <v>S</v>
      </c>
      <c r="HN6" s="187" t="str">
        <f t="shared" ref="HN6:HN12" si="151">IF(HM6="S","U","S")</f>
        <v>U</v>
      </c>
      <c r="HO6" s="186" t="str">
        <f t="shared" ref="HO6:HO12" si="152">IF(OR(RIGHT($B6,4)="Pipe",$B6="LWN"),"U","S")</f>
        <v>U</v>
      </c>
      <c r="HP6" s="183" t="str">
        <f t="shared" ref="HP6:HP12" si="153">HO6</f>
        <v>U</v>
      </c>
      <c r="HQ6" s="119" t="str">
        <f t="shared" ref="HQ6:HQ12" si="154">IF(OR(RIGHT($B6,4)="Pipe",$B6="LWN",$B6="None",$B6="Elbow",$B6="Only Elbow"),"U","S")</f>
        <v>U</v>
      </c>
      <c r="HR6" s="119" t="str">
        <f t="shared" ref="HR6:HR12" si="155">IF(OR($B6="None",$B6="Elbow",$B6="Only Elbow"),"U","S")</f>
        <v>S</v>
      </c>
      <c r="HS6" s="183" t="str">
        <f t="shared" ref="HS6:HS12" si="156">HR6</f>
        <v>S</v>
      </c>
      <c r="HT6" s="119">
        <f t="shared" si="63"/>
        <v>3.8260000000000001</v>
      </c>
      <c r="HU6" s="183">
        <f t="shared" ref="HU6:HU12" si="157">HT6</f>
        <v>3.8260000000000001</v>
      </c>
      <c r="HV6" s="186" t="str">
        <f t="shared" si="64"/>
        <v>S</v>
      </c>
      <c r="HW6" s="190" t="str">
        <f t="shared" ref="HW6:HW12" si="158">HV6</f>
        <v>S</v>
      </c>
      <c r="HX6" s="187" t="str">
        <f t="shared" ref="HX6:HX12" si="159">HV6</f>
        <v>S</v>
      </c>
      <c r="HY6" s="186" t="str">
        <f t="shared" si="65"/>
        <v>S</v>
      </c>
      <c r="HZ6" s="187" t="str">
        <f t="shared" ref="HZ6:HZ12" si="160">IF(HY6="U","S","U")</f>
        <v>U</v>
      </c>
      <c r="IA6" s="194" t="str">
        <f t="shared" ref="IA6:IB12" si="161">"U"</f>
        <v>U</v>
      </c>
      <c r="IB6" s="188" t="str">
        <f t="shared" si="161"/>
        <v>U</v>
      </c>
      <c r="IC6" s="119" t="str">
        <f t="shared" si="66"/>
        <v/>
      </c>
      <c r="ID6" s="193" t="str">
        <f t="shared" si="67"/>
        <v/>
      </c>
      <c r="IE6" s="357" t="str">
        <f>$IE$5</f>
        <v>3</v>
      </c>
      <c r="IF6" s="193" t="str">
        <f t="shared" ref="IF6:IF12" si="162">_xlfn.CONCAT(".",IE6)</f>
        <v>.3</v>
      </c>
      <c r="IG6" s="193" t="str">
        <f t="shared" ref="IG6:IG12" si="163">CONCATENATE($IE6,"-SEC")</f>
        <v>3-SEC</v>
      </c>
      <c r="IH6" s="195"/>
      <c r="IL6" s="193" t="str">
        <f t="shared" ref="IL6:IL12" si="164">CONCATENATE($IE6,"-HDR")</f>
        <v>3-HDR</v>
      </c>
      <c r="JK6" s="37">
        <v>1.5</v>
      </c>
      <c r="JL6" s="18">
        <v>300</v>
      </c>
      <c r="JM6" s="18">
        <v>9</v>
      </c>
      <c r="JN6" s="28" t="s">
        <v>10</v>
      </c>
      <c r="JO6" s="34">
        <v>1.5</v>
      </c>
      <c r="JP6" s="23" t="str">
        <f t="shared" si="69"/>
        <v>300-NPS1.5 x 9 [SA105]</v>
      </c>
      <c r="JQ6" s="24" t="str">
        <f t="shared" si="70"/>
        <v>300-NPS1.5 x 9 [SA105]</v>
      </c>
    </row>
    <row r="7" spans="1:277" s="18" customFormat="1" ht="16.5" customHeight="1" x14ac:dyDescent="0.25">
      <c r="A7" s="234" t="s">
        <v>8897</v>
      </c>
      <c r="B7" s="256" t="s">
        <v>10427</v>
      </c>
      <c r="C7" s="257" t="s">
        <v>9158</v>
      </c>
      <c r="D7" s="119" t="str">
        <f t="shared" si="0"/>
        <v>Flange+Pipe</v>
      </c>
      <c r="E7" s="256">
        <v>300</v>
      </c>
      <c r="F7" s="119">
        <f t="shared" si="1"/>
        <v>4</v>
      </c>
      <c r="G7" s="119">
        <f t="shared" si="2"/>
        <v>80</v>
      </c>
      <c r="H7" s="120" t="str">
        <f t="shared" si="71"/>
        <v>SA105</v>
      </c>
      <c r="I7" s="121" t="s">
        <v>12201</v>
      </c>
      <c r="J7" s="121">
        <v>4</v>
      </c>
      <c r="K7" s="121">
        <v>80</v>
      </c>
      <c r="L7" s="247" t="str">
        <f t="shared" si="3"/>
        <v>SA234-WPB</v>
      </c>
      <c r="M7" s="256">
        <v>6</v>
      </c>
      <c r="N7" s="121">
        <v>80</v>
      </c>
      <c r="O7" s="247">
        <f t="shared" si="72"/>
        <v>0</v>
      </c>
      <c r="P7" s="268" t="str">
        <f t="shared" si="4"/>
        <v>SA234-WPB</v>
      </c>
      <c r="Q7" s="121" t="s">
        <v>12321</v>
      </c>
      <c r="R7" s="23">
        <f t="shared" si="73"/>
        <v>6.1275000000000004</v>
      </c>
      <c r="S7" s="23">
        <f t="shared" si="5"/>
        <v>7</v>
      </c>
      <c r="T7" s="268" t="str">
        <f t="shared" si="6"/>
        <v>SA106 GR.B</v>
      </c>
      <c r="U7" s="252" t="s">
        <v>10881</v>
      </c>
      <c r="V7" s="256">
        <v>0.75</v>
      </c>
      <c r="W7" s="121">
        <v>3000</v>
      </c>
      <c r="X7" s="269" t="s">
        <v>10</v>
      </c>
      <c r="Y7" s="121">
        <f t="shared" si="7"/>
        <v>0.75</v>
      </c>
      <c r="Z7" s="256">
        <v>0.75</v>
      </c>
      <c r="AA7" s="121">
        <v>3000</v>
      </c>
      <c r="AB7" s="269" t="s">
        <v>10</v>
      </c>
      <c r="AC7" s="301">
        <f t="shared" si="8"/>
        <v>0.75</v>
      </c>
      <c r="AD7" s="120" t="str">
        <f t="shared" si="9"/>
        <v>Yes</v>
      </c>
      <c r="AE7" s="246" t="s">
        <v>12381</v>
      </c>
      <c r="AF7" s="246">
        <v>150</v>
      </c>
      <c r="AG7" s="23">
        <f t="shared" si="10"/>
        <v>2</v>
      </c>
      <c r="AH7" s="23">
        <f t="shared" si="11"/>
        <v>80</v>
      </c>
      <c r="AI7" s="246" t="s">
        <v>12382</v>
      </c>
      <c r="AJ7" s="246">
        <v>150</v>
      </c>
      <c r="AK7" s="23">
        <f t="shared" si="12"/>
        <v>2</v>
      </c>
      <c r="AL7" s="23">
        <f t="shared" si="13"/>
        <v>80</v>
      </c>
      <c r="AM7" s="256">
        <f t="shared" si="14"/>
        <v>9.375</v>
      </c>
      <c r="AN7" s="269">
        <f t="shared" si="74"/>
        <v>5.25</v>
      </c>
      <c r="AO7" s="121">
        <f t="shared" si="75"/>
        <v>9.375</v>
      </c>
      <c r="AP7" s="257">
        <f t="shared" si="75"/>
        <v>5.25</v>
      </c>
      <c r="AQ7" s="282" t="str">
        <f t="shared" si="15"/>
        <v/>
      </c>
      <c r="AR7" s="236" t="str">
        <f t="shared" si="16"/>
        <v>TP6 SCH-80 [SA234-WPB]</v>
      </c>
      <c r="AS7" s="236" t="str">
        <f t="shared" si="17"/>
        <v>WNeck Flange 300-NPS4 SCH-80 [SA105]</v>
      </c>
      <c r="AT7" s="119">
        <f t="shared" si="18"/>
        <v>0.33700000000000002</v>
      </c>
      <c r="AU7" s="119" t="str">
        <f t="shared" si="19"/>
        <v>[SA106 GR.B]</v>
      </c>
      <c r="AV7" s="119" t="str">
        <f t="shared" si="20"/>
        <v>[SA234-WPB]</v>
      </c>
      <c r="AW7" s="119" t="str">
        <f t="shared" si="21"/>
        <v>CLASS 3000 COUPLING, 0.75 IN [SA105]</v>
      </c>
      <c r="AX7" s="120" t="str">
        <f t="shared" si="22"/>
        <v>CLASS 3000 COUPLING, 0.75 IN [SA105]</v>
      </c>
      <c r="AY7" s="119" t="str">
        <f t="shared" si="23"/>
        <v>3 x 0.75-3000 [SA105]</v>
      </c>
      <c r="AZ7" s="119" t="str">
        <f t="shared" si="24"/>
        <v>3 x 0.75-3000 [SA105]</v>
      </c>
      <c r="BA7" s="119" t="str">
        <f t="shared" si="25"/>
        <v>WNeck Flange 150-NPS2 SCH-80 [SA105]</v>
      </c>
      <c r="BB7" s="119" t="str">
        <f t="shared" si="26"/>
        <v>WNeck Flange 150-NPS2 SCH-80 [SA105]</v>
      </c>
      <c r="BC7" s="121" t="s">
        <v>9158</v>
      </c>
      <c r="BD7" s="121" t="s">
        <v>9158</v>
      </c>
      <c r="BE7" s="183" t="str">
        <f>CONCATENATE("Front ",IF(LEFT(B7,1)&lt;&gt;"L","Size"&amp;RIGHT(C7,1),C7))</f>
        <v>Front Size3</v>
      </c>
      <c r="BF7" s="119" t="str">
        <f t="shared" si="27"/>
        <v>1st Front Size1</v>
      </c>
      <c r="BG7" s="119" t="str">
        <f t="shared" si="28"/>
        <v>2nd Front Size2</v>
      </c>
      <c r="BH7" s="119" t="str">
        <f t="shared" si="76"/>
        <v>1st Front Size3</v>
      </c>
      <c r="BI7" s="119" t="str">
        <f t="shared" si="77"/>
        <v>2nd Front Size3</v>
      </c>
      <c r="BJ7" s="185" t="str">
        <f t="shared" si="29"/>
        <v>300-NPS4 SCH-80 [SA105]</v>
      </c>
      <c r="BK7" s="120" t="str">
        <f t="shared" si="30"/>
        <v>NOZZLE, FRONT</v>
      </c>
      <c r="BL7" s="186">
        <f t="shared" ref="BL7:BL8" si="165">BL6+1</f>
        <v>3</v>
      </c>
      <c r="BM7" s="119" t="s">
        <v>7</v>
      </c>
      <c r="BN7" s="120" t="s">
        <v>1</v>
      </c>
      <c r="BO7" s="182" t="str">
        <f t="shared" si="78"/>
        <v>R</v>
      </c>
      <c r="BP7" s="187" t="str">
        <f t="shared" si="79"/>
        <v>S</v>
      </c>
      <c r="BQ7" s="120" t="str">
        <f t="shared" si="31"/>
        <v>S</v>
      </c>
      <c r="BR7" s="120" t="str">
        <f t="shared" si="80"/>
        <v>S</v>
      </c>
      <c r="BS7" s="120" t="str">
        <f t="shared" si="32"/>
        <v>R</v>
      </c>
      <c r="BT7" s="188" t="str">
        <f t="shared" si="81"/>
        <v>R</v>
      </c>
      <c r="BU7" s="196">
        <f t="shared" ref="BU7:CO12" si="166">BU$5</f>
        <v>4</v>
      </c>
      <c r="BV7" s="196">
        <f t="shared" si="166"/>
        <v>80</v>
      </c>
      <c r="BW7" s="196">
        <f t="shared" si="166"/>
        <v>300</v>
      </c>
      <c r="BX7" s="196">
        <f t="shared" si="83"/>
        <v>0.99999999999999967</v>
      </c>
      <c r="BY7" s="196">
        <f t="shared" si="166"/>
        <v>4</v>
      </c>
      <c r="BZ7" s="196">
        <f t="shared" si="166"/>
        <v>80</v>
      </c>
      <c r="CA7" s="196">
        <f t="shared" si="166"/>
        <v>300</v>
      </c>
      <c r="CB7" s="196">
        <f t="shared" si="84"/>
        <v>0.99999999999999967</v>
      </c>
      <c r="CC7" s="196">
        <f t="shared" si="166"/>
        <v>4</v>
      </c>
      <c r="CD7" s="196">
        <f t="shared" si="166"/>
        <v>80</v>
      </c>
      <c r="CE7" s="196">
        <f t="shared" si="166"/>
        <v>300</v>
      </c>
      <c r="CF7" s="196">
        <f t="shared" si="85"/>
        <v>0.99999999999999967</v>
      </c>
      <c r="CG7" s="196">
        <f t="shared" si="166"/>
        <v>4</v>
      </c>
      <c r="CH7" s="196">
        <f t="shared" si="166"/>
        <v>80</v>
      </c>
      <c r="CI7" s="196">
        <f t="shared" si="166"/>
        <v>300.00000000000006</v>
      </c>
      <c r="CJ7" s="196">
        <f t="shared" ref="CJ7:CJ12" si="167">CJ$5</f>
        <v>0.99999999999999967</v>
      </c>
      <c r="CK7" s="196">
        <f t="shared" si="166"/>
        <v>6.1275000000000199</v>
      </c>
      <c r="CL7" s="196">
        <f t="shared" si="166"/>
        <v>11.542885682963366</v>
      </c>
      <c r="CM7" s="196">
        <f t="shared" si="166"/>
        <v>6.1275000000000199</v>
      </c>
      <c r="CN7" s="196">
        <f t="shared" si="166"/>
        <v>11.542885682963366</v>
      </c>
      <c r="CO7" s="196">
        <f t="shared" si="166"/>
        <v>90.000000000000213</v>
      </c>
      <c r="CP7" s="196">
        <f t="shared" si="82"/>
        <v>90.000000000000199</v>
      </c>
      <c r="CQ7" s="196">
        <f t="shared" si="82"/>
        <v>90.000000000000199</v>
      </c>
      <c r="CR7" s="196">
        <f t="shared" si="82"/>
        <v>90.000000000000199</v>
      </c>
      <c r="CS7" s="196">
        <f t="shared" si="82"/>
        <v>9.5</v>
      </c>
      <c r="CT7" s="196">
        <f t="shared" si="82"/>
        <v>14.915385682963349</v>
      </c>
      <c r="CU7" s="196">
        <f t="shared" si="82"/>
        <v>9.5</v>
      </c>
      <c r="CV7" s="196">
        <f t="shared" si="82"/>
        <v>14.915385682963349</v>
      </c>
      <c r="CW7" s="196">
        <f t="shared" si="82"/>
        <v>0.12499999999997857</v>
      </c>
      <c r="CX7" s="196">
        <f t="shared" si="82"/>
        <v>0.1249999999999786</v>
      </c>
      <c r="CY7" s="196">
        <f t="shared" si="82"/>
        <v>0.12499999999997859</v>
      </c>
      <c r="CZ7" s="196">
        <f t="shared" si="82"/>
        <v>0.12499999999997859</v>
      </c>
      <c r="DA7" s="196">
        <f t="shared" si="86"/>
        <v>2</v>
      </c>
      <c r="DB7" s="196">
        <f t="shared" si="86"/>
        <v>80</v>
      </c>
      <c r="DC7" s="196">
        <f t="shared" si="86"/>
        <v>300</v>
      </c>
      <c r="DD7" s="196">
        <f t="shared" si="86"/>
        <v>1</v>
      </c>
      <c r="DE7" s="196">
        <f t="shared" si="86"/>
        <v>2</v>
      </c>
      <c r="DF7" s="196">
        <f t="shared" si="86"/>
        <v>80</v>
      </c>
      <c r="DG7" s="196">
        <f t="shared" si="86"/>
        <v>300</v>
      </c>
      <c r="DH7" s="196">
        <f t="shared" si="86"/>
        <v>1</v>
      </c>
      <c r="DI7" s="196">
        <f t="shared" si="86"/>
        <v>2</v>
      </c>
      <c r="DJ7" s="196">
        <f t="shared" si="86"/>
        <v>80</v>
      </c>
      <c r="DK7" s="196">
        <f t="shared" si="86"/>
        <v>300</v>
      </c>
      <c r="DL7" s="196">
        <f t="shared" si="86"/>
        <v>1</v>
      </c>
      <c r="DM7" s="196">
        <f t="shared" si="86"/>
        <v>2</v>
      </c>
      <c r="DN7" s="196">
        <f t="shared" si="86"/>
        <v>80</v>
      </c>
      <c r="DO7" s="196">
        <f t="shared" si="86"/>
        <v>300</v>
      </c>
      <c r="DP7" s="196">
        <f t="shared" si="86"/>
        <v>1</v>
      </c>
      <c r="DQ7" s="119">
        <f t="shared" si="87"/>
        <v>0</v>
      </c>
      <c r="DR7" s="119">
        <f t="shared" si="33"/>
        <v>1</v>
      </c>
      <c r="DS7" s="119" t="str">
        <f t="shared" si="88"/>
        <v>S</v>
      </c>
      <c r="DT7" s="119" t="str">
        <f t="shared" si="89"/>
        <v>U</v>
      </c>
      <c r="DU7" s="119" t="str">
        <f t="shared" si="90"/>
        <v>U</v>
      </c>
      <c r="DV7" s="190" t="str">
        <f t="shared" si="91"/>
        <v>S</v>
      </c>
      <c r="DW7" s="119" t="str">
        <f t="shared" si="92"/>
        <v>U</v>
      </c>
      <c r="DX7" s="183" t="str">
        <f t="shared" si="93"/>
        <v>U</v>
      </c>
      <c r="DY7" s="183" t="str">
        <f t="shared" si="93"/>
        <v>U</v>
      </c>
      <c r="DZ7" s="190" t="str">
        <f t="shared" si="94"/>
        <v>S</v>
      </c>
      <c r="EA7" s="119" t="str">
        <f t="shared" si="95"/>
        <v>S</v>
      </c>
      <c r="EB7" s="183" t="str">
        <f t="shared" si="96"/>
        <v>S</v>
      </c>
      <c r="EC7" s="186" t="str">
        <f t="shared" si="97"/>
        <v>S</v>
      </c>
      <c r="ED7" s="190" t="str">
        <f t="shared" si="98"/>
        <v>S</v>
      </c>
      <c r="EE7" s="186" t="str">
        <f t="shared" si="99"/>
        <v>S</v>
      </c>
      <c r="EF7" s="190" t="str">
        <f t="shared" si="35"/>
        <v>S</v>
      </c>
      <c r="EG7" s="187" t="str">
        <f t="shared" si="35"/>
        <v>S</v>
      </c>
      <c r="EH7" s="119" t="str">
        <f t="shared" si="36"/>
        <v>S</v>
      </c>
      <c r="EI7" s="183" t="str">
        <f t="shared" si="100"/>
        <v>S</v>
      </c>
      <c r="EJ7" s="191" t="str">
        <f t="shared" si="101"/>
        <v>S</v>
      </c>
      <c r="EK7" s="119" t="str">
        <f t="shared" si="102"/>
        <v>U</v>
      </c>
      <c r="EL7" s="183" t="str">
        <f t="shared" si="103"/>
        <v>U</v>
      </c>
      <c r="EM7" s="119" t="str">
        <f t="shared" si="104"/>
        <v>S</v>
      </c>
      <c r="EN7" s="191" t="str">
        <f t="shared" si="103"/>
        <v>S</v>
      </c>
      <c r="EO7" s="119" t="str">
        <f t="shared" si="105"/>
        <v>S</v>
      </c>
      <c r="EP7" s="119">
        <f t="shared" si="37"/>
        <v>9.5</v>
      </c>
      <c r="EQ7" s="119">
        <f t="shared" si="38"/>
        <v>0.125</v>
      </c>
      <c r="ER7" s="197" t="str">
        <f t="shared" si="106"/>
        <v>S</v>
      </c>
      <c r="ES7" s="119" t="str">
        <f t="shared" si="107"/>
        <v>U</v>
      </c>
      <c r="ET7" s="119" t="str">
        <f t="shared" si="108"/>
        <v>U</v>
      </c>
      <c r="EU7" s="183" t="str">
        <f t="shared" si="109"/>
        <v>U</v>
      </c>
      <c r="EV7" s="119" t="str">
        <f t="shared" si="110"/>
        <v>S</v>
      </c>
      <c r="EW7" s="119" t="str">
        <f t="shared" si="39"/>
        <v>S</v>
      </c>
      <c r="EX7" s="183" t="str">
        <f t="shared" si="111"/>
        <v>S</v>
      </c>
      <c r="EY7" s="192" t="str">
        <f t="shared" si="40"/>
        <v>S</v>
      </c>
      <c r="EZ7" s="119" t="str">
        <f t="shared" si="41"/>
        <v>S</v>
      </c>
      <c r="FA7" s="119" t="str">
        <f t="shared" si="42"/>
        <v>S</v>
      </c>
      <c r="FB7" s="183" t="str">
        <f t="shared" si="112"/>
        <v>S</v>
      </c>
      <c r="FC7" s="183" t="str">
        <f t="shared" si="112"/>
        <v>S</v>
      </c>
      <c r="FD7" s="197" t="str">
        <f t="shared" si="113"/>
        <v>S</v>
      </c>
      <c r="FE7" s="119" t="str">
        <f t="shared" si="114"/>
        <v>U</v>
      </c>
      <c r="FF7" s="183" t="str">
        <f t="shared" si="43"/>
        <v>U</v>
      </c>
      <c r="FG7" s="119" t="str">
        <f t="shared" si="115"/>
        <v>U</v>
      </c>
      <c r="FH7" s="119" t="str">
        <f t="shared" si="44"/>
        <v>S</v>
      </c>
      <c r="FI7" s="183" t="str">
        <f t="shared" si="116"/>
        <v>S</v>
      </c>
      <c r="FJ7" s="183" t="str">
        <f t="shared" si="117"/>
        <v>S</v>
      </c>
      <c r="FK7" s="119" t="str">
        <f t="shared" si="45"/>
        <v>S</v>
      </c>
      <c r="FL7" s="119" t="str">
        <f t="shared" si="46"/>
        <v>S</v>
      </c>
      <c r="FM7" s="183" t="str">
        <f t="shared" si="47"/>
        <v>S</v>
      </c>
      <c r="FN7" s="188" t="str">
        <f t="shared" si="47"/>
        <v>S</v>
      </c>
      <c r="FO7" s="186" t="str">
        <f t="shared" si="48"/>
        <v>S</v>
      </c>
      <c r="FP7" s="119" t="str">
        <f t="shared" si="118"/>
        <v>U</v>
      </c>
      <c r="FQ7" s="119" t="str">
        <f t="shared" si="119"/>
        <v>U</v>
      </c>
      <c r="FR7" s="183" t="str">
        <f t="shared" si="120"/>
        <v>U</v>
      </c>
      <c r="FS7" s="119" t="str">
        <f t="shared" si="121"/>
        <v>S</v>
      </c>
      <c r="FT7" s="119" t="str">
        <f t="shared" si="49"/>
        <v>S</v>
      </c>
      <c r="FU7" s="183" t="str">
        <f t="shared" si="122"/>
        <v>S</v>
      </c>
      <c r="FV7" s="119" t="str">
        <f t="shared" si="123"/>
        <v>S</v>
      </c>
      <c r="FW7" s="183" t="str">
        <f t="shared" si="124"/>
        <v>S</v>
      </c>
      <c r="FX7" s="183" t="str">
        <f t="shared" si="125"/>
        <v>S</v>
      </c>
      <c r="FY7" s="188" t="str">
        <f t="shared" si="126"/>
        <v>S</v>
      </c>
      <c r="FZ7" s="119" t="str">
        <f t="shared" si="50"/>
        <v>S</v>
      </c>
      <c r="GA7" s="119" t="str">
        <f t="shared" si="127"/>
        <v>U</v>
      </c>
      <c r="GB7" s="119" t="str">
        <f t="shared" si="128"/>
        <v>U</v>
      </c>
      <c r="GC7" s="183"/>
      <c r="GD7" s="119" t="str">
        <f t="shared" si="51"/>
        <v>S</v>
      </c>
      <c r="GE7" s="193" t="str">
        <f t="shared" si="52"/>
        <v>S</v>
      </c>
      <c r="GF7" s="183" t="str">
        <f t="shared" si="129"/>
        <v>S</v>
      </c>
      <c r="GG7" s="183" t="str">
        <f t="shared" si="130"/>
        <v>S</v>
      </c>
      <c r="GH7" s="183" t="str">
        <f t="shared" si="131"/>
        <v>S</v>
      </c>
      <c r="GI7" s="197" t="str">
        <f t="shared" si="132"/>
        <v>S</v>
      </c>
      <c r="GJ7" s="183" t="str">
        <f t="shared" si="133"/>
        <v>S</v>
      </c>
      <c r="GK7" s="183" t="str">
        <f t="shared" si="133"/>
        <v>S</v>
      </c>
      <c r="GL7" s="119" t="str">
        <f t="shared" si="53"/>
        <v>S</v>
      </c>
      <c r="GM7" s="183" t="str">
        <f t="shared" si="134"/>
        <v>S</v>
      </c>
      <c r="GN7" s="241" t="str">
        <f t="shared" si="135"/>
        <v>U</v>
      </c>
      <c r="GO7" s="119" t="str">
        <f t="shared" si="136"/>
        <v>S</v>
      </c>
      <c r="GP7" s="197" t="str">
        <f t="shared" si="137"/>
        <v>S</v>
      </c>
      <c r="GQ7" s="183" t="str">
        <f t="shared" si="138"/>
        <v>S</v>
      </c>
      <c r="GR7" s="183" t="str">
        <f t="shared" si="138"/>
        <v>S</v>
      </c>
      <c r="GS7" s="119" t="str">
        <f t="shared" si="54"/>
        <v>S</v>
      </c>
      <c r="GT7" s="183" t="str">
        <f t="shared" ref="GT7" si="168">GS7</f>
        <v>S</v>
      </c>
      <c r="GU7" s="197" t="str">
        <f t="shared" si="140"/>
        <v>S</v>
      </c>
      <c r="GV7" s="183" t="str">
        <f t="shared" si="141"/>
        <v>S</v>
      </c>
      <c r="GW7" s="119" t="str">
        <f t="shared" si="55"/>
        <v>S</v>
      </c>
      <c r="GX7" s="183" t="str">
        <f t="shared" si="142"/>
        <v>S</v>
      </c>
      <c r="GY7" s="119" t="str">
        <f t="shared" si="56"/>
        <v>S</v>
      </c>
      <c r="GZ7" s="183" t="str">
        <f t="shared" si="143"/>
        <v>S</v>
      </c>
      <c r="HA7" s="119" t="str">
        <f t="shared" si="57"/>
        <v>S</v>
      </c>
      <c r="HB7" s="183" t="str">
        <f t="shared" si="144"/>
        <v>S</v>
      </c>
      <c r="HC7" s="119" t="str">
        <f t="shared" si="58"/>
        <v>S</v>
      </c>
      <c r="HD7" s="187" t="str">
        <f t="shared" si="145"/>
        <v>U</v>
      </c>
      <c r="HE7" s="198" t="str">
        <f t="shared" si="146"/>
        <v>S</v>
      </c>
      <c r="HF7" s="183" t="str">
        <f t="shared" si="147"/>
        <v>S</v>
      </c>
      <c r="HG7" s="119" t="str">
        <f t="shared" si="59"/>
        <v>S</v>
      </c>
      <c r="HH7" s="183" t="str">
        <f t="shared" si="148"/>
        <v>S</v>
      </c>
      <c r="HI7" s="119" t="str">
        <f t="shared" si="60"/>
        <v>S</v>
      </c>
      <c r="HJ7" s="183" t="str">
        <f t="shared" si="149"/>
        <v>S</v>
      </c>
      <c r="HK7" s="119" t="str">
        <f t="shared" si="61"/>
        <v>S</v>
      </c>
      <c r="HL7" s="183" t="str">
        <f t="shared" si="150"/>
        <v>S</v>
      </c>
      <c r="HM7" s="119" t="str">
        <f t="shared" si="62"/>
        <v>S</v>
      </c>
      <c r="HN7" s="187" t="str">
        <f t="shared" si="151"/>
        <v>U</v>
      </c>
      <c r="HO7" s="186" t="str">
        <f t="shared" si="152"/>
        <v>U</v>
      </c>
      <c r="HP7" s="183" t="str">
        <f t="shared" si="153"/>
        <v>U</v>
      </c>
      <c r="HQ7" s="119" t="str">
        <f t="shared" si="154"/>
        <v>U</v>
      </c>
      <c r="HR7" s="119" t="str">
        <f t="shared" si="155"/>
        <v>S</v>
      </c>
      <c r="HS7" s="183" t="str">
        <f t="shared" si="156"/>
        <v>S</v>
      </c>
      <c r="HT7" s="119">
        <f t="shared" si="63"/>
        <v>3.8260000000000001</v>
      </c>
      <c r="HU7" s="183">
        <f t="shared" si="157"/>
        <v>3.8260000000000001</v>
      </c>
      <c r="HV7" s="186" t="str">
        <f t="shared" si="64"/>
        <v>S</v>
      </c>
      <c r="HW7" s="190" t="str">
        <f t="shared" si="158"/>
        <v>S</v>
      </c>
      <c r="HX7" s="187" t="str">
        <f t="shared" si="159"/>
        <v>S</v>
      </c>
      <c r="HY7" s="186" t="str">
        <f t="shared" si="65"/>
        <v>S</v>
      </c>
      <c r="HZ7" s="187" t="str">
        <f t="shared" si="160"/>
        <v>U</v>
      </c>
      <c r="IA7" s="194" t="str">
        <f t="shared" si="161"/>
        <v>U</v>
      </c>
      <c r="IB7" s="188" t="str">
        <f t="shared" si="161"/>
        <v>U</v>
      </c>
      <c r="IC7" s="119" t="str">
        <f t="shared" si="66"/>
        <v/>
      </c>
      <c r="ID7" s="193" t="str">
        <f t="shared" si="67"/>
        <v/>
      </c>
      <c r="IE7" s="357" t="str">
        <f t="shared" ref="IE7:IE12" si="169">$IE$5</f>
        <v>3</v>
      </c>
      <c r="IF7" s="193" t="str">
        <f t="shared" si="162"/>
        <v>.3</v>
      </c>
      <c r="IG7" s="193" t="str">
        <f t="shared" si="163"/>
        <v>3-SEC</v>
      </c>
      <c r="IH7" s="195"/>
      <c r="IL7" s="193" t="str">
        <f t="shared" si="164"/>
        <v>3-HDR</v>
      </c>
      <c r="JK7" s="37">
        <v>1.5</v>
      </c>
      <c r="JL7" s="18">
        <v>300</v>
      </c>
      <c r="JM7" s="18">
        <v>9</v>
      </c>
      <c r="JN7" s="28" t="s">
        <v>10</v>
      </c>
      <c r="JO7" s="34">
        <v>1.5</v>
      </c>
      <c r="JP7" s="23" t="str">
        <f t="shared" si="69"/>
        <v>300-NPS1.5 x 9 [SA105]</v>
      </c>
      <c r="JQ7" s="24" t="str">
        <f t="shared" si="70"/>
        <v>300-NPS1.5 x 9 [SA105]</v>
      </c>
    </row>
    <row r="8" spans="1:277" s="18" customFormat="1" ht="15.75" thickBot="1" x14ac:dyDescent="0.3">
      <c r="A8" s="234" t="s">
        <v>8898</v>
      </c>
      <c r="B8" s="256" t="s">
        <v>10427</v>
      </c>
      <c r="C8" s="257" t="s">
        <v>9050</v>
      </c>
      <c r="D8" s="119" t="str">
        <f t="shared" si="0"/>
        <v>Flange+Pipe</v>
      </c>
      <c r="E8" s="256">
        <v>300</v>
      </c>
      <c r="F8" s="119">
        <f t="shared" si="1"/>
        <v>4</v>
      </c>
      <c r="G8" s="119">
        <f t="shared" si="2"/>
        <v>80</v>
      </c>
      <c r="H8" s="120" t="str">
        <f t="shared" si="71"/>
        <v>SA105</v>
      </c>
      <c r="I8" s="121" t="s">
        <v>12201</v>
      </c>
      <c r="J8" s="121">
        <v>4</v>
      </c>
      <c r="K8" s="121">
        <v>80</v>
      </c>
      <c r="L8" s="247" t="str">
        <f t="shared" si="3"/>
        <v>SA234-WPB</v>
      </c>
      <c r="M8" s="256">
        <v>6</v>
      </c>
      <c r="N8" s="121">
        <v>80</v>
      </c>
      <c r="O8" s="247">
        <f t="shared" si="72"/>
        <v>0</v>
      </c>
      <c r="P8" s="268" t="str">
        <f t="shared" si="4"/>
        <v>SA234-WPB</v>
      </c>
      <c r="Q8" s="121" t="s">
        <v>12321</v>
      </c>
      <c r="R8" s="23">
        <f t="shared" si="73"/>
        <v>11.542885999999999</v>
      </c>
      <c r="S8" s="23">
        <f t="shared" si="5"/>
        <v>9.5</v>
      </c>
      <c r="T8" s="268" t="str">
        <f t="shared" si="6"/>
        <v>SA106 GR.B</v>
      </c>
      <c r="U8" s="252" t="s">
        <v>10881</v>
      </c>
      <c r="V8" s="256">
        <v>0.75</v>
      </c>
      <c r="W8" s="121">
        <v>3000</v>
      </c>
      <c r="X8" s="269" t="s">
        <v>10</v>
      </c>
      <c r="Y8" s="121">
        <f t="shared" si="7"/>
        <v>0.75</v>
      </c>
      <c r="Z8" s="256">
        <v>0.75</v>
      </c>
      <c r="AA8" s="121">
        <v>3000</v>
      </c>
      <c r="AB8" s="269" t="s">
        <v>10</v>
      </c>
      <c r="AC8" s="301">
        <f t="shared" si="8"/>
        <v>0.75</v>
      </c>
      <c r="AD8" s="120" t="str">
        <f t="shared" si="9"/>
        <v>Yes</v>
      </c>
      <c r="AE8" s="246" t="s">
        <v>12381</v>
      </c>
      <c r="AF8" s="246">
        <v>150</v>
      </c>
      <c r="AG8" s="23">
        <f t="shared" si="10"/>
        <v>2</v>
      </c>
      <c r="AH8" s="23">
        <f t="shared" si="11"/>
        <v>80</v>
      </c>
      <c r="AI8" s="246" t="s">
        <v>12382</v>
      </c>
      <c r="AJ8" s="246">
        <v>150</v>
      </c>
      <c r="AK8" s="23">
        <f t="shared" si="12"/>
        <v>2</v>
      </c>
      <c r="AL8" s="23">
        <f t="shared" si="13"/>
        <v>80</v>
      </c>
      <c r="AM8" s="256">
        <f t="shared" si="14"/>
        <v>9.375</v>
      </c>
      <c r="AN8" s="269">
        <f t="shared" si="74"/>
        <v>5.25</v>
      </c>
      <c r="AO8" s="121">
        <f t="shared" si="75"/>
        <v>9.375</v>
      </c>
      <c r="AP8" s="257">
        <f t="shared" si="75"/>
        <v>5.25</v>
      </c>
      <c r="AQ8" s="283" t="str">
        <f t="shared" si="15"/>
        <v/>
      </c>
      <c r="AR8" s="236" t="str">
        <f t="shared" si="16"/>
        <v>TP6 SCH-80 [SA234-WPB]</v>
      </c>
      <c r="AS8" s="236" t="str">
        <f t="shared" si="17"/>
        <v>WNeck Flange 300-NPS4 SCH-80 [SA105]</v>
      </c>
      <c r="AT8" s="119">
        <f t="shared" si="18"/>
        <v>0.33700000000000002</v>
      </c>
      <c r="AU8" s="119" t="str">
        <f t="shared" si="19"/>
        <v>[SA106 GR.B]</v>
      </c>
      <c r="AV8" s="119" t="str">
        <f t="shared" si="20"/>
        <v>[SA234-WPB]</v>
      </c>
      <c r="AW8" s="119" t="str">
        <f t="shared" si="21"/>
        <v>CLASS 3000 COUPLING, 0.75 IN [SA105]</v>
      </c>
      <c r="AX8" s="120" t="str">
        <f t="shared" si="22"/>
        <v>CLASS 3000 COUPLING, 0.75 IN [SA105]</v>
      </c>
      <c r="AY8" s="119" t="str">
        <f t="shared" si="23"/>
        <v>3 x 0.75-3000 [SA105]</v>
      </c>
      <c r="AZ8" s="119" t="str">
        <f t="shared" si="24"/>
        <v>3 x 0.75-3000 [SA105]</v>
      </c>
      <c r="BA8" s="119" t="str">
        <f t="shared" si="25"/>
        <v>WNeck Flange 150-NPS2 SCH-80 [SA105]</v>
      </c>
      <c r="BB8" s="119" t="str">
        <f t="shared" si="26"/>
        <v>WNeck Flange 150-NPS2 SCH-80 [SA105]</v>
      </c>
      <c r="BC8" s="127" t="s">
        <v>9050</v>
      </c>
      <c r="BD8" s="127" t="s">
        <v>9050</v>
      </c>
      <c r="BE8" s="183" t="str">
        <f>CONCATENATE("Front ",IF(LEFT(B8,1)&lt;&gt;"L","Size"&amp;RIGHT(C8,1),C8))</f>
        <v>Front Size4</v>
      </c>
      <c r="BF8" s="119" t="str">
        <f t="shared" si="27"/>
        <v>1st Front Size1</v>
      </c>
      <c r="BG8" s="119" t="str">
        <f t="shared" si="28"/>
        <v>2nd Front Size2</v>
      </c>
      <c r="BH8" s="119" t="str">
        <f t="shared" si="76"/>
        <v>1st Front Size4</v>
      </c>
      <c r="BI8" s="119" t="str">
        <f t="shared" si="77"/>
        <v>2nd Front Size4</v>
      </c>
      <c r="BJ8" s="185" t="str">
        <f t="shared" si="29"/>
        <v>300-NPS4 SCH-80 [SA105]</v>
      </c>
      <c r="BK8" s="120" t="str">
        <f t="shared" si="30"/>
        <v>NOZZLE, FRONT</v>
      </c>
      <c r="BL8" s="186">
        <f t="shared" si="165"/>
        <v>4</v>
      </c>
      <c r="BM8" s="119" t="s">
        <v>7</v>
      </c>
      <c r="BN8" s="120" t="s">
        <v>1</v>
      </c>
      <c r="BO8" s="182" t="str">
        <f t="shared" si="78"/>
        <v>R</v>
      </c>
      <c r="BP8" s="187" t="str">
        <f t="shared" si="79"/>
        <v>S</v>
      </c>
      <c r="BQ8" s="120" t="str">
        <f t="shared" si="31"/>
        <v>S</v>
      </c>
      <c r="BR8" s="120" t="str">
        <f t="shared" si="80"/>
        <v>S</v>
      </c>
      <c r="BS8" s="120" t="str">
        <f t="shared" si="32"/>
        <v>R</v>
      </c>
      <c r="BT8" s="188" t="str">
        <f t="shared" si="81"/>
        <v>R</v>
      </c>
      <c r="BU8" s="196">
        <f t="shared" si="166"/>
        <v>4</v>
      </c>
      <c r="BV8" s="196">
        <f t="shared" si="166"/>
        <v>80</v>
      </c>
      <c r="BW8" s="196">
        <f t="shared" si="166"/>
        <v>300</v>
      </c>
      <c r="BX8" s="196">
        <f t="shared" si="83"/>
        <v>0.99999999999999967</v>
      </c>
      <c r="BY8" s="196">
        <f t="shared" si="166"/>
        <v>4</v>
      </c>
      <c r="BZ8" s="196">
        <f t="shared" si="166"/>
        <v>80</v>
      </c>
      <c r="CA8" s="196">
        <f t="shared" si="166"/>
        <v>300</v>
      </c>
      <c r="CB8" s="196">
        <f t="shared" si="84"/>
        <v>0.99999999999999967</v>
      </c>
      <c r="CC8" s="196">
        <f t="shared" si="166"/>
        <v>4</v>
      </c>
      <c r="CD8" s="196">
        <f t="shared" si="166"/>
        <v>80</v>
      </c>
      <c r="CE8" s="196">
        <f t="shared" si="166"/>
        <v>300</v>
      </c>
      <c r="CF8" s="196">
        <f t="shared" si="85"/>
        <v>0.99999999999999967</v>
      </c>
      <c r="CG8" s="196">
        <f t="shared" si="166"/>
        <v>4</v>
      </c>
      <c r="CH8" s="196">
        <f t="shared" si="166"/>
        <v>80</v>
      </c>
      <c r="CI8" s="196">
        <f t="shared" si="166"/>
        <v>300.00000000000006</v>
      </c>
      <c r="CJ8" s="196">
        <f t="shared" si="167"/>
        <v>0.99999999999999967</v>
      </c>
      <c r="CK8" s="196">
        <f t="shared" si="166"/>
        <v>6.1275000000000199</v>
      </c>
      <c r="CL8" s="196">
        <f t="shared" si="166"/>
        <v>11.542885682963366</v>
      </c>
      <c r="CM8" s="196">
        <f t="shared" si="166"/>
        <v>6.1275000000000199</v>
      </c>
      <c r="CN8" s="196">
        <f t="shared" si="166"/>
        <v>11.542885682963366</v>
      </c>
      <c r="CO8" s="196">
        <f t="shared" si="82"/>
        <v>90.000000000000213</v>
      </c>
      <c r="CP8" s="196">
        <f t="shared" si="82"/>
        <v>90.000000000000199</v>
      </c>
      <c r="CQ8" s="196">
        <f t="shared" si="82"/>
        <v>90.000000000000199</v>
      </c>
      <c r="CR8" s="196">
        <f t="shared" si="82"/>
        <v>90.000000000000199</v>
      </c>
      <c r="CS8" s="196">
        <f t="shared" si="82"/>
        <v>9.5</v>
      </c>
      <c r="CT8" s="196">
        <f t="shared" si="82"/>
        <v>14.915385682963349</v>
      </c>
      <c r="CU8" s="196">
        <f t="shared" si="82"/>
        <v>9.5</v>
      </c>
      <c r="CV8" s="196">
        <f t="shared" si="82"/>
        <v>14.915385682963349</v>
      </c>
      <c r="CW8" s="196">
        <f t="shared" si="82"/>
        <v>0.12499999999997857</v>
      </c>
      <c r="CX8" s="196">
        <f t="shared" si="82"/>
        <v>0.1249999999999786</v>
      </c>
      <c r="CY8" s="196">
        <f t="shared" si="82"/>
        <v>0.12499999999997859</v>
      </c>
      <c r="CZ8" s="196">
        <f t="shared" si="82"/>
        <v>0.12499999999997859</v>
      </c>
      <c r="DA8" s="196">
        <f t="shared" si="86"/>
        <v>2</v>
      </c>
      <c r="DB8" s="196">
        <f t="shared" si="86"/>
        <v>80</v>
      </c>
      <c r="DC8" s="196">
        <f t="shared" si="86"/>
        <v>300</v>
      </c>
      <c r="DD8" s="196">
        <f t="shared" si="86"/>
        <v>1</v>
      </c>
      <c r="DE8" s="196">
        <f t="shared" si="86"/>
        <v>2</v>
      </c>
      <c r="DF8" s="196">
        <f t="shared" si="86"/>
        <v>80</v>
      </c>
      <c r="DG8" s="196">
        <f t="shared" si="86"/>
        <v>300</v>
      </c>
      <c r="DH8" s="196">
        <f t="shared" si="86"/>
        <v>1</v>
      </c>
      <c r="DI8" s="196">
        <f t="shared" si="86"/>
        <v>2</v>
      </c>
      <c r="DJ8" s="196">
        <f t="shared" si="86"/>
        <v>80</v>
      </c>
      <c r="DK8" s="196">
        <f t="shared" si="86"/>
        <v>300</v>
      </c>
      <c r="DL8" s="196">
        <f t="shared" si="86"/>
        <v>1</v>
      </c>
      <c r="DM8" s="196">
        <f t="shared" si="86"/>
        <v>2</v>
      </c>
      <c r="DN8" s="196">
        <f t="shared" si="86"/>
        <v>80</v>
      </c>
      <c r="DO8" s="196">
        <f t="shared" si="86"/>
        <v>300</v>
      </c>
      <c r="DP8" s="196">
        <f t="shared" si="86"/>
        <v>1</v>
      </c>
      <c r="DQ8" s="119">
        <f t="shared" si="87"/>
        <v>0</v>
      </c>
      <c r="DR8" s="119">
        <f t="shared" si="33"/>
        <v>1</v>
      </c>
      <c r="DS8" s="119" t="str">
        <f t="shared" si="88"/>
        <v>S</v>
      </c>
      <c r="DT8" s="119" t="str">
        <f t="shared" si="89"/>
        <v>U</v>
      </c>
      <c r="DU8" s="119" t="str">
        <f t="shared" si="90"/>
        <v>U</v>
      </c>
      <c r="DV8" s="190" t="str">
        <f t="shared" si="91"/>
        <v>S</v>
      </c>
      <c r="DW8" s="119" t="str">
        <f t="shared" si="92"/>
        <v>U</v>
      </c>
      <c r="DX8" s="183" t="str">
        <f t="shared" si="93"/>
        <v>U</v>
      </c>
      <c r="DY8" s="183" t="str">
        <f t="shared" si="93"/>
        <v>U</v>
      </c>
      <c r="DZ8" s="190" t="str">
        <f t="shared" si="94"/>
        <v>S</v>
      </c>
      <c r="EA8" s="119" t="str">
        <f t="shared" si="95"/>
        <v>S</v>
      </c>
      <c r="EB8" s="183" t="str">
        <f t="shared" si="96"/>
        <v>S</v>
      </c>
      <c r="EC8" s="186" t="str">
        <f t="shared" si="97"/>
        <v>S</v>
      </c>
      <c r="ED8" s="190" t="str">
        <f t="shared" si="98"/>
        <v>S</v>
      </c>
      <c r="EE8" s="186" t="str">
        <f t="shared" si="99"/>
        <v>S</v>
      </c>
      <c r="EF8" s="190" t="str">
        <f t="shared" si="35"/>
        <v>S</v>
      </c>
      <c r="EG8" s="187" t="str">
        <f t="shared" si="35"/>
        <v>S</v>
      </c>
      <c r="EH8" s="119" t="str">
        <f t="shared" si="36"/>
        <v>S</v>
      </c>
      <c r="EI8" s="183" t="str">
        <f t="shared" si="100"/>
        <v>S</v>
      </c>
      <c r="EJ8" s="191" t="str">
        <f t="shared" si="101"/>
        <v>S</v>
      </c>
      <c r="EK8" s="119" t="str">
        <f t="shared" si="102"/>
        <v>U</v>
      </c>
      <c r="EL8" s="183" t="str">
        <f t="shared" si="103"/>
        <v>U</v>
      </c>
      <c r="EM8" s="119" t="str">
        <f t="shared" si="104"/>
        <v>S</v>
      </c>
      <c r="EN8" s="191" t="str">
        <f t="shared" si="103"/>
        <v>S</v>
      </c>
      <c r="EO8" s="119" t="str">
        <f t="shared" si="105"/>
        <v>S</v>
      </c>
      <c r="EP8" s="119">
        <f t="shared" si="37"/>
        <v>14.915386</v>
      </c>
      <c r="EQ8" s="119">
        <f t="shared" si="38"/>
        <v>1</v>
      </c>
      <c r="ER8" s="197" t="str">
        <f t="shared" si="106"/>
        <v>S</v>
      </c>
      <c r="ES8" s="119" t="str">
        <f t="shared" si="107"/>
        <v>U</v>
      </c>
      <c r="ET8" s="119" t="str">
        <f t="shared" si="108"/>
        <v>U</v>
      </c>
      <c r="EU8" s="183" t="str">
        <f t="shared" si="109"/>
        <v>U</v>
      </c>
      <c r="EV8" s="119" t="str">
        <f t="shared" si="110"/>
        <v>S</v>
      </c>
      <c r="EW8" s="119" t="str">
        <f t="shared" si="39"/>
        <v>S</v>
      </c>
      <c r="EX8" s="183" t="str">
        <f t="shared" si="111"/>
        <v>S</v>
      </c>
      <c r="EY8" s="192" t="str">
        <f t="shared" si="40"/>
        <v>S</v>
      </c>
      <c r="EZ8" s="119" t="str">
        <f t="shared" si="41"/>
        <v>S</v>
      </c>
      <c r="FA8" s="119" t="str">
        <f t="shared" si="42"/>
        <v>S</v>
      </c>
      <c r="FB8" s="183" t="str">
        <f t="shared" si="112"/>
        <v>S</v>
      </c>
      <c r="FC8" s="183" t="str">
        <f t="shared" si="112"/>
        <v>S</v>
      </c>
      <c r="FD8" s="197" t="str">
        <f t="shared" si="113"/>
        <v>S</v>
      </c>
      <c r="FE8" s="119" t="str">
        <f t="shared" si="114"/>
        <v>U</v>
      </c>
      <c r="FF8" s="183" t="str">
        <f t="shared" si="43"/>
        <v>U</v>
      </c>
      <c r="FG8" s="119" t="str">
        <f t="shared" si="115"/>
        <v>U</v>
      </c>
      <c r="FH8" s="119" t="str">
        <f t="shared" si="44"/>
        <v>S</v>
      </c>
      <c r="FI8" s="183" t="str">
        <f t="shared" si="116"/>
        <v>S</v>
      </c>
      <c r="FJ8" s="183" t="str">
        <f t="shared" si="117"/>
        <v>S</v>
      </c>
      <c r="FK8" s="119" t="str">
        <f t="shared" si="45"/>
        <v>S</v>
      </c>
      <c r="FL8" s="119" t="str">
        <f t="shared" si="46"/>
        <v>S</v>
      </c>
      <c r="FM8" s="183" t="str">
        <f t="shared" si="47"/>
        <v>S</v>
      </c>
      <c r="FN8" s="188" t="str">
        <f t="shared" si="47"/>
        <v>S</v>
      </c>
      <c r="FO8" s="186" t="str">
        <f t="shared" si="48"/>
        <v>S</v>
      </c>
      <c r="FP8" s="119" t="str">
        <f t="shared" si="118"/>
        <v>U</v>
      </c>
      <c r="FQ8" s="119" t="str">
        <f t="shared" si="119"/>
        <v>U</v>
      </c>
      <c r="FR8" s="183" t="str">
        <f t="shared" si="120"/>
        <v>U</v>
      </c>
      <c r="FS8" s="119" t="str">
        <f t="shared" si="121"/>
        <v>S</v>
      </c>
      <c r="FT8" s="119" t="str">
        <f t="shared" si="49"/>
        <v>S</v>
      </c>
      <c r="FU8" s="183" t="str">
        <f t="shared" si="122"/>
        <v>S</v>
      </c>
      <c r="FV8" s="119" t="str">
        <f t="shared" si="123"/>
        <v>S</v>
      </c>
      <c r="FW8" s="183" t="str">
        <f t="shared" si="124"/>
        <v>S</v>
      </c>
      <c r="FX8" s="183" t="str">
        <f t="shared" si="125"/>
        <v>S</v>
      </c>
      <c r="FY8" s="188" t="str">
        <f t="shared" si="126"/>
        <v>S</v>
      </c>
      <c r="FZ8" s="119" t="str">
        <f t="shared" si="50"/>
        <v>S</v>
      </c>
      <c r="GA8" s="119" t="str">
        <f t="shared" si="127"/>
        <v>U</v>
      </c>
      <c r="GB8" s="119" t="str">
        <f t="shared" si="128"/>
        <v>U</v>
      </c>
      <c r="GC8" s="183"/>
      <c r="GD8" s="119" t="str">
        <f t="shared" si="51"/>
        <v>S</v>
      </c>
      <c r="GE8" s="193" t="str">
        <f t="shared" si="52"/>
        <v>S</v>
      </c>
      <c r="GF8" s="183" t="str">
        <f t="shared" si="129"/>
        <v>S</v>
      </c>
      <c r="GG8" s="183" t="str">
        <f t="shared" si="130"/>
        <v>S</v>
      </c>
      <c r="GH8" s="183" t="str">
        <f t="shared" si="131"/>
        <v>S</v>
      </c>
      <c r="GI8" s="197" t="str">
        <f t="shared" si="132"/>
        <v>S</v>
      </c>
      <c r="GJ8" s="183" t="str">
        <f t="shared" si="133"/>
        <v>S</v>
      </c>
      <c r="GK8" s="183" t="str">
        <f t="shared" si="133"/>
        <v>S</v>
      </c>
      <c r="GL8" s="119" t="str">
        <f t="shared" si="53"/>
        <v>S</v>
      </c>
      <c r="GM8" s="183" t="str">
        <f t="shared" si="134"/>
        <v>S</v>
      </c>
      <c r="GN8" s="241" t="str">
        <f t="shared" si="135"/>
        <v>U</v>
      </c>
      <c r="GO8" s="119" t="str">
        <f t="shared" si="136"/>
        <v>S</v>
      </c>
      <c r="GP8" s="197" t="str">
        <f t="shared" si="137"/>
        <v>S</v>
      </c>
      <c r="GQ8" s="183" t="str">
        <f t="shared" si="138"/>
        <v>S</v>
      </c>
      <c r="GR8" s="183" t="str">
        <f t="shared" si="138"/>
        <v>S</v>
      </c>
      <c r="GS8" s="119" t="str">
        <f t="shared" si="54"/>
        <v>S</v>
      </c>
      <c r="GT8" s="183" t="str">
        <f t="shared" ref="GT8" si="170">GS8</f>
        <v>S</v>
      </c>
      <c r="GU8" s="197" t="str">
        <f t="shared" si="140"/>
        <v>S</v>
      </c>
      <c r="GV8" s="183" t="str">
        <f t="shared" si="141"/>
        <v>S</v>
      </c>
      <c r="GW8" s="119" t="str">
        <f t="shared" si="55"/>
        <v>S</v>
      </c>
      <c r="GX8" s="183" t="str">
        <f t="shared" si="142"/>
        <v>S</v>
      </c>
      <c r="GY8" s="119" t="str">
        <f t="shared" si="56"/>
        <v>S</v>
      </c>
      <c r="GZ8" s="183" t="str">
        <f t="shared" si="143"/>
        <v>S</v>
      </c>
      <c r="HA8" s="119" t="str">
        <f t="shared" si="57"/>
        <v>S</v>
      </c>
      <c r="HB8" s="183" t="str">
        <f t="shared" si="144"/>
        <v>S</v>
      </c>
      <c r="HC8" s="119" t="str">
        <f t="shared" si="58"/>
        <v>S</v>
      </c>
      <c r="HD8" s="187" t="str">
        <f t="shared" si="145"/>
        <v>U</v>
      </c>
      <c r="HE8" s="198" t="str">
        <f t="shared" si="146"/>
        <v>S</v>
      </c>
      <c r="HF8" s="183" t="str">
        <f t="shared" si="147"/>
        <v>S</v>
      </c>
      <c r="HG8" s="119" t="str">
        <f t="shared" si="59"/>
        <v>S</v>
      </c>
      <c r="HH8" s="183" t="str">
        <f t="shared" si="148"/>
        <v>S</v>
      </c>
      <c r="HI8" s="119" t="str">
        <f t="shared" si="60"/>
        <v>S</v>
      </c>
      <c r="HJ8" s="183" t="str">
        <f t="shared" si="149"/>
        <v>S</v>
      </c>
      <c r="HK8" s="119" t="str">
        <f t="shared" si="61"/>
        <v>S</v>
      </c>
      <c r="HL8" s="183" t="str">
        <f t="shared" si="150"/>
        <v>S</v>
      </c>
      <c r="HM8" s="119" t="str">
        <f t="shared" si="62"/>
        <v>S</v>
      </c>
      <c r="HN8" s="187" t="str">
        <f t="shared" si="151"/>
        <v>U</v>
      </c>
      <c r="HO8" s="186" t="str">
        <f t="shared" si="152"/>
        <v>U</v>
      </c>
      <c r="HP8" s="183" t="str">
        <f t="shared" si="153"/>
        <v>U</v>
      </c>
      <c r="HQ8" s="119" t="str">
        <f t="shared" si="154"/>
        <v>U</v>
      </c>
      <c r="HR8" s="119" t="str">
        <f t="shared" si="155"/>
        <v>S</v>
      </c>
      <c r="HS8" s="183" t="str">
        <f t="shared" si="156"/>
        <v>S</v>
      </c>
      <c r="HT8" s="119">
        <f t="shared" si="63"/>
        <v>3.8260000000000001</v>
      </c>
      <c r="HU8" s="183">
        <f t="shared" si="157"/>
        <v>3.8260000000000001</v>
      </c>
      <c r="HV8" s="186" t="str">
        <f t="shared" si="64"/>
        <v>S</v>
      </c>
      <c r="HW8" s="190" t="str">
        <f t="shared" si="158"/>
        <v>S</v>
      </c>
      <c r="HX8" s="187" t="str">
        <f t="shared" si="159"/>
        <v>S</v>
      </c>
      <c r="HY8" s="186" t="str">
        <f t="shared" si="65"/>
        <v>S</v>
      </c>
      <c r="HZ8" s="187" t="str">
        <f t="shared" si="160"/>
        <v>U</v>
      </c>
      <c r="IA8" s="194" t="str">
        <f t="shared" si="161"/>
        <v>U</v>
      </c>
      <c r="IB8" s="188" t="str">
        <f t="shared" si="161"/>
        <v>U</v>
      </c>
      <c r="IC8" s="119" t="str">
        <f t="shared" si="66"/>
        <v/>
      </c>
      <c r="ID8" s="193" t="str">
        <f t="shared" si="67"/>
        <v/>
      </c>
      <c r="IE8" s="357" t="str">
        <f t="shared" si="169"/>
        <v>3</v>
      </c>
      <c r="IF8" s="193" t="str">
        <f t="shared" si="162"/>
        <v>.3</v>
      </c>
      <c r="IG8" s="193" t="str">
        <f t="shared" si="163"/>
        <v>3-SEC</v>
      </c>
      <c r="IH8" s="195"/>
      <c r="IL8" s="193" t="str">
        <f t="shared" si="164"/>
        <v>3-HDR</v>
      </c>
      <c r="JK8" s="37">
        <v>1.5</v>
      </c>
      <c r="JL8" s="18">
        <v>300</v>
      </c>
      <c r="JM8" s="18">
        <v>9</v>
      </c>
      <c r="JN8" s="28" t="s">
        <v>10</v>
      </c>
      <c r="JO8" s="34">
        <v>1.5</v>
      </c>
      <c r="JP8" s="23" t="str">
        <f t="shared" si="69"/>
        <v>300-NPS1.5 x 9 [SA105]</v>
      </c>
      <c r="JQ8" s="24" t="str">
        <f t="shared" si="70"/>
        <v>300-NPS1.5 x 9 [SA105]</v>
      </c>
    </row>
    <row r="9" spans="1:277" s="18" customFormat="1" x14ac:dyDescent="0.25">
      <c r="A9" s="233" t="s">
        <v>8899</v>
      </c>
      <c r="B9" s="258" t="str">
        <f t="shared" ref="B9:C12" si="171">B5</f>
        <v>Pipe</v>
      </c>
      <c r="C9" s="259" t="str">
        <f t="shared" si="171"/>
        <v>Size1</v>
      </c>
      <c r="D9" s="122" t="str">
        <f t="shared" si="0"/>
        <v>Flange+Pipe</v>
      </c>
      <c r="E9" s="258">
        <f t="shared" ref="E9:E12" si="172">E5</f>
        <v>300</v>
      </c>
      <c r="F9" s="260">
        <f t="shared" si="1"/>
        <v>4</v>
      </c>
      <c r="G9" s="260">
        <f t="shared" si="2"/>
        <v>80</v>
      </c>
      <c r="H9" s="123" t="str">
        <f t="shared" si="71"/>
        <v>SA105</v>
      </c>
      <c r="I9" s="124" t="s">
        <v>12201</v>
      </c>
      <c r="J9" s="124">
        <f>J5</f>
        <v>4</v>
      </c>
      <c r="K9" s="124">
        <f>K5</f>
        <v>80</v>
      </c>
      <c r="L9" s="248" t="str">
        <f t="shared" si="3"/>
        <v>SA234-WPB</v>
      </c>
      <c r="M9" s="258">
        <v>6</v>
      </c>
      <c r="N9" s="261">
        <v>80</v>
      </c>
      <c r="O9" s="248">
        <f t="shared" si="72"/>
        <v>0</v>
      </c>
      <c r="P9" s="255" t="str">
        <f t="shared" si="4"/>
        <v>SA234-WPB</v>
      </c>
      <c r="Q9" s="124" t="str">
        <f>Q5</f>
        <v>Standard</v>
      </c>
      <c r="R9" s="254">
        <f t="shared" si="73"/>
        <v>6.1275000000000004</v>
      </c>
      <c r="S9" s="254">
        <f t="shared" si="5"/>
        <v>7</v>
      </c>
      <c r="T9" s="255" t="str">
        <f t="shared" si="6"/>
        <v>SA106 GR.B</v>
      </c>
      <c r="U9" s="261" t="str">
        <f>U5</f>
        <v>None</v>
      </c>
      <c r="V9" s="270">
        <f>V5</f>
        <v>0.75</v>
      </c>
      <c r="W9" s="271">
        <f t="shared" ref="W9:X12" si="173">W5</f>
        <v>3000</v>
      </c>
      <c r="X9" s="272" t="str">
        <f t="shared" si="173"/>
        <v>SA105</v>
      </c>
      <c r="Y9" s="271">
        <f t="shared" si="7"/>
        <v>0.75</v>
      </c>
      <c r="Z9" s="270">
        <f>Z5</f>
        <v>0.75</v>
      </c>
      <c r="AA9" s="271">
        <f t="shared" ref="AA9:AB12" si="174">AA5</f>
        <v>3000</v>
      </c>
      <c r="AB9" s="272" t="str">
        <f t="shared" si="174"/>
        <v>SA105</v>
      </c>
      <c r="AC9" s="302">
        <f t="shared" si="8"/>
        <v>0.75</v>
      </c>
      <c r="AD9" s="305" t="str">
        <f t="shared" si="9"/>
        <v>Yes</v>
      </c>
      <c r="AE9" s="271" t="str">
        <f>AE5</f>
        <v>AP-Size1</v>
      </c>
      <c r="AF9" s="271">
        <f>AF5</f>
        <v>150</v>
      </c>
      <c r="AG9" s="254">
        <f t="shared" si="10"/>
        <v>2</v>
      </c>
      <c r="AH9" s="254">
        <f t="shared" si="11"/>
        <v>80</v>
      </c>
      <c r="AI9" s="271" t="str">
        <f>AI5</f>
        <v>AP-Size2</v>
      </c>
      <c r="AJ9" s="271">
        <f>AJ5</f>
        <v>150</v>
      </c>
      <c r="AK9" s="254">
        <f t="shared" si="12"/>
        <v>2</v>
      </c>
      <c r="AL9" s="254">
        <f t="shared" si="13"/>
        <v>80</v>
      </c>
      <c r="AM9" s="270">
        <f t="shared" si="14"/>
        <v>9.375</v>
      </c>
      <c r="AN9" s="272">
        <f t="shared" si="74"/>
        <v>5.25</v>
      </c>
      <c r="AO9" s="271">
        <f t="shared" si="75"/>
        <v>9.375</v>
      </c>
      <c r="AP9" s="273">
        <f t="shared" si="75"/>
        <v>5.25</v>
      </c>
      <c r="AQ9" s="284" t="str">
        <f t="shared" si="15"/>
        <v/>
      </c>
      <c r="AR9" s="47" t="str">
        <f t="shared" si="16"/>
        <v>TP6 SCH-80 [SA234-WPB]</v>
      </c>
      <c r="AS9" s="237" t="str">
        <f t="shared" si="17"/>
        <v>WNeck Flange 300-NPS4 SCH-80 [SA105]</v>
      </c>
      <c r="AT9" s="122">
        <f t="shared" si="18"/>
        <v>0.33700000000000002</v>
      </c>
      <c r="AU9" s="122" t="str">
        <f t="shared" si="19"/>
        <v>[SA106 GR.B]</v>
      </c>
      <c r="AV9" s="122" t="str">
        <f t="shared" si="20"/>
        <v>[SA234-WPB]</v>
      </c>
      <c r="AW9" s="122" t="str">
        <f t="shared" si="21"/>
        <v>CLASS 3000 COUPLING, 0.75 IN [SA105]</v>
      </c>
      <c r="AX9" s="123" t="str">
        <f t="shared" si="22"/>
        <v>CLASS 3000 COUPLING, 0.75 IN [SA105]</v>
      </c>
      <c r="AY9" s="122" t="str">
        <f t="shared" si="23"/>
        <v>3 x 0.75-3000 [SA105]</v>
      </c>
      <c r="AZ9" s="122" t="str">
        <f t="shared" si="24"/>
        <v>3 x 0.75-3000 [SA105]</v>
      </c>
      <c r="BA9" s="122" t="str">
        <f t="shared" si="25"/>
        <v>WNeck Flange 150-NPS2 SCH-80 [SA105]</v>
      </c>
      <c r="BB9" s="122" t="str">
        <f t="shared" si="26"/>
        <v>WNeck Flange 150-NPS2 SCH-80 [SA105]</v>
      </c>
      <c r="BC9" s="124" t="s">
        <v>9048</v>
      </c>
      <c r="BD9" s="124" t="s">
        <v>9048</v>
      </c>
      <c r="BE9" s="200" t="str">
        <f>CONCATENATE("Rear ",IF(LEFT(B9,1)&lt;&gt;"L","Size"&amp;RIGHT(C9,1),C9))</f>
        <v>Rear Size1</v>
      </c>
      <c r="BF9" s="122" t="str">
        <f t="shared" si="27"/>
        <v>1st Rear Size1</v>
      </c>
      <c r="BG9" s="122" t="str">
        <f t="shared" si="28"/>
        <v>2nd Rear Size2</v>
      </c>
      <c r="BH9" s="122" t="str">
        <f t="shared" si="76"/>
        <v>1st Rear Size1</v>
      </c>
      <c r="BI9" s="122" t="str">
        <f t="shared" si="77"/>
        <v>2nd Rear Size1</v>
      </c>
      <c r="BJ9" s="201" t="str">
        <f t="shared" si="29"/>
        <v>300-NPS4 SCH-80 [SA105]</v>
      </c>
      <c r="BK9" s="123" t="str">
        <f t="shared" si="30"/>
        <v>NOZZLE, REAR</v>
      </c>
      <c r="BL9" s="202">
        <f>BL5</f>
        <v>1</v>
      </c>
      <c r="BM9" s="122" t="s">
        <v>8</v>
      </c>
      <c r="BN9" s="123" t="s">
        <v>1</v>
      </c>
      <c r="BO9" s="199" t="str">
        <f t="shared" si="78"/>
        <v>R</v>
      </c>
      <c r="BP9" s="203" t="str">
        <f t="shared" si="79"/>
        <v>S</v>
      </c>
      <c r="BQ9" s="123" t="str">
        <f t="shared" si="31"/>
        <v>S</v>
      </c>
      <c r="BR9" s="123" t="str">
        <f t="shared" si="80"/>
        <v>S</v>
      </c>
      <c r="BS9" s="123" t="str">
        <f t="shared" si="32"/>
        <v>R</v>
      </c>
      <c r="BT9" s="204" t="str">
        <f t="shared" si="81"/>
        <v>R</v>
      </c>
      <c r="BU9" s="205">
        <f t="shared" si="166"/>
        <v>4</v>
      </c>
      <c r="BV9" s="205">
        <f t="shared" si="166"/>
        <v>80</v>
      </c>
      <c r="BW9" s="205">
        <f t="shared" si="166"/>
        <v>300</v>
      </c>
      <c r="BX9" s="205">
        <f t="shared" si="83"/>
        <v>0.99999999999999967</v>
      </c>
      <c r="BY9" s="205">
        <f t="shared" si="166"/>
        <v>4</v>
      </c>
      <c r="BZ9" s="205">
        <f t="shared" si="166"/>
        <v>80</v>
      </c>
      <c r="CA9" s="205">
        <f t="shared" si="166"/>
        <v>300</v>
      </c>
      <c r="CB9" s="205">
        <f t="shared" si="84"/>
        <v>0.99999999999999967</v>
      </c>
      <c r="CC9" s="205">
        <f t="shared" si="166"/>
        <v>4</v>
      </c>
      <c r="CD9" s="205">
        <f t="shared" si="166"/>
        <v>80</v>
      </c>
      <c r="CE9" s="205">
        <f t="shared" si="166"/>
        <v>300</v>
      </c>
      <c r="CF9" s="205">
        <f t="shared" si="85"/>
        <v>0.99999999999999967</v>
      </c>
      <c r="CG9" s="205">
        <f t="shared" si="166"/>
        <v>4</v>
      </c>
      <c r="CH9" s="205">
        <f t="shared" si="166"/>
        <v>80</v>
      </c>
      <c r="CI9" s="205">
        <f t="shared" si="166"/>
        <v>300.00000000000006</v>
      </c>
      <c r="CJ9" s="205">
        <f t="shared" si="167"/>
        <v>0.99999999999999967</v>
      </c>
      <c r="CK9" s="205">
        <f t="shared" si="166"/>
        <v>6.1275000000000199</v>
      </c>
      <c r="CL9" s="205">
        <f t="shared" si="166"/>
        <v>11.542885682963366</v>
      </c>
      <c r="CM9" s="205">
        <f t="shared" si="166"/>
        <v>6.1275000000000199</v>
      </c>
      <c r="CN9" s="205">
        <f t="shared" si="166"/>
        <v>11.542885682963366</v>
      </c>
      <c r="CO9" s="205">
        <f t="shared" si="82"/>
        <v>90.000000000000213</v>
      </c>
      <c r="CP9" s="205">
        <f t="shared" si="82"/>
        <v>90.000000000000199</v>
      </c>
      <c r="CQ9" s="205">
        <f t="shared" si="82"/>
        <v>90.000000000000199</v>
      </c>
      <c r="CR9" s="205">
        <f t="shared" si="82"/>
        <v>90.000000000000199</v>
      </c>
      <c r="CS9" s="205">
        <f t="shared" si="82"/>
        <v>9.5</v>
      </c>
      <c r="CT9" s="205">
        <f t="shared" si="82"/>
        <v>14.915385682963349</v>
      </c>
      <c r="CU9" s="205">
        <f t="shared" si="82"/>
        <v>9.5</v>
      </c>
      <c r="CV9" s="205">
        <f t="shared" si="82"/>
        <v>14.915385682963349</v>
      </c>
      <c r="CW9" s="205">
        <f t="shared" si="82"/>
        <v>0.12499999999997857</v>
      </c>
      <c r="CX9" s="205">
        <f t="shared" si="82"/>
        <v>0.1249999999999786</v>
      </c>
      <c r="CY9" s="205">
        <f t="shared" si="82"/>
        <v>0.12499999999997859</v>
      </c>
      <c r="CZ9" s="205">
        <f t="shared" si="82"/>
        <v>0.12499999999997859</v>
      </c>
      <c r="DA9" s="205">
        <f t="shared" si="86"/>
        <v>2</v>
      </c>
      <c r="DB9" s="205">
        <f t="shared" si="86"/>
        <v>80</v>
      </c>
      <c r="DC9" s="205">
        <f t="shared" si="86"/>
        <v>300</v>
      </c>
      <c r="DD9" s="205">
        <f t="shared" si="86"/>
        <v>1</v>
      </c>
      <c r="DE9" s="205">
        <f t="shared" si="86"/>
        <v>2</v>
      </c>
      <c r="DF9" s="205">
        <f t="shared" si="86"/>
        <v>80</v>
      </c>
      <c r="DG9" s="205">
        <f t="shared" si="86"/>
        <v>300</v>
      </c>
      <c r="DH9" s="205">
        <f t="shared" si="86"/>
        <v>1</v>
      </c>
      <c r="DI9" s="205">
        <f t="shared" si="86"/>
        <v>2</v>
      </c>
      <c r="DJ9" s="205">
        <f t="shared" si="86"/>
        <v>80</v>
      </c>
      <c r="DK9" s="205">
        <f t="shared" si="86"/>
        <v>300</v>
      </c>
      <c r="DL9" s="205">
        <f t="shared" si="86"/>
        <v>1</v>
      </c>
      <c r="DM9" s="205">
        <f t="shared" si="86"/>
        <v>2</v>
      </c>
      <c r="DN9" s="205">
        <f t="shared" si="86"/>
        <v>80</v>
      </c>
      <c r="DO9" s="205">
        <f t="shared" si="86"/>
        <v>300</v>
      </c>
      <c r="DP9" s="205">
        <f t="shared" si="86"/>
        <v>1</v>
      </c>
      <c r="DQ9" s="122">
        <f t="shared" si="87"/>
        <v>0</v>
      </c>
      <c r="DR9" s="122">
        <f t="shared" si="33"/>
        <v>1</v>
      </c>
      <c r="DS9" s="122" t="str">
        <f t="shared" si="88"/>
        <v>S</v>
      </c>
      <c r="DT9" s="122" t="str">
        <f t="shared" si="89"/>
        <v>U</v>
      </c>
      <c r="DU9" s="122" t="str">
        <f t="shared" si="90"/>
        <v>U</v>
      </c>
      <c r="DV9" s="206" t="str">
        <f t="shared" si="91"/>
        <v>S</v>
      </c>
      <c r="DW9" s="122" t="str">
        <f t="shared" si="92"/>
        <v>U</v>
      </c>
      <c r="DX9" s="200" t="str">
        <f t="shared" si="93"/>
        <v>U</v>
      </c>
      <c r="DY9" s="200" t="str">
        <f t="shared" si="93"/>
        <v>U</v>
      </c>
      <c r="DZ9" s="206" t="str">
        <f t="shared" si="94"/>
        <v>S</v>
      </c>
      <c r="EA9" s="122" t="str">
        <f t="shared" si="95"/>
        <v>S</v>
      </c>
      <c r="EB9" s="200" t="str">
        <f t="shared" si="96"/>
        <v>S</v>
      </c>
      <c r="EC9" s="207" t="str">
        <f t="shared" si="97"/>
        <v>S</v>
      </c>
      <c r="ED9" s="206" t="str">
        <f t="shared" si="98"/>
        <v>S</v>
      </c>
      <c r="EE9" s="207" t="str">
        <f t="shared" si="99"/>
        <v>S</v>
      </c>
      <c r="EF9" s="206" t="str">
        <f t="shared" si="35"/>
        <v>S</v>
      </c>
      <c r="EG9" s="203" t="str">
        <f t="shared" si="35"/>
        <v>S</v>
      </c>
      <c r="EH9" s="122" t="str">
        <f t="shared" si="36"/>
        <v>S</v>
      </c>
      <c r="EI9" s="200" t="str">
        <f t="shared" si="100"/>
        <v>S</v>
      </c>
      <c r="EJ9" s="208" t="str">
        <f t="shared" si="101"/>
        <v>S</v>
      </c>
      <c r="EK9" s="122" t="str">
        <f t="shared" si="102"/>
        <v>U</v>
      </c>
      <c r="EL9" s="200" t="str">
        <f t="shared" si="103"/>
        <v>U</v>
      </c>
      <c r="EM9" s="122" t="str">
        <f t="shared" si="104"/>
        <v>S</v>
      </c>
      <c r="EN9" s="208" t="str">
        <f t="shared" si="103"/>
        <v>S</v>
      </c>
      <c r="EO9" s="122" t="str">
        <f t="shared" si="105"/>
        <v>S</v>
      </c>
      <c r="EP9" s="122">
        <f t="shared" si="37"/>
        <v>9.5</v>
      </c>
      <c r="EQ9" s="122">
        <f t="shared" si="38"/>
        <v>0.125</v>
      </c>
      <c r="ER9" s="209" t="str">
        <f t="shared" si="106"/>
        <v>S</v>
      </c>
      <c r="ES9" s="122" t="str">
        <f t="shared" si="107"/>
        <v>U</v>
      </c>
      <c r="ET9" s="122" t="str">
        <f t="shared" si="108"/>
        <v>U</v>
      </c>
      <c r="EU9" s="200" t="str">
        <f t="shared" si="109"/>
        <v>U</v>
      </c>
      <c r="EV9" s="122" t="str">
        <f t="shared" si="110"/>
        <v>S</v>
      </c>
      <c r="EW9" s="122" t="str">
        <f t="shared" si="39"/>
        <v>S</v>
      </c>
      <c r="EX9" s="200" t="str">
        <f t="shared" si="111"/>
        <v>S</v>
      </c>
      <c r="EY9" s="210" t="str">
        <f t="shared" si="40"/>
        <v>S</v>
      </c>
      <c r="EZ9" s="122" t="str">
        <f t="shared" si="41"/>
        <v>S</v>
      </c>
      <c r="FA9" s="122" t="str">
        <f t="shared" si="42"/>
        <v>S</v>
      </c>
      <c r="FB9" s="200" t="str">
        <f t="shared" si="112"/>
        <v>S</v>
      </c>
      <c r="FC9" s="200" t="str">
        <f t="shared" si="112"/>
        <v>S</v>
      </c>
      <c r="FD9" s="209" t="str">
        <f t="shared" si="113"/>
        <v>S</v>
      </c>
      <c r="FE9" s="122" t="str">
        <f t="shared" si="114"/>
        <v>U</v>
      </c>
      <c r="FF9" s="200" t="str">
        <f t="shared" si="43"/>
        <v>U</v>
      </c>
      <c r="FG9" s="122" t="str">
        <f t="shared" si="115"/>
        <v>U</v>
      </c>
      <c r="FH9" s="122" t="str">
        <f t="shared" si="44"/>
        <v>S</v>
      </c>
      <c r="FI9" s="200" t="str">
        <f t="shared" si="116"/>
        <v>S</v>
      </c>
      <c r="FJ9" s="200" t="str">
        <f t="shared" si="117"/>
        <v>S</v>
      </c>
      <c r="FK9" s="122" t="str">
        <f t="shared" si="45"/>
        <v>S</v>
      </c>
      <c r="FL9" s="122" t="str">
        <f t="shared" si="46"/>
        <v>S</v>
      </c>
      <c r="FM9" s="200" t="str">
        <f t="shared" si="47"/>
        <v>S</v>
      </c>
      <c r="FN9" s="204" t="str">
        <f t="shared" si="47"/>
        <v>S</v>
      </c>
      <c r="FO9" s="207" t="str">
        <f t="shared" si="48"/>
        <v>S</v>
      </c>
      <c r="FP9" s="122" t="str">
        <f t="shared" si="118"/>
        <v>U</v>
      </c>
      <c r="FQ9" s="122" t="str">
        <f t="shared" si="119"/>
        <v>U</v>
      </c>
      <c r="FR9" s="200" t="str">
        <f t="shared" si="120"/>
        <v>U</v>
      </c>
      <c r="FS9" s="122" t="str">
        <f t="shared" si="121"/>
        <v>S</v>
      </c>
      <c r="FT9" s="122" t="str">
        <f t="shared" si="49"/>
        <v>S</v>
      </c>
      <c r="FU9" s="200" t="str">
        <f t="shared" si="122"/>
        <v>S</v>
      </c>
      <c r="FV9" s="122" t="str">
        <f t="shared" si="123"/>
        <v>S</v>
      </c>
      <c r="FW9" s="200" t="str">
        <f t="shared" si="124"/>
        <v>S</v>
      </c>
      <c r="FX9" s="200" t="str">
        <f t="shared" si="125"/>
        <v>S</v>
      </c>
      <c r="FY9" s="204" t="str">
        <f t="shared" si="126"/>
        <v>S</v>
      </c>
      <c r="FZ9" s="122" t="str">
        <f t="shared" si="50"/>
        <v>S</v>
      </c>
      <c r="GA9" s="122" t="str">
        <f t="shared" si="127"/>
        <v>U</v>
      </c>
      <c r="GB9" s="122" t="str">
        <f t="shared" si="128"/>
        <v>U</v>
      </c>
      <c r="GC9" s="200"/>
      <c r="GD9" s="122" t="str">
        <f t="shared" si="51"/>
        <v>S</v>
      </c>
      <c r="GE9" s="211" t="str">
        <f t="shared" si="52"/>
        <v>S</v>
      </c>
      <c r="GF9" s="200" t="str">
        <f t="shared" si="129"/>
        <v>S</v>
      </c>
      <c r="GG9" s="200" t="str">
        <f t="shared" si="130"/>
        <v>S</v>
      </c>
      <c r="GH9" s="200" t="str">
        <f t="shared" si="131"/>
        <v>S</v>
      </c>
      <c r="GI9" s="209" t="str">
        <f t="shared" si="132"/>
        <v>S</v>
      </c>
      <c r="GJ9" s="200" t="str">
        <f t="shared" si="133"/>
        <v>S</v>
      </c>
      <c r="GK9" s="200" t="str">
        <f t="shared" si="133"/>
        <v>S</v>
      </c>
      <c r="GL9" s="122" t="str">
        <f t="shared" si="53"/>
        <v>S</v>
      </c>
      <c r="GM9" s="200" t="str">
        <f t="shared" si="134"/>
        <v>S</v>
      </c>
      <c r="GN9" s="242" t="str">
        <f t="shared" si="135"/>
        <v>U</v>
      </c>
      <c r="GO9" s="122" t="str">
        <f t="shared" si="136"/>
        <v>S</v>
      </c>
      <c r="GP9" s="209" t="str">
        <f t="shared" si="137"/>
        <v>S</v>
      </c>
      <c r="GQ9" s="200" t="str">
        <f t="shared" si="138"/>
        <v>S</v>
      </c>
      <c r="GR9" s="200" t="str">
        <f t="shared" si="138"/>
        <v>S</v>
      </c>
      <c r="GS9" s="122" t="str">
        <f t="shared" si="54"/>
        <v>S</v>
      </c>
      <c r="GT9" s="200" t="str">
        <f t="shared" ref="GT9" si="175">GS9</f>
        <v>S</v>
      </c>
      <c r="GU9" s="209" t="str">
        <f t="shared" si="140"/>
        <v>S</v>
      </c>
      <c r="GV9" s="200" t="str">
        <f t="shared" si="141"/>
        <v>S</v>
      </c>
      <c r="GW9" s="122" t="str">
        <f t="shared" si="55"/>
        <v>S</v>
      </c>
      <c r="GX9" s="200" t="str">
        <f t="shared" si="142"/>
        <v>S</v>
      </c>
      <c r="GY9" s="122" t="str">
        <f t="shared" si="56"/>
        <v>S</v>
      </c>
      <c r="GZ9" s="200" t="str">
        <f t="shared" si="143"/>
        <v>S</v>
      </c>
      <c r="HA9" s="122" t="str">
        <f t="shared" si="57"/>
        <v>S</v>
      </c>
      <c r="HB9" s="200" t="str">
        <f t="shared" si="144"/>
        <v>S</v>
      </c>
      <c r="HC9" s="122" t="str">
        <f t="shared" si="58"/>
        <v>S</v>
      </c>
      <c r="HD9" s="203" t="str">
        <f t="shared" si="145"/>
        <v>U</v>
      </c>
      <c r="HE9" s="212" t="str">
        <f t="shared" si="146"/>
        <v>S</v>
      </c>
      <c r="HF9" s="200" t="str">
        <f t="shared" si="147"/>
        <v>S</v>
      </c>
      <c r="HG9" s="122" t="str">
        <f t="shared" si="59"/>
        <v>S</v>
      </c>
      <c r="HH9" s="200" t="str">
        <f t="shared" si="148"/>
        <v>S</v>
      </c>
      <c r="HI9" s="122" t="str">
        <f t="shared" si="60"/>
        <v>S</v>
      </c>
      <c r="HJ9" s="200" t="str">
        <f t="shared" si="149"/>
        <v>S</v>
      </c>
      <c r="HK9" s="122" t="str">
        <f t="shared" si="61"/>
        <v>S</v>
      </c>
      <c r="HL9" s="200" t="str">
        <f t="shared" si="150"/>
        <v>S</v>
      </c>
      <c r="HM9" s="122" t="str">
        <f t="shared" si="62"/>
        <v>S</v>
      </c>
      <c r="HN9" s="203" t="str">
        <f t="shared" si="151"/>
        <v>U</v>
      </c>
      <c r="HO9" s="207" t="str">
        <f t="shared" si="152"/>
        <v>U</v>
      </c>
      <c r="HP9" s="200" t="str">
        <f t="shared" si="153"/>
        <v>U</v>
      </c>
      <c r="HQ9" s="122" t="str">
        <f t="shared" si="154"/>
        <v>U</v>
      </c>
      <c r="HR9" s="122" t="str">
        <f t="shared" si="155"/>
        <v>S</v>
      </c>
      <c r="HS9" s="200" t="str">
        <f t="shared" si="156"/>
        <v>S</v>
      </c>
      <c r="HT9" s="122">
        <f t="shared" si="63"/>
        <v>3.8260000000000001</v>
      </c>
      <c r="HU9" s="200">
        <f t="shared" si="157"/>
        <v>3.8260000000000001</v>
      </c>
      <c r="HV9" s="207" t="str">
        <f t="shared" si="64"/>
        <v>S</v>
      </c>
      <c r="HW9" s="206" t="str">
        <f t="shared" si="158"/>
        <v>S</v>
      </c>
      <c r="HX9" s="203" t="str">
        <f t="shared" si="159"/>
        <v>S</v>
      </c>
      <c r="HY9" s="207" t="str">
        <f t="shared" si="65"/>
        <v>S</v>
      </c>
      <c r="HZ9" s="203" t="str">
        <f t="shared" si="160"/>
        <v>U</v>
      </c>
      <c r="IA9" s="202" t="str">
        <f t="shared" si="161"/>
        <v>U</v>
      </c>
      <c r="IB9" s="204" t="str">
        <f t="shared" si="161"/>
        <v>U</v>
      </c>
      <c r="IC9" s="213" t="str">
        <f t="shared" si="66"/>
        <v/>
      </c>
      <c r="ID9" s="214" t="str">
        <f t="shared" si="67"/>
        <v/>
      </c>
      <c r="IE9" s="358" t="str">
        <f t="shared" si="169"/>
        <v>3</v>
      </c>
      <c r="IF9" s="359" t="str">
        <f t="shared" si="162"/>
        <v>.3</v>
      </c>
      <c r="IG9" s="359" t="str">
        <f t="shared" si="163"/>
        <v>3-SEC</v>
      </c>
      <c r="IH9" s="195"/>
      <c r="IL9" s="359" t="str">
        <f t="shared" si="164"/>
        <v>3-HDR</v>
      </c>
      <c r="JK9" s="48">
        <v>1.5</v>
      </c>
      <c r="JL9" s="49">
        <v>300</v>
      </c>
      <c r="JM9" s="49">
        <v>9</v>
      </c>
      <c r="JN9" s="50" t="s">
        <v>10</v>
      </c>
      <c r="JO9" s="51">
        <v>1.5</v>
      </c>
      <c r="JP9" s="46" t="str">
        <f t="shared" si="69"/>
        <v>300-NPS1.5 x 9 [SA105]</v>
      </c>
      <c r="JQ9" s="47" t="str">
        <f t="shared" si="70"/>
        <v>300-NPS1.5 x 9 [SA105]</v>
      </c>
    </row>
    <row r="10" spans="1:277" s="18" customFormat="1" x14ac:dyDescent="0.25">
      <c r="A10" s="234" t="s">
        <v>8900</v>
      </c>
      <c r="B10" s="262" t="str">
        <f t="shared" si="171"/>
        <v>Pipe</v>
      </c>
      <c r="C10" s="263" t="str">
        <f t="shared" si="171"/>
        <v>Size2</v>
      </c>
      <c r="D10" s="119" t="str">
        <f t="shared" si="0"/>
        <v>Flange+Pipe</v>
      </c>
      <c r="E10" s="262">
        <f t="shared" si="172"/>
        <v>300</v>
      </c>
      <c r="F10" s="249">
        <f>VLOOKUP(RIGHT($C10,1)+0,Nozzle_Size_Matrix,2,FALSE)</f>
        <v>4</v>
      </c>
      <c r="G10" s="249">
        <f t="shared" si="2"/>
        <v>80</v>
      </c>
      <c r="H10" s="120" t="str">
        <f t="shared" si="71"/>
        <v>SA105</v>
      </c>
      <c r="I10" s="121" t="s">
        <v>12201</v>
      </c>
      <c r="J10" s="121">
        <f t="shared" ref="J10:K12" si="176">J6</f>
        <v>4</v>
      </c>
      <c r="K10" s="121">
        <f t="shared" si="176"/>
        <v>80</v>
      </c>
      <c r="L10" s="247" t="str">
        <f t="shared" si="3"/>
        <v>SA234-WPB</v>
      </c>
      <c r="M10" s="262">
        <v>6</v>
      </c>
      <c r="N10" s="250">
        <v>80</v>
      </c>
      <c r="O10" s="247">
        <f t="shared" si="72"/>
        <v>0</v>
      </c>
      <c r="P10" s="268" t="str">
        <f t="shared" si="4"/>
        <v>SA234-WPB</v>
      </c>
      <c r="Q10" s="121" t="str">
        <f>Q6</f>
        <v>Standard</v>
      </c>
      <c r="R10" s="287">
        <f t="shared" si="73"/>
        <v>11.542885999999999</v>
      </c>
      <c r="S10" s="287">
        <f t="shared" si="5"/>
        <v>9.5</v>
      </c>
      <c r="T10" s="268" t="str">
        <f t="shared" si="6"/>
        <v>SA106 GR.B</v>
      </c>
      <c r="U10" s="250" t="str">
        <f t="shared" ref="U10:U12" si="177">U6</f>
        <v>None</v>
      </c>
      <c r="V10" s="274">
        <f>V6</f>
        <v>0.75</v>
      </c>
      <c r="W10" s="253">
        <f t="shared" si="173"/>
        <v>3000</v>
      </c>
      <c r="X10" s="275" t="str">
        <f t="shared" si="173"/>
        <v>SA105</v>
      </c>
      <c r="Y10" s="253">
        <f t="shared" si="7"/>
        <v>0.75</v>
      </c>
      <c r="Z10" s="274">
        <f>Z6</f>
        <v>0.75</v>
      </c>
      <c r="AA10" s="253">
        <f t="shared" si="174"/>
        <v>3000</v>
      </c>
      <c r="AB10" s="275" t="str">
        <f t="shared" si="174"/>
        <v>SA105</v>
      </c>
      <c r="AC10" s="303">
        <f t="shared" si="8"/>
        <v>0.75</v>
      </c>
      <c r="AD10" s="306" t="str">
        <f t="shared" si="9"/>
        <v>Yes</v>
      </c>
      <c r="AE10" s="253" t="str">
        <f t="shared" ref="AE10:AF12" si="178">AE6</f>
        <v>AP-Size1</v>
      </c>
      <c r="AF10" s="253">
        <f t="shared" si="178"/>
        <v>150</v>
      </c>
      <c r="AG10" s="287">
        <f t="shared" si="10"/>
        <v>2</v>
      </c>
      <c r="AH10" s="287">
        <f t="shared" si="11"/>
        <v>80</v>
      </c>
      <c r="AI10" s="253" t="str">
        <f t="shared" ref="AI10:AJ12" si="179">AI6</f>
        <v>AP-Size2</v>
      </c>
      <c r="AJ10" s="253">
        <f t="shared" si="179"/>
        <v>150</v>
      </c>
      <c r="AK10" s="287">
        <f t="shared" si="12"/>
        <v>2</v>
      </c>
      <c r="AL10" s="287">
        <f t="shared" si="13"/>
        <v>80</v>
      </c>
      <c r="AM10" s="274">
        <f t="shared" si="14"/>
        <v>9.375</v>
      </c>
      <c r="AN10" s="275">
        <f t="shared" si="74"/>
        <v>5.25</v>
      </c>
      <c r="AO10" s="253">
        <f t="shared" si="75"/>
        <v>9.375</v>
      </c>
      <c r="AP10" s="276">
        <f t="shared" si="75"/>
        <v>5.25</v>
      </c>
      <c r="AQ10" s="285" t="str">
        <f t="shared" si="15"/>
        <v/>
      </c>
      <c r="AR10" s="24" t="str">
        <f t="shared" si="16"/>
        <v>TP6 SCH-80 [SA234-WPB]</v>
      </c>
      <c r="AS10" s="236" t="str">
        <f t="shared" si="17"/>
        <v>WNeck Flange 300-NPS4 SCH-80 [SA105]</v>
      </c>
      <c r="AT10" s="119">
        <f t="shared" si="18"/>
        <v>0.33700000000000002</v>
      </c>
      <c r="AU10" s="119" t="str">
        <f t="shared" si="19"/>
        <v>[SA106 GR.B]</v>
      </c>
      <c r="AV10" s="119" t="str">
        <f t="shared" si="20"/>
        <v>[SA234-WPB]</v>
      </c>
      <c r="AW10" s="119" t="str">
        <f t="shared" si="21"/>
        <v>CLASS 3000 COUPLING, 0.75 IN [SA105]</v>
      </c>
      <c r="AX10" s="120" t="str">
        <f t="shared" si="22"/>
        <v>CLASS 3000 COUPLING, 0.75 IN [SA105]</v>
      </c>
      <c r="AY10" s="119" t="str">
        <f t="shared" si="23"/>
        <v>3 x 0.75-3000 [SA105]</v>
      </c>
      <c r="AZ10" s="119" t="str">
        <f t="shared" si="24"/>
        <v>3 x 0.75-3000 [SA105]</v>
      </c>
      <c r="BA10" s="119" t="str">
        <f t="shared" si="25"/>
        <v>WNeck Flange 150-NPS2 SCH-80 [SA105]</v>
      </c>
      <c r="BB10" s="119" t="str">
        <f t="shared" si="26"/>
        <v>WNeck Flange 150-NPS2 SCH-80 [SA105]</v>
      </c>
      <c r="BC10" s="121" t="s">
        <v>9049</v>
      </c>
      <c r="BD10" s="121" t="s">
        <v>9049</v>
      </c>
      <c r="BE10" s="183" t="str">
        <f>CONCATENATE("Rear ",IF(LEFT(B10,1)&lt;&gt;"L","Size"&amp;RIGHT(C10,1),C10))</f>
        <v>Rear Size2</v>
      </c>
      <c r="BF10" s="119" t="str">
        <f t="shared" si="27"/>
        <v>1st Rear Size1</v>
      </c>
      <c r="BG10" s="119" t="str">
        <f t="shared" si="28"/>
        <v>2nd Rear Size2</v>
      </c>
      <c r="BH10" s="119" t="str">
        <f t="shared" si="76"/>
        <v>1st Rear Size2</v>
      </c>
      <c r="BI10" s="119" t="str">
        <f t="shared" si="77"/>
        <v>2nd Rear Size2</v>
      </c>
      <c r="BJ10" s="185" t="str">
        <f t="shared" si="29"/>
        <v>300-NPS4 SCH-80 [SA105]</v>
      </c>
      <c r="BK10" s="120" t="str">
        <f t="shared" si="30"/>
        <v>NOZZLE, REAR</v>
      </c>
      <c r="BL10" s="194">
        <f>BL6</f>
        <v>2</v>
      </c>
      <c r="BM10" s="119" t="s">
        <v>8</v>
      </c>
      <c r="BN10" s="120" t="s">
        <v>1</v>
      </c>
      <c r="BO10" s="182" t="str">
        <f t="shared" si="78"/>
        <v>R</v>
      </c>
      <c r="BP10" s="187" t="str">
        <f t="shared" si="79"/>
        <v>S</v>
      </c>
      <c r="BQ10" s="120" t="str">
        <f t="shared" si="31"/>
        <v>S</v>
      </c>
      <c r="BR10" s="120" t="str">
        <f t="shared" si="80"/>
        <v>S</v>
      </c>
      <c r="BS10" s="120" t="str">
        <f t="shared" si="32"/>
        <v>R</v>
      </c>
      <c r="BT10" s="188" t="str">
        <f t="shared" si="81"/>
        <v>R</v>
      </c>
      <c r="BU10" s="196">
        <f t="shared" si="166"/>
        <v>4</v>
      </c>
      <c r="BV10" s="196">
        <f t="shared" si="166"/>
        <v>80</v>
      </c>
      <c r="BW10" s="196">
        <f t="shared" si="166"/>
        <v>300</v>
      </c>
      <c r="BX10" s="196">
        <f t="shared" si="83"/>
        <v>0.99999999999999967</v>
      </c>
      <c r="BY10" s="196">
        <f t="shared" si="166"/>
        <v>4</v>
      </c>
      <c r="BZ10" s="196">
        <f t="shared" si="166"/>
        <v>80</v>
      </c>
      <c r="CA10" s="196">
        <f t="shared" si="166"/>
        <v>300</v>
      </c>
      <c r="CB10" s="196">
        <f t="shared" si="84"/>
        <v>0.99999999999999967</v>
      </c>
      <c r="CC10" s="196">
        <f t="shared" si="166"/>
        <v>4</v>
      </c>
      <c r="CD10" s="196">
        <f t="shared" si="166"/>
        <v>80</v>
      </c>
      <c r="CE10" s="196">
        <f t="shared" si="166"/>
        <v>300</v>
      </c>
      <c r="CF10" s="196">
        <f t="shared" si="85"/>
        <v>0.99999999999999967</v>
      </c>
      <c r="CG10" s="196">
        <f t="shared" si="166"/>
        <v>4</v>
      </c>
      <c r="CH10" s="196">
        <f t="shared" si="166"/>
        <v>80</v>
      </c>
      <c r="CI10" s="196">
        <f t="shared" si="166"/>
        <v>300.00000000000006</v>
      </c>
      <c r="CJ10" s="196">
        <f t="shared" si="167"/>
        <v>0.99999999999999967</v>
      </c>
      <c r="CK10" s="196">
        <f t="shared" si="166"/>
        <v>6.1275000000000199</v>
      </c>
      <c r="CL10" s="196">
        <f t="shared" si="166"/>
        <v>11.542885682963366</v>
      </c>
      <c r="CM10" s="196">
        <f t="shared" si="166"/>
        <v>6.1275000000000199</v>
      </c>
      <c r="CN10" s="196">
        <f t="shared" si="166"/>
        <v>11.542885682963366</v>
      </c>
      <c r="CO10" s="196">
        <f t="shared" si="82"/>
        <v>90.000000000000213</v>
      </c>
      <c r="CP10" s="196">
        <f t="shared" si="82"/>
        <v>90.000000000000199</v>
      </c>
      <c r="CQ10" s="196">
        <f t="shared" si="82"/>
        <v>90.000000000000199</v>
      </c>
      <c r="CR10" s="196">
        <f t="shared" si="82"/>
        <v>90.000000000000199</v>
      </c>
      <c r="CS10" s="196">
        <f t="shared" si="82"/>
        <v>9.5</v>
      </c>
      <c r="CT10" s="196">
        <f t="shared" si="82"/>
        <v>14.915385682963349</v>
      </c>
      <c r="CU10" s="196">
        <f t="shared" si="82"/>
        <v>9.5</v>
      </c>
      <c r="CV10" s="196">
        <f t="shared" si="82"/>
        <v>14.915385682963349</v>
      </c>
      <c r="CW10" s="196">
        <f t="shared" si="82"/>
        <v>0.12499999999997857</v>
      </c>
      <c r="CX10" s="196">
        <f t="shared" si="82"/>
        <v>0.1249999999999786</v>
      </c>
      <c r="CY10" s="196">
        <f t="shared" si="82"/>
        <v>0.12499999999997859</v>
      </c>
      <c r="CZ10" s="196">
        <f t="shared" si="82"/>
        <v>0.12499999999997859</v>
      </c>
      <c r="DA10" s="196">
        <f t="shared" si="86"/>
        <v>2</v>
      </c>
      <c r="DB10" s="196">
        <f t="shared" si="86"/>
        <v>80</v>
      </c>
      <c r="DC10" s="196">
        <f t="shared" si="86"/>
        <v>300</v>
      </c>
      <c r="DD10" s="196">
        <f t="shared" si="86"/>
        <v>1</v>
      </c>
      <c r="DE10" s="196">
        <f t="shared" si="86"/>
        <v>2</v>
      </c>
      <c r="DF10" s="196">
        <f t="shared" si="86"/>
        <v>80</v>
      </c>
      <c r="DG10" s="196">
        <f t="shared" si="86"/>
        <v>300</v>
      </c>
      <c r="DH10" s="196">
        <f t="shared" si="86"/>
        <v>1</v>
      </c>
      <c r="DI10" s="196">
        <f t="shared" si="86"/>
        <v>2</v>
      </c>
      <c r="DJ10" s="196">
        <f t="shared" si="86"/>
        <v>80</v>
      </c>
      <c r="DK10" s="196">
        <f t="shared" si="86"/>
        <v>300</v>
      </c>
      <c r="DL10" s="196">
        <f t="shared" si="86"/>
        <v>1</v>
      </c>
      <c r="DM10" s="196">
        <f t="shared" si="86"/>
        <v>2</v>
      </c>
      <c r="DN10" s="196">
        <f t="shared" si="86"/>
        <v>80</v>
      </c>
      <c r="DO10" s="196">
        <f t="shared" si="86"/>
        <v>300</v>
      </c>
      <c r="DP10" s="196">
        <f t="shared" si="86"/>
        <v>1</v>
      </c>
      <c r="DQ10" s="119">
        <f t="shared" si="87"/>
        <v>0</v>
      </c>
      <c r="DR10" s="119">
        <f t="shared" si="33"/>
        <v>1</v>
      </c>
      <c r="DS10" s="119" t="str">
        <f t="shared" si="88"/>
        <v>S</v>
      </c>
      <c r="DT10" s="119" t="str">
        <f t="shared" si="89"/>
        <v>U</v>
      </c>
      <c r="DU10" s="119" t="str">
        <f t="shared" si="90"/>
        <v>U</v>
      </c>
      <c r="DV10" s="190" t="str">
        <f t="shared" si="91"/>
        <v>S</v>
      </c>
      <c r="DW10" s="119" t="str">
        <f t="shared" si="92"/>
        <v>U</v>
      </c>
      <c r="DX10" s="183" t="str">
        <f t="shared" si="93"/>
        <v>U</v>
      </c>
      <c r="DY10" s="183" t="str">
        <f t="shared" si="93"/>
        <v>U</v>
      </c>
      <c r="DZ10" s="190" t="str">
        <f t="shared" si="94"/>
        <v>S</v>
      </c>
      <c r="EA10" s="119" t="str">
        <f t="shared" si="95"/>
        <v>S</v>
      </c>
      <c r="EB10" s="183" t="str">
        <f t="shared" si="96"/>
        <v>S</v>
      </c>
      <c r="EC10" s="186" t="str">
        <f t="shared" si="97"/>
        <v>S</v>
      </c>
      <c r="ED10" s="190" t="str">
        <f t="shared" si="98"/>
        <v>S</v>
      </c>
      <c r="EE10" s="186" t="str">
        <f t="shared" si="99"/>
        <v>S</v>
      </c>
      <c r="EF10" s="190" t="str">
        <f t="shared" si="35"/>
        <v>S</v>
      </c>
      <c r="EG10" s="187" t="str">
        <f t="shared" si="35"/>
        <v>S</v>
      </c>
      <c r="EH10" s="119" t="str">
        <f t="shared" si="36"/>
        <v>S</v>
      </c>
      <c r="EI10" s="183" t="str">
        <f t="shared" si="100"/>
        <v>S</v>
      </c>
      <c r="EJ10" s="191" t="str">
        <f t="shared" si="101"/>
        <v>S</v>
      </c>
      <c r="EK10" s="119" t="str">
        <f t="shared" si="102"/>
        <v>U</v>
      </c>
      <c r="EL10" s="183" t="str">
        <f t="shared" si="103"/>
        <v>U</v>
      </c>
      <c r="EM10" s="119" t="str">
        <f t="shared" si="104"/>
        <v>S</v>
      </c>
      <c r="EN10" s="191" t="str">
        <f t="shared" si="103"/>
        <v>S</v>
      </c>
      <c r="EO10" s="119" t="str">
        <f t="shared" si="105"/>
        <v>S</v>
      </c>
      <c r="EP10" s="119">
        <f t="shared" si="37"/>
        <v>14.915386</v>
      </c>
      <c r="EQ10" s="119">
        <f t="shared" si="38"/>
        <v>0.125</v>
      </c>
      <c r="ER10" s="197" t="str">
        <f t="shared" si="106"/>
        <v>S</v>
      </c>
      <c r="ES10" s="119" t="str">
        <f t="shared" si="107"/>
        <v>U</v>
      </c>
      <c r="ET10" s="119" t="str">
        <f t="shared" si="108"/>
        <v>U</v>
      </c>
      <c r="EU10" s="183" t="str">
        <f t="shared" si="109"/>
        <v>U</v>
      </c>
      <c r="EV10" s="119" t="str">
        <f t="shared" si="110"/>
        <v>S</v>
      </c>
      <c r="EW10" s="119" t="str">
        <f t="shared" si="39"/>
        <v>S</v>
      </c>
      <c r="EX10" s="183" t="str">
        <f t="shared" si="111"/>
        <v>S</v>
      </c>
      <c r="EY10" s="192" t="str">
        <f t="shared" si="40"/>
        <v>S</v>
      </c>
      <c r="EZ10" s="119" t="str">
        <f t="shared" si="41"/>
        <v>S</v>
      </c>
      <c r="FA10" s="119" t="str">
        <f t="shared" si="42"/>
        <v>S</v>
      </c>
      <c r="FB10" s="183" t="str">
        <f t="shared" si="112"/>
        <v>S</v>
      </c>
      <c r="FC10" s="183" t="str">
        <f t="shared" si="112"/>
        <v>S</v>
      </c>
      <c r="FD10" s="197" t="str">
        <f t="shared" si="113"/>
        <v>S</v>
      </c>
      <c r="FE10" s="119" t="str">
        <f t="shared" si="114"/>
        <v>U</v>
      </c>
      <c r="FF10" s="183" t="str">
        <f t="shared" si="43"/>
        <v>U</v>
      </c>
      <c r="FG10" s="119" t="str">
        <f t="shared" si="115"/>
        <v>U</v>
      </c>
      <c r="FH10" s="119" t="str">
        <f t="shared" si="44"/>
        <v>S</v>
      </c>
      <c r="FI10" s="183" t="str">
        <f t="shared" si="116"/>
        <v>S</v>
      </c>
      <c r="FJ10" s="183" t="str">
        <f t="shared" si="117"/>
        <v>S</v>
      </c>
      <c r="FK10" s="119" t="str">
        <f t="shared" si="45"/>
        <v>S</v>
      </c>
      <c r="FL10" s="119" t="str">
        <f t="shared" si="46"/>
        <v>S</v>
      </c>
      <c r="FM10" s="183" t="str">
        <f t="shared" si="47"/>
        <v>S</v>
      </c>
      <c r="FN10" s="188" t="str">
        <f t="shared" si="47"/>
        <v>S</v>
      </c>
      <c r="FO10" s="186" t="str">
        <f t="shared" si="48"/>
        <v>S</v>
      </c>
      <c r="FP10" s="119" t="str">
        <f t="shared" si="118"/>
        <v>U</v>
      </c>
      <c r="FQ10" s="119" t="str">
        <f t="shared" si="119"/>
        <v>U</v>
      </c>
      <c r="FR10" s="183" t="str">
        <f t="shared" si="120"/>
        <v>U</v>
      </c>
      <c r="FS10" s="119" t="str">
        <f t="shared" si="121"/>
        <v>S</v>
      </c>
      <c r="FT10" s="119" t="str">
        <f t="shared" si="49"/>
        <v>S</v>
      </c>
      <c r="FU10" s="183" t="str">
        <f t="shared" si="122"/>
        <v>S</v>
      </c>
      <c r="FV10" s="119" t="str">
        <f t="shared" si="123"/>
        <v>S</v>
      </c>
      <c r="FW10" s="183" t="str">
        <f t="shared" si="124"/>
        <v>S</v>
      </c>
      <c r="FX10" s="183" t="str">
        <f t="shared" si="125"/>
        <v>S</v>
      </c>
      <c r="FY10" s="188" t="str">
        <f t="shared" si="126"/>
        <v>S</v>
      </c>
      <c r="FZ10" s="119" t="str">
        <f t="shared" si="50"/>
        <v>S</v>
      </c>
      <c r="GA10" s="119" t="str">
        <f t="shared" si="127"/>
        <v>U</v>
      </c>
      <c r="GB10" s="119" t="str">
        <f t="shared" si="128"/>
        <v>U</v>
      </c>
      <c r="GC10" s="183"/>
      <c r="GD10" s="119" t="str">
        <f t="shared" si="51"/>
        <v>S</v>
      </c>
      <c r="GE10" s="193" t="str">
        <f t="shared" si="52"/>
        <v>S</v>
      </c>
      <c r="GF10" s="183" t="str">
        <f t="shared" si="129"/>
        <v>S</v>
      </c>
      <c r="GG10" s="183" t="str">
        <f t="shared" si="130"/>
        <v>S</v>
      </c>
      <c r="GH10" s="183" t="str">
        <f t="shared" si="131"/>
        <v>S</v>
      </c>
      <c r="GI10" s="197" t="str">
        <f t="shared" si="132"/>
        <v>S</v>
      </c>
      <c r="GJ10" s="183" t="str">
        <f t="shared" si="133"/>
        <v>S</v>
      </c>
      <c r="GK10" s="183" t="str">
        <f t="shared" si="133"/>
        <v>S</v>
      </c>
      <c r="GL10" s="119" t="str">
        <f t="shared" si="53"/>
        <v>S</v>
      </c>
      <c r="GM10" s="183" t="str">
        <f t="shared" si="134"/>
        <v>S</v>
      </c>
      <c r="GN10" s="241" t="str">
        <f t="shared" si="135"/>
        <v>U</v>
      </c>
      <c r="GO10" s="119" t="str">
        <f t="shared" si="136"/>
        <v>S</v>
      </c>
      <c r="GP10" s="197" t="str">
        <f t="shared" si="137"/>
        <v>S</v>
      </c>
      <c r="GQ10" s="183" t="str">
        <f t="shared" si="138"/>
        <v>S</v>
      </c>
      <c r="GR10" s="183" t="str">
        <f t="shared" si="138"/>
        <v>S</v>
      </c>
      <c r="GS10" s="119" t="str">
        <f t="shared" si="54"/>
        <v>S</v>
      </c>
      <c r="GT10" s="183" t="str">
        <f t="shared" ref="GT10" si="180">GS10</f>
        <v>S</v>
      </c>
      <c r="GU10" s="197" t="str">
        <f t="shared" si="140"/>
        <v>S</v>
      </c>
      <c r="GV10" s="183" t="str">
        <f t="shared" si="141"/>
        <v>S</v>
      </c>
      <c r="GW10" s="119" t="str">
        <f t="shared" si="55"/>
        <v>S</v>
      </c>
      <c r="GX10" s="183" t="str">
        <f t="shared" si="142"/>
        <v>S</v>
      </c>
      <c r="GY10" s="119" t="str">
        <f t="shared" si="56"/>
        <v>S</v>
      </c>
      <c r="GZ10" s="183" t="str">
        <f t="shared" si="143"/>
        <v>S</v>
      </c>
      <c r="HA10" s="119" t="str">
        <f t="shared" si="57"/>
        <v>S</v>
      </c>
      <c r="HB10" s="183" t="str">
        <f t="shared" si="144"/>
        <v>S</v>
      </c>
      <c r="HC10" s="119" t="str">
        <f t="shared" si="58"/>
        <v>S</v>
      </c>
      <c r="HD10" s="187" t="str">
        <f t="shared" si="145"/>
        <v>U</v>
      </c>
      <c r="HE10" s="198" t="str">
        <f t="shared" si="146"/>
        <v>S</v>
      </c>
      <c r="HF10" s="183" t="str">
        <f t="shared" si="147"/>
        <v>S</v>
      </c>
      <c r="HG10" s="119" t="str">
        <f t="shared" si="59"/>
        <v>S</v>
      </c>
      <c r="HH10" s="183" t="str">
        <f t="shared" si="148"/>
        <v>S</v>
      </c>
      <c r="HI10" s="119" t="str">
        <f t="shared" si="60"/>
        <v>S</v>
      </c>
      <c r="HJ10" s="183" t="str">
        <f t="shared" si="149"/>
        <v>S</v>
      </c>
      <c r="HK10" s="119" t="str">
        <f t="shared" si="61"/>
        <v>S</v>
      </c>
      <c r="HL10" s="183" t="str">
        <f t="shared" si="150"/>
        <v>S</v>
      </c>
      <c r="HM10" s="119" t="str">
        <f t="shared" si="62"/>
        <v>S</v>
      </c>
      <c r="HN10" s="187" t="str">
        <f t="shared" si="151"/>
        <v>U</v>
      </c>
      <c r="HO10" s="186" t="str">
        <f t="shared" si="152"/>
        <v>U</v>
      </c>
      <c r="HP10" s="183" t="str">
        <f t="shared" si="153"/>
        <v>U</v>
      </c>
      <c r="HQ10" s="119" t="str">
        <f t="shared" si="154"/>
        <v>U</v>
      </c>
      <c r="HR10" s="119" t="str">
        <f t="shared" si="155"/>
        <v>S</v>
      </c>
      <c r="HS10" s="183" t="str">
        <f t="shared" si="156"/>
        <v>S</v>
      </c>
      <c r="HT10" s="119">
        <f t="shared" si="63"/>
        <v>3.8260000000000001</v>
      </c>
      <c r="HU10" s="183">
        <f t="shared" si="157"/>
        <v>3.8260000000000001</v>
      </c>
      <c r="HV10" s="186" t="str">
        <f t="shared" si="64"/>
        <v>S</v>
      </c>
      <c r="HW10" s="190" t="str">
        <f t="shared" si="158"/>
        <v>S</v>
      </c>
      <c r="HX10" s="187" t="str">
        <f t="shared" si="159"/>
        <v>S</v>
      </c>
      <c r="HY10" s="186" t="str">
        <f t="shared" si="65"/>
        <v>S</v>
      </c>
      <c r="HZ10" s="187" t="str">
        <f t="shared" si="160"/>
        <v>U</v>
      </c>
      <c r="IA10" s="194" t="str">
        <f t="shared" si="161"/>
        <v>U</v>
      </c>
      <c r="IB10" s="188" t="str">
        <f t="shared" si="161"/>
        <v>U</v>
      </c>
      <c r="IC10" s="215" t="str">
        <f t="shared" si="66"/>
        <v/>
      </c>
      <c r="ID10" s="216" t="str">
        <f t="shared" si="67"/>
        <v/>
      </c>
      <c r="IE10" s="360" t="str">
        <f t="shared" si="169"/>
        <v>3</v>
      </c>
      <c r="IF10" s="361" t="str">
        <f t="shared" si="162"/>
        <v>.3</v>
      </c>
      <c r="IG10" s="361" t="str">
        <f t="shared" si="163"/>
        <v>3-SEC</v>
      </c>
      <c r="IH10" s="195"/>
      <c r="IL10" s="361" t="str">
        <f t="shared" si="164"/>
        <v>3-HDR</v>
      </c>
      <c r="JK10" s="38">
        <v>1.5</v>
      </c>
      <c r="JL10" s="31">
        <v>300</v>
      </c>
      <c r="JM10" s="31">
        <v>9</v>
      </c>
      <c r="JN10" s="29" t="s">
        <v>10</v>
      </c>
      <c r="JO10" s="35">
        <v>1.5</v>
      </c>
      <c r="JP10" s="23" t="str">
        <f t="shared" si="69"/>
        <v>300-NPS1.5 x 9 [SA105]</v>
      </c>
      <c r="JQ10" s="24" t="str">
        <f t="shared" si="70"/>
        <v>300-NPS1.5 x 9 [SA105]</v>
      </c>
    </row>
    <row r="11" spans="1:277" s="18" customFormat="1" x14ac:dyDescent="0.25">
      <c r="A11" s="234" t="s">
        <v>8901</v>
      </c>
      <c r="B11" s="262" t="str">
        <f t="shared" si="171"/>
        <v>Pipe</v>
      </c>
      <c r="C11" s="263" t="str">
        <f t="shared" si="171"/>
        <v>Size3</v>
      </c>
      <c r="D11" s="119" t="str">
        <f t="shared" si="0"/>
        <v>Flange+Pipe</v>
      </c>
      <c r="E11" s="262">
        <f t="shared" si="172"/>
        <v>300</v>
      </c>
      <c r="F11" s="249">
        <f t="shared" si="1"/>
        <v>4</v>
      </c>
      <c r="G11" s="249">
        <f t="shared" si="2"/>
        <v>80</v>
      </c>
      <c r="H11" s="120" t="str">
        <f t="shared" si="71"/>
        <v>SA105</v>
      </c>
      <c r="I11" s="121" t="s">
        <v>12201</v>
      </c>
      <c r="J11" s="121">
        <f t="shared" si="176"/>
        <v>4</v>
      </c>
      <c r="K11" s="121">
        <f t="shared" si="176"/>
        <v>80</v>
      </c>
      <c r="L11" s="247" t="str">
        <f t="shared" si="3"/>
        <v>SA234-WPB</v>
      </c>
      <c r="M11" s="262">
        <v>6</v>
      </c>
      <c r="N11" s="250">
        <v>80</v>
      </c>
      <c r="O11" s="247">
        <f t="shared" si="72"/>
        <v>0</v>
      </c>
      <c r="P11" s="268" t="str">
        <f t="shared" si="4"/>
        <v>SA234-WPB</v>
      </c>
      <c r="Q11" s="121" t="str">
        <f>Q7</f>
        <v>Standard</v>
      </c>
      <c r="R11" s="287">
        <f t="shared" si="73"/>
        <v>6.1275000000000004</v>
      </c>
      <c r="S11" s="287">
        <f t="shared" si="5"/>
        <v>7</v>
      </c>
      <c r="T11" s="268" t="str">
        <f t="shared" si="6"/>
        <v>SA106 GR.B</v>
      </c>
      <c r="U11" s="250" t="str">
        <f t="shared" si="177"/>
        <v>None</v>
      </c>
      <c r="V11" s="274">
        <f>V7</f>
        <v>0.75</v>
      </c>
      <c r="W11" s="253">
        <f t="shared" si="173"/>
        <v>3000</v>
      </c>
      <c r="X11" s="275" t="str">
        <f t="shared" si="173"/>
        <v>SA105</v>
      </c>
      <c r="Y11" s="253">
        <f t="shared" si="7"/>
        <v>0.75</v>
      </c>
      <c r="Z11" s="274">
        <f>Z7</f>
        <v>0.75</v>
      </c>
      <c r="AA11" s="253">
        <f t="shared" si="174"/>
        <v>3000</v>
      </c>
      <c r="AB11" s="275" t="str">
        <f t="shared" si="174"/>
        <v>SA105</v>
      </c>
      <c r="AC11" s="303">
        <f t="shared" si="8"/>
        <v>0.75</v>
      </c>
      <c r="AD11" s="306" t="str">
        <f t="shared" si="9"/>
        <v>Yes</v>
      </c>
      <c r="AE11" s="253" t="str">
        <f t="shared" si="178"/>
        <v>AP-Size1</v>
      </c>
      <c r="AF11" s="253">
        <f t="shared" si="178"/>
        <v>150</v>
      </c>
      <c r="AG11" s="287">
        <f t="shared" si="10"/>
        <v>2</v>
      </c>
      <c r="AH11" s="287">
        <f t="shared" si="11"/>
        <v>80</v>
      </c>
      <c r="AI11" s="253" t="str">
        <f t="shared" si="179"/>
        <v>AP-Size2</v>
      </c>
      <c r="AJ11" s="253">
        <f t="shared" si="179"/>
        <v>150</v>
      </c>
      <c r="AK11" s="287">
        <f t="shared" si="12"/>
        <v>2</v>
      </c>
      <c r="AL11" s="287">
        <f t="shared" si="13"/>
        <v>80</v>
      </c>
      <c r="AM11" s="274">
        <f t="shared" si="14"/>
        <v>9.375</v>
      </c>
      <c r="AN11" s="275">
        <f t="shared" si="74"/>
        <v>5.25</v>
      </c>
      <c r="AO11" s="253">
        <f t="shared" si="75"/>
        <v>9.375</v>
      </c>
      <c r="AP11" s="276">
        <f t="shared" si="75"/>
        <v>5.25</v>
      </c>
      <c r="AQ11" s="285" t="str">
        <f t="shared" si="15"/>
        <v/>
      </c>
      <c r="AR11" s="24" t="str">
        <f t="shared" si="16"/>
        <v>TP6 SCH-80 [SA234-WPB]</v>
      </c>
      <c r="AS11" s="236" t="str">
        <f t="shared" si="17"/>
        <v>WNeck Flange 300-NPS4 SCH-80 [SA105]</v>
      </c>
      <c r="AT11" s="119">
        <f t="shared" si="18"/>
        <v>0.33700000000000002</v>
      </c>
      <c r="AU11" s="119" t="str">
        <f t="shared" si="19"/>
        <v>[SA106 GR.B]</v>
      </c>
      <c r="AV11" s="119" t="str">
        <f t="shared" si="20"/>
        <v>[SA234-WPB]</v>
      </c>
      <c r="AW11" s="119" t="str">
        <f t="shared" si="21"/>
        <v>CLASS 3000 COUPLING, 0.75 IN [SA105]</v>
      </c>
      <c r="AX11" s="120" t="str">
        <f t="shared" si="22"/>
        <v>CLASS 3000 COUPLING, 0.75 IN [SA105]</v>
      </c>
      <c r="AY11" s="119" t="str">
        <f t="shared" si="23"/>
        <v>3 x 0.75-3000 [SA105]</v>
      </c>
      <c r="AZ11" s="119" t="str">
        <f t="shared" si="24"/>
        <v>3 x 0.75-3000 [SA105]</v>
      </c>
      <c r="BA11" s="119" t="str">
        <f t="shared" si="25"/>
        <v>WNeck Flange 150-NPS2 SCH-80 [SA105]</v>
      </c>
      <c r="BB11" s="119" t="str">
        <f t="shared" si="26"/>
        <v>WNeck Flange 150-NPS2 SCH-80 [SA105]</v>
      </c>
      <c r="BC11" s="121" t="s">
        <v>9158</v>
      </c>
      <c r="BD11" s="121" t="s">
        <v>9158</v>
      </c>
      <c r="BE11" s="183" t="str">
        <f>CONCATENATE("Rear ",IF(LEFT(B11,1)&lt;&gt;"L","Size"&amp;RIGHT(C11,1),C11))</f>
        <v>Rear Size3</v>
      </c>
      <c r="BF11" s="119" t="str">
        <f t="shared" si="27"/>
        <v>1st Rear Size1</v>
      </c>
      <c r="BG11" s="119" t="str">
        <f t="shared" si="28"/>
        <v>2nd Rear Size2</v>
      </c>
      <c r="BH11" s="119" t="str">
        <f t="shared" si="76"/>
        <v>1st Rear Size3</v>
      </c>
      <c r="BI11" s="119" t="str">
        <f t="shared" si="77"/>
        <v>2nd Rear Size3</v>
      </c>
      <c r="BJ11" s="185" t="str">
        <f t="shared" si="29"/>
        <v>300-NPS4 SCH-80 [SA105]</v>
      </c>
      <c r="BK11" s="120" t="str">
        <f t="shared" si="30"/>
        <v>NOZZLE, REAR</v>
      </c>
      <c r="BL11" s="194">
        <f>BL7</f>
        <v>3</v>
      </c>
      <c r="BM11" s="119" t="s">
        <v>8</v>
      </c>
      <c r="BN11" s="120" t="s">
        <v>1</v>
      </c>
      <c r="BO11" s="182" t="str">
        <f t="shared" si="78"/>
        <v>R</v>
      </c>
      <c r="BP11" s="187" t="str">
        <f t="shared" si="79"/>
        <v>S</v>
      </c>
      <c r="BQ11" s="120" t="str">
        <f t="shared" si="31"/>
        <v>S</v>
      </c>
      <c r="BR11" s="120" t="str">
        <f t="shared" si="80"/>
        <v>S</v>
      </c>
      <c r="BS11" s="120" t="str">
        <f t="shared" si="32"/>
        <v>R</v>
      </c>
      <c r="BT11" s="188" t="str">
        <f t="shared" si="81"/>
        <v>R</v>
      </c>
      <c r="BU11" s="196">
        <f t="shared" si="166"/>
        <v>4</v>
      </c>
      <c r="BV11" s="196">
        <f t="shared" si="166"/>
        <v>80</v>
      </c>
      <c r="BW11" s="196">
        <f t="shared" si="166"/>
        <v>300</v>
      </c>
      <c r="BX11" s="196">
        <f t="shared" si="83"/>
        <v>0.99999999999999967</v>
      </c>
      <c r="BY11" s="196">
        <f t="shared" si="166"/>
        <v>4</v>
      </c>
      <c r="BZ11" s="196">
        <f t="shared" si="166"/>
        <v>80</v>
      </c>
      <c r="CA11" s="196">
        <f t="shared" si="166"/>
        <v>300</v>
      </c>
      <c r="CB11" s="196">
        <f t="shared" si="84"/>
        <v>0.99999999999999967</v>
      </c>
      <c r="CC11" s="196">
        <f t="shared" si="166"/>
        <v>4</v>
      </c>
      <c r="CD11" s="196">
        <f t="shared" si="166"/>
        <v>80</v>
      </c>
      <c r="CE11" s="196">
        <f t="shared" si="166"/>
        <v>300</v>
      </c>
      <c r="CF11" s="196">
        <f t="shared" si="85"/>
        <v>0.99999999999999967</v>
      </c>
      <c r="CG11" s="196">
        <f t="shared" si="166"/>
        <v>4</v>
      </c>
      <c r="CH11" s="196">
        <f t="shared" si="166"/>
        <v>80</v>
      </c>
      <c r="CI11" s="196">
        <f t="shared" si="166"/>
        <v>300.00000000000006</v>
      </c>
      <c r="CJ11" s="196">
        <f t="shared" si="167"/>
        <v>0.99999999999999967</v>
      </c>
      <c r="CK11" s="196">
        <f t="shared" si="166"/>
        <v>6.1275000000000199</v>
      </c>
      <c r="CL11" s="196">
        <f t="shared" si="166"/>
        <v>11.542885682963366</v>
      </c>
      <c r="CM11" s="196">
        <f t="shared" si="166"/>
        <v>6.1275000000000199</v>
      </c>
      <c r="CN11" s="196">
        <f t="shared" si="166"/>
        <v>11.542885682963366</v>
      </c>
      <c r="CO11" s="196">
        <f t="shared" si="82"/>
        <v>90.000000000000213</v>
      </c>
      <c r="CP11" s="196">
        <f t="shared" si="82"/>
        <v>90.000000000000199</v>
      </c>
      <c r="CQ11" s="196">
        <f t="shared" si="82"/>
        <v>90.000000000000199</v>
      </c>
      <c r="CR11" s="196">
        <f t="shared" si="82"/>
        <v>90.000000000000199</v>
      </c>
      <c r="CS11" s="196">
        <f t="shared" si="82"/>
        <v>9.5</v>
      </c>
      <c r="CT11" s="196">
        <f t="shared" si="82"/>
        <v>14.915385682963349</v>
      </c>
      <c r="CU11" s="196">
        <f t="shared" si="82"/>
        <v>9.5</v>
      </c>
      <c r="CV11" s="196">
        <f t="shared" si="82"/>
        <v>14.915385682963349</v>
      </c>
      <c r="CW11" s="196">
        <f t="shared" si="82"/>
        <v>0.12499999999997857</v>
      </c>
      <c r="CX11" s="196">
        <f t="shared" si="82"/>
        <v>0.1249999999999786</v>
      </c>
      <c r="CY11" s="196">
        <f t="shared" si="82"/>
        <v>0.12499999999997859</v>
      </c>
      <c r="CZ11" s="196">
        <f t="shared" si="82"/>
        <v>0.12499999999997859</v>
      </c>
      <c r="DA11" s="196">
        <f t="shared" si="86"/>
        <v>2</v>
      </c>
      <c r="DB11" s="196">
        <f t="shared" si="86"/>
        <v>80</v>
      </c>
      <c r="DC11" s="196">
        <f t="shared" si="86"/>
        <v>300</v>
      </c>
      <c r="DD11" s="196">
        <f t="shared" si="86"/>
        <v>1</v>
      </c>
      <c r="DE11" s="196">
        <f t="shared" si="86"/>
        <v>2</v>
      </c>
      <c r="DF11" s="196">
        <f t="shared" si="86"/>
        <v>80</v>
      </c>
      <c r="DG11" s="196">
        <f t="shared" si="86"/>
        <v>300</v>
      </c>
      <c r="DH11" s="196">
        <f t="shared" si="86"/>
        <v>1</v>
      </c>
      <c r="DI11" s="196">
        <f t="shared" si="86"/>
        <v>2</v>
      </c>
      <c r="DJ11" s="196">
        <f t="shared" si="86"/>
        <v>80</v>
      </c>
      <c r="DK11" s="196">
        <f t="shared" si="86"/>
        <v>300</v>
      </c>
      <c r="DL11" s="196">
        <f t="shared" si="86"/>
        <v>1</v>
      </c>
      <c r="DM11" s="196">
        <f t="shared" si="86"/>
        <v>2</v>
      </c>
      <c r="DN11" s="196">
        <f t="shared" si="86"/>
        <v>80</v>
      </c>
      <c r="DO11" s="196">
        <f t="shared" si="86"/>
        <v>300</v>
      </c>
      <c r="DP11" s="196">
        <f t="shared" si="86"/>
        <v>1</v>
      </c>
      <c r="DQ11" s="119">
        <f t="shared" si="87"/>
        <v>0</v>
      </c>
      <c r="DR11" s="119">
        <f t="shared" si="33"/>
        <v>1</v>
      </c>
      <c r="DS11" s="119" t="str">
        <f t="shared" si="88"/>
        <v>S</v>
      </c>
      <c r="DT11" s="119" t="str">
        <f t="shared" si="89"/>
        <v>U</v>
      </c>
      <c r="DU11" s="119" t="str">
        <f t="shared" si="90"/>
        <v>U</v>
      </c>
      <c r="DV11" s="190" t="str">
        <f t="shared" si="91"/>
        <v>S</v>
      </c>
      <c r="DW11" s="119" t="str">
        <f t="shared" si="92"/>
        <v>U</v>
      </c>
      <c r="DX11" s="183" t="str">
        <f t="shared" si="93"/>
        <v>U</v>
      </c>
      <c r="DY11" s="183" t="str">
        <f t="shared" si="93"/>
        <v>U</v>
      </c>
      <c r="DZ11" s="190" t="str">
        <f t="shared" si="94"/>
        <v>S</v>
      </c>
      <c r="EA11" s="119" t="str">
        <f t="shared" si="95"/>
        <v>S</v>
      </c>
      <c r="EB11" s="183" t="str">
        <f t="shared" si="96"/>
        <v>S</v>
      </c>
      <c r="EC11" s="186" t="str">
        <f t="shared" si="97"/>
        <v>S</v>
      </c>
      <c r="ED11" s="190" t="str">
        <f t="shared" si="98"/>
        <v>S</v>
      </c>
      <c r="EE11" s="186" t="str">
        <f t="shared" si="99"/>
        <v>S</v>
      </c>
      <c r="EF11" s="190" t="str">
        <f t="shared" si="35"/>
        <v>S</v>
      </c>
      <c r="EG11" s="187" t="str">
        <f t="shared" si="35"/>
        <v>S</v>
      </c>
      <c r="EH11" s="119" t="str">
        <f t="shared" si="36"/>
        <v>S</v>
      </c>
      <c r="EI11" s="183" t="str">
        <f t="shared" si="100"/>
        <v>S</v>
      </c>
      <c r="EJ11" s="191" t="str">
        <f t="shared" si="101"/>
        <v>S</v>
      </c>
      <c r="EK11" s="119" t="str">
        <f t="shared" si="102"/>
        <v>U</v>
      </c>
      <c r="EL11" s="183" t="str">
        <f t="shared" si="103"/>
        <v>U</v>
      </c>
      <c r="EM11" s="119" t="str">
        <f t="shared" si="104"/>
        <v>S</v>
      </c>
      <c r="EN11" s="191" t="str">
        <f t="shared" si="103"/>
        <v>S</v>
      </c>
      <c r="EO11" s="119" t="str">
        <f t="shared" si="105"/>
        <v>S</v>
      </c>
      <c r="EP11" s="119">
        <f t="shared" si="37"/>
        <v>9.5</v>
      </c>
      <c r="EQ11" s="119">
        <f t="shared" si="38"/>
        <v>0.125</v>
      </c>
      <c r="ER11" s="197" t="str">
        <f t="shared" si="106"/>
        <v>S</v>
      </c>
      <c r="ES11" s="119" t="str">
        <f t="shared" si="107"/>
        <v>U</v>
      </c>
      <c r="ET11" s="119" t="str">
        <f t="shared" si="108"/>
        <v>U</v>
      </c>
      <c r="EU11" s="183" t="str">
        <f t="shared" si="109"/>
        <v>U</v>
      </c>
      <c r="EV11" s="119" t="str">
        <f t="shared" si="110"/>
        <v>S</v>
      </c>
      <c r="EW11" s="119" t="str">
        <f t="shared" si="39"/>
        <v>S</v>
      </c>
      <c r="EX11" s="183" t="str">
        <f t="shared" si="111"/>
        <v>S</v>
      </c>
      <c r="EY11" s="192" t="str">
        <f t="shared" si="40"/>
        <v>S</v>
      </c>
      <c r="EZ11" s="119" t="str">
        <f t="shared" si="41"/>
        <v>S</v>
      </c>
      <c r="FA11" s="119" t="str">
        <f t="shared" si="42"/>
        <v>S</v>
      </c>
      <c r="FB11" s="183" t="str">
        <f t="shared" si="112"/>
        <v>S</v>
      </c>
      <c r="FC11" s="183" t="str">
        <f t="shared" si="112"/>
        <v>S</v>
      </c>
      <c r="FD11" s="197" t="str">
        <f t="shared" si="113"/>
        <v>S</v>
      </c>
      <c r="FE11" s="119" t="str">
        <f t="shared" si="114"/>
        <v>U</v>
      </c>
      <c r="FF11" s="183" t="str">
        <f t="shared" si="43"/>
        <v>U</v>
      </c>
      <c r="FG11" s="119" t="str">
        <f t="shared" si="115"/>
        <v>U</v>
      </c>
      <c r="FH11" s="119" t="str">
        <f t="shared" si="44"/>
        <v>S</v>
      </c>
      <c r="FI11" s="183" t="str">
        <f t="shared" si="116"/>
        <v>S</v>
      </c>
      <c r="FJ11" s="183" t="str">
        <f t="shared" si="117"/>
        <v>S</v>
      </c>
      <c r="FK11" s="119" t="str">
        <f t="shared" si="45"/>
        <v>S</v>
      </c>
      <c r="FL11" s="119" t="str">
        <f t="shared" si="46"/>
        <v>S</v>
      </c>
      <c r="FM11" s="183" t="str">
        <f t="shared" si="47"/>
        <v>S</v>
      </c>
      <c r="FN11" s="188" t="str">
        <f t="shared" si="47"/>
        <v>S</v>
      </c>
      <c r="FO11" s="186" t="str">
        <f t="shared" si="48"/>
        <v>S</v>
      </c>
      <c r="FP11" s="119" t="str">
        <f t="shared" si="118"/>
        <v>U</v>
      </c>
      <c r="FQ11" s="119" t="str">
        <f t="shared" si="119"/>
        <v>U</v>
      </c>
      <c r="FR11" s="183" t="str">
        <f t="shared" si="120"/>
        <v>U</v>
      </c>
      <c r="FS11" s="119" t="str">
        <f t="shared" si="121"/>
        <v>S</v>
      </c>
      <c r="FT11" s="119" t="str">
        <f t="shared" si="49"/>
        <v>S</v>
      </c>
      <c r="FU11" s="183" t="str">
        <f t="shared" si="122"/>
        <v>S</v>
      </c>
      <c r="FV11" s="119" t="str">
        <f t="shared" si="123"/>
        <v>S</v>
      </c>
      <c r="FW11" s="183" t="str">
        <f t="shared" si="124"/>
        <v>S</v>
      </c>
      <c r="FX11" s="183" t="str">
        <f t="shared" si="125"/>
        <v>S</v>
      </c>
      <c r="FY11" s="188" t="str">
        <f t="shared" si="126"/>
        <v>S</v>
      </c>
      <c r="FZ11" s="119" t="str">
        <f t="shared" si="50"/>
        <v>S</v>
      </c>
      <c r="GA11" s="119" t="str">
        <f t="shared" si="127"/>
        <v>U</v>
      </c>
      <c r="GB11" s="119" t="str">
        <f t="shared" si="128"/>
        <v>U</v>
      </c>
      <c r="GC11" s="183"/>
      <c r="GD11" s="119" t="str">
        <f t="shared" si="51"/>
        <v>S</v>
      </c>
      <c r="GE11" s="193" t="str">
        <f t="shared" si="52"/>
        <v>S</v>
      </c>
      <c r="GF11" s="183" t="str">
        <f t="shared" si="129"/>
        <v>S</v>
      </c>
      <c r="GG11" s="183" t="str">
        <f t="shared" si="130"/>
        <v>S</v>
      </c>
      <c r="GH11" s="183" t="str">
        <f t="shared" si="131"/>
        <v>S</v>
      </c>
      <c r="GI11" s="197" t="str">
        <f t="shared" si="132"/>
        <v>S</v>
      </c>
      <c r="GJ11" s="183" t="str">
        <f t="shared" si="133"/>
        <v>S</v>
      </c>
      <c r="GK11" s="183" t="str">
        <f t="shared" si="133"/>
        <v>S</v>
      </c>
      <c r="GL11" s="119" t="str">
        <f t="shared" si="53"/>
        <v>S</v>
      </c>
      <c r="GM11" s="183" t="str">
        <f t="shared" si="134"/>
        <v>S</v>
      </c>
      <c r="GN11" s="241" t="str">
        <f t="shared" si="135"/>
        <v>U</v>
      </c>
      <c r="GO11" s="119" t="str">
        <f t="shared" si="136"/>
        <v>S</v>
      </c>
      <c r="GP11" s="197" t="str">
        <f t="shared" si="137"/>
        <v>S</v>
      </c>
      <c r="GQ11" s="183" t="str">
        <f t="shared" si="138"/>
        <v>S</v>
      </c>
      <c r="GR11" s="183" t="str">
        <f t="shared" si="138"/>
        <v>S</v>
      </c>
      <c r="GS11" s="119" t="str">
        <f t="shared" si="54"/>
        <v>S</v>
      </c>
      <c r="GT11" s="183" t="str">
        <f t="shared" ref="GT11" si="181">GS11</f>
        <v>S</v>
      </c>
      <c r="GU11" s="197" t="str">
        <f t="shared" si="140"/>
        <v>S</v>
      </c>
      <c r="GV11" s="183" t="str">
        <f t="shared" si="141"/>
        <v>S</v>
      </c>
      <c r="GW11" s="119" t="str">
        <f t="shared" si="55"/>
        <v>S</v>
      </c>
      <c r="GX11" s="183" t="str">
        <f t="shared" si="142"/>
        <v>S</v>
      </c>
      <c r="GY11" s="119" t="str">
        <f t="shared" si="56"/>
        <v>S</v>
      </c>
      <c r="GZ11" s="183" t="str">
        <f t="shared" si="143"/>
        <v>S</v>
      </c>
      <c r="HA11" s="119" t="str">
        <f t="shared" si="57"/>
        <v>S</v>
      </c>
      <c r="HB11" s="183" t="str">
        <f t="shared" si="144"/>
        <v>S</v>
      </c>
      <c r="HC11" s="119" t="str">
        <f t="shared" si="58"/>
        <v>S</v>
      </c>
      <c r="HD11" s="187" t="str">
        <f t="shared" si="145"/>
        <v>U</v>
      </c>
      <c r="HE11" s="198" t="str">
        <f t="shared" si="146"/>
        <v>S</v>
      </c>
      <c r="HF11" s="183" t="str">
        <f t="shared" si="147"/>
        <v>S</v>
      </c>
      <c r="HG11" s="119" t="str">
        <f t="shared" si="59"/>
        <v>S</v>
      </c>
      <c r="HH11" s="183" t="str">
        <f t="shared" si="148"/>
        <v>S</v>
      </c>
      <c r="HI11" s="119" t="str">
        <f t="shared" si="60"/>
        <v>S</v>
      </c>
      <c r="HJ11" s="183" t="str">
        <f t="shared" si="149"/>
        <v>S</v>
      </c>
      <c r="HK11" s="119" t="str">
        <f t="shared" si="61"/>
        <v>S</v>
      </c>
      <c r="HL11" s="183" t="str">
        <f t="shared" si="150"/>
        <v>S</v>
      </c>
      <c r="HM11" s="119" t="str">
        <f t="shared" si="62"/>
        <v>S</v>
      </c>
      <c r="HN11" s="187" t="str">
        <f t="shared" si="151"/>
        <v>U</v>
      </c>
      <c r="HO11" s="186" t="str">
        <f t="shared" si="152"/>
        <v>U</v>
      </c>
      <c r="HP11" s="183" t="str">
        <f t="shared" si="153"/>
        <v>U</v>
      </c>
      <c r="HQ11" s="119" t="str">
        <f t="shared" si="154"/>
        <v>U</v>
      </c>
      <c r="HR11" s="119" t="str">
        <f t="shared" si="155"/>
        <v>S</v>
      </c>
      <c r="HS11" s="183" t="str">
        <f t="shared" si="156"/>
        <v>S</v>
      </c>
      <c r="HT11" s="119">
        <f t="shared" si="63"/>
        <v>3.8260000000000001</v>
      </c>
      <c r="HU11" s="183">
        <f t="shared" si="157"/>
        <v>3.8260000000000001</v>
      </c>
      <c r="HV11" s="186" t="str">
        <f t="shared" si="64"/>
        <v>S</v>
      </c>
      <c r="HW11" s="190" t="str">
        <f t="shared" si="158"/>
        <v>S</v>
      </c>
      <c r="HX11" s="187" t="str">
        <f t="shared" si="159"/>
        <v>S</v>
      </c>
      <c r="HY11" s="186" t="str">
        <f t="shared" si="65"/>
        <v>S</v>
      </c>
      <c r="HZ11" s="187" t="str">
        <f t="shared" si="160"/>
        <v>U</v>
      </c>
      <c r="IA11" s="194" t="str">
        <f t="shared" si="161"/>
        <v>U</v>
      </c>
      <c r="IB11" s="188" t="str">
        <f t="shared" si="161"/>
        <v>U</v>
      </c>
      <c r="IC11" s="215" t="str">
        <f t="shared" si="66"/>
        <v/>
      </c>
      <c r="ID11" s="216" t="str">
        <f t="shared" si="67"/>
        <v/>
      </c>
      <c r="IE11" s="360" t="str">
        <f t="shared" si="169"/>
        <v>3</v>
      </c>
      <c r="IF11" s="361" t="str">
        <f t="shared" si="162"/>
        <v>.3</v>
      </c>
      <c r="IG11" s="361" t="str">
        <f t="shared" si="163"/>
        <v>3-SEC</v>
      </c>
      <c r="IH11" s="195"/>
      <c r="IL11" s="361" t="str">
        <f t="shared" si="164"/>
        <v>3-HDR</v>
      </c>
      <c r="JK11" s="38">
        <v>1.5</v>
      </c>
      <c r="JL11" s="31">
        <v>300</v>
      </c>
      <c r="JM11" s="31">
        <v>9</v>
      </c>
      <c r="JN11" s="29" t="s">
        <v>10</v>
      </c>
      <c r="JO11" s="35">
        <v>1.5</v>
      </c>
      <c r="JP11" s="23" t="str">
        <f t="shared" si="69"/>
        <v>300-NPS1.5 x 9 [SA105]</v>
      </c>
      <c r="JQ11" s="24" t="str">
        <f t="shared" si="70"/>
        <v>300-NPS1.5 x 9 [SA105]</v>
      </c>
    </row>
    <row r="12" spans="1:277" s="18" customFormat="1" ht="15.75" thickBot="1" x14ac:dyDescent="0.3">
      <c r="A12" s="235" t="s">
        <v>8902</v>
      </c>
      <c r="B12" s="264" t="str">
        <f t="shared" si="171"/>
        <v>Pipe</v>
      </c>
      <c r="C12" s="265" t="str">
        <f t="shared" si="171"/>
        <v>Size4</v>
      </c>
      <c r="D12" s="125" t="str">
        <f t="shared" si="0"/>
        <v>Flange+Pipe</v>
      </c>
      <c r="E12" s="264">
        <f t="shared" si="172"/>
        <v>300</v>
      </c>
      <c r="F12" s="266">
        <f t="shared" si="1"/>
        <v>4</v>
      </c>
      <c r="G12" s="266">
        <f t="shared" si="2"/>
        <v>80</v>
      </c>
      <c r="H12" s="126" t="str">
        <f t="shared" si="71"/>
        <v>SA105</v>
      </c>
      <c r="I12" s="127" t="s">
        <v>12201</v>
      </c>
      <c r="J12" s="127">
        <f t="shared" si="176"/>
        <v>4</v>
      </c>
      <c r="K12" s="127">
        <f t="shared" si="176"/>
        <v>80</v>
      </c>
      <c r="L12" s="251" t="str">
        <f t="shared" si="3"/>
        <v>SA234-WPB</v>
      </c>
      <c r="M12" s="264">
        <v>6</v>
      </c>
      <c r="N12" s="267">
        <v>80</v>
      </c>
      <c r="O12" s="251">
        <f t="shared" si="72"/>
        <v>0</v>
      </c>
      <c r="P12" s="288" t="str">
        <f t="shared" si="4"/>
        <v>SA234-WPB</v>
      </c>
      <c r="Q12" s="127" t="str">
        <f>Q8</f>
        <v>Standard</v>
      </c>
      <c r="R12" s="289">
        <f t="shared" si="73"/>
        <v>11.542885999999999</v>
      </c>
      <c r="S12" s="289">
        <f t="shared" si="5"/>
        <v>9.5</v>
      </c>
      <c r="T12" s="288" t="str">
        <f t="shared" si="6"/>
        <v>SA106 GR.B</v>
      </c>
      <c r="U12" s="267" t="str">
        <f t="shared" si="177"/>
        <v>None</v>
      </c>
      <c r="V12" s="277">
        <f>V8</f>
        <v>0.75</v>
      </c>
      <c r="W12" s="278">
        <f t="shared" si="173"/>
        <v>3000</v>
      </c>
      <c r="X12" s="279" t="str">
        <f t="shared" si="173"/>
        <v>SA105</v>
      </c>
      <c r="Y12" s="278">
        <f t="shared" si="7"/>
        <v>0.75</v>
      </c>
      <c r="Z12" s="277">
        <f>Z8</f>
        <v>0.75</v>
      </c>
      <c r="AA12" s="278">
        <f t="shared" si="174"/>
        <v>3000</v>
      </c>
      <c r="AB12" s="279" t="str">
        <f t="shared" si="174"/>
        <v>SA105</v>
      </c>
      <c r="AC12" s="304">
        <f t="shared" si="8"/>
        <v>0.75</v>
      </c>
      <c r="AD12" s="307" t="str">
        <f t="shared" si="9"/>
        <v>Yes</v>
      </c>
      <c r="AE12" s="278" t="str">
        <f t="shared" si="178"/>
        <v>AP-Size1</v>
      </c>
      <c r="AF12" s="278">
        <f t="shared" si="178"/>
        <v>150</v>
      </c>
      <c r="AG12" s="289">
        <f t="shared" si="10"/>
        <v>2</v>
      </c>
      <c r="AH12" s="289">
        <f t="shared" si="11"/>
        <v>80</v>
      </c>
      <c r="AI12" s="278" t="str">
        <f t="shared" si="179"/>
        <v>AP-Size2</v>
      </c>
      <c r="AJ12" s="278">
        <f t="shared" si="179"/>
        <v>150</v>
      </c>
      <c r="AK12" s="289">
        <f t="shared" si="12"/>
        <v>2</v>
      </c>
      <c r="AL12" s="289">
        <f t="shared" si="13"/>
        <v>80</v>
      </c>
      <c r="AM12" s="277">
        <f t="shared" si="14"/>
        <v>9.375</v>
      </c>
      <c r="AN12" s="279">
        <f t="shared" si="74"/>
        <v>5.25</v>
      </c>
      <c r="AO12" s="278">
        <f t="shared" si="75"/>
        <v>9.375</v>
      </c>
      <c r="AP12" s="280">
        <f t="shared" si="75"/>
        <v>5.25</v>
      </c>
      <c r="AQ12" s="286" t="str">
        <f t="shared" si="15"/>
        <v/>
      </c>
      <c r="AR12" s="24" t="str">
        <f t="shared" si="16"/>
        <v>TP6 SCH-80 [SA234-WPB]</v>
      </c>
      <c r="AS12" s="238" t="str">
        <f t="shared" si="17"/>
        <v>WNeck Flange 300-NPS4 SCH-80 [SA105]</v>
      </c>
      <c r="AT12" s="125">
        <f t="shared" si="18"/>
        <v>0.33700000000000002</v>
      </c>
      <c r="AU12" s="125" t="str">
        <f t="shared" si="19"/>
        <v>[SA106 GR.B]</v>
      </c>
      <c r="AV12" s="125" t="str">
        <f t="shared" si="20"/>
        <v>[SA234-WPB]</v>
      </c>
      <c r="AW12" s="125" t="str">
        <f t="shared" si="21"/>
        <v>CLASS 3000 COUPLING, 0.75 IN [SA105]</v>
      </c>
      <c r="AX12" s="126" t="str">
        <f t="shared" si="22"/>
        <v>CLASS 3000 COUPLING, 0.75 IN [SA105]</v>
      </c>
      <c r="AY12" s="125" t="str">
        <f t="shared" si="23"/>
        <v>3 x 0.75-3000 [SA105]</v>
      </c>
      <c r="AZ12" s="125" t="str">
        <f t="shared" si="24"/>
        <v>3 x 0.75-3000 [SA105]</v>
      </c>
      <c r="BA12" s="125" t="str">
        <f t="shared" si="25"/>
        <v>WNeck Flange 150-NPS2 SCH-80 [SA105]</v>
      </c>
      <c r="BB12" s="125" t="str">
        <f t="shared" si="26"/>
        <v>WNeck Flange 150-NPS2 SCH-80 [SA105]</v>
      </c>
      <c r="BC12" s="127" t="s">
        <v>9050</v>
      </c>
      <c r="BD12" s="127" t="s">
        <v>9050</v>
      </c>
      <c r="BE12" s="218" t="str">
        <f>CONCATENATE("Rear ",IF(LEFT(B12,1)&lt;&gt;"L","Size"&amp;RIGHT(C12,1),C12))</f>
        <v>Rear Size4</v>
      </c>
      <c r="BF12" s="125" t="str">
        <f t="shared" si="27"/>
        <v>1st Rear Size1</v>
      </c>
      <c r="BG12" s="125" t="str">
        <f t="shared" si="28"/>
        <v>2nd Rear Size2</v>
      </c>
      <c r="BH12" s="125" t="str">
        <f t="shared" si="76"/>
        <v>1st Rear Size4</v>
      </c>
      <c r="BI12" s="125" t="str">
        <f t="shared" si="77"/>
        <v>2nd Rear Size4</v>
      </c>
      <c r="BJ12" s="219" t="str">
        <f t="shared" si="29"/>
        <v>300-NPS4 SCH-80 [SA105]</v>
      </c>
      <c r="BK12" s="126" t="str">
        <f t="shared" si="30"/>
        <v>NOZZLE, REAR</v>
      </c>
      <c r="BL12" s="220">
        <f>BL8</f>
        <v>4</v>
      </c>
      <c r="BM12" s="125" t="s">
        <v>8</v>
      </c>
      <c r="BN12" s="126" t="s">
        <v>1</v>
      </c>
      <c r="BO12" s="217" t="str">
        <f t="shared" si="78"/>
        <v>R</v>
      </c>
      <c r="BP12" s="221" t="str">
        <f t="shared" si="79"/>
        <v>S</v>
      </c>
      <c r="BQ12" s="126" t="str">
        <f t="shared" si="31"/>
        <v>S</v>
      </c>
      <c r="BR12" s="126" t="str">
        <f t="shared" si="80"/>
        <v>S</v>
      </c>
      <c r="BS12" s="126" t="str">
        <f t="shared" si="32"/>
        <v>R</v>
      </c>
      <c r="BT12" s="222" t="str">
        <f t="shared" si="81"/>
        <v>R</v>
      </c>
      <c r="BU12" s="223">
        <f t="shared" si="166"/>
        <v>4</v>
      </c>
      <c r="BV12" s="223">
        <f t="shared" si="166"/>
        <v>80</v>
      </c>
      <c r="BW12" s="223">
        <f t="shared" si="166"/>
        <v>300</v>
      </c>
      <c r="BX12" s="223">
        <f t="shared" si="83"/>
        <v>0.99999999999999967</v>
      </c>
      <c r="BY12" s="223">
        <f t="shared" si="166"/>
        <v>4</v>
      </c>
      <c r="BZ12" s="223">
        <f t="shared" si="166"/>
        <v>80</v>
      </c>
      <c r="CA12" s="223">
        <f t="shared" si="166"/>
        <v>300</v>
      </c>
      <c r="CB12" s="223">
        <f t="shared" si="84"/>
        <v>0.99999999999999967</v>
      </c>
      <c r="CC12" s="223">
        <f t="shared" si="166"/>
        <v>4</v>
      </c>
      <c r="CD12" s="223">
        <f t="shared" si="166"/>
        <v>80</v>
      </c>
      <c r="CE12" s="223">
        <f t="shared" si="166"/>
        <v>300</v>
      </c>
      <c r="CF12" s="223">
        <f t="shared" si="85"/>
        <v>0.99999999999999967</v>
      </c>
      <c r="CG12" s="223">
        <f t="shared" si="166"/>
        <v>4</v>
      </c>
      <c r="CH12" s="223">
        <f t="shared" si="166"/>
        <v>80</v>
      </c>
      <c r="CI12" s="223">
        <f t="shared" si="166"/>
        <v>300.00000000000006</v>
      </c>
      <c r="CJ12" s="223">
        <f t="shared" si="167"/>
        <v>0.99999999999999967</v>
      </c>
      <c r="CK12" s="223">
        <f t="shared" si="166"/>
        <v>6.1275000000000199</v>
      </c>
      <c r="CL12" s="223">
        <f t="shared" si="166"/>
        <v>11.542885682963366</v>
      </c>
      <c r="CM12" s="223">
        <f t="shared" si="166"/>
        <v>6.1275000000000199</v>
      </c>
      <c r="CN12" s="223">
        <f t="shared" si="166"/>
        <v>11.542885682963366</v>
      </c>
      <c r="CO12" s="223">
        <f t="shared" si="82"/>
        <v>90.000000000000213</v>
      </c>
      <c r="CP12" s="223">
        <f t="shared" si="82"/>
        <v>90.000000000000199</v>
      </c>
      <c r="CQ12" s="223">
        <f t="shared" si="82"/>
        <v>90.000000000000199</v>
      </c>
      <c r="CR12" s="223">
        <f t="shared" si="82"/>
        <v>90.000000000000199</v>
      </c>
      <c r="CS12" s="223">
        <f t="shared" si="82"/>
        <v>9.5</v>
      </c>
      <c r="CT12" s="223">
        <f t="shared" si="82"/>
        <v>14.915385682963349</v>
      </c>
      <c r="CU12" s="223">
        <f t="shared" si="82"/>
        <v>9.5</v>
      </c>
      <c r="CV12" s="223">
        <f t="shared" si="82"/>
        <v>14.915385682963349</v>
      </c>
      <c r="CW12" s="223">
        <f t="shared" si="82"/>
        <v>0.12499999999997857</v>
      </c>
      <c r="CX12" s="223">
        <f t="shared" si="82"/>
        <v>0.1249999999999786</v>
      </c>
      <c r="CY12" s="223">
        <f t="shared" si="82"/>
        <v>0.12499999999997859</v>
      </c>
      <c r="CZ12" s="223">
        <f t="shared" si="82"/>
        <v>0.12499999999997859</v>
      </c>
      <c r="DA12" s="223">
        <f t="shared" si="86"/>
        <v>2</v>
      </c>
      <c r="DB12" s="223">
        <f t="shared" si="86"/>
        <v>80</v>
      </c>
      <c r="DC12" s="223">
        <f t="shared" si="86"/>
        <v>300</v>
      </c>
      <c r="DD12" s="223">
        <f t="shared" si="86"/>
        <v>1</v>
      </c>
      <c r="DE12" s="223">
        <f t="shared" si="86"/>
        <v>2</v>
      </c>
      <c r="DF12" s="223">
        <f t="shared" si="86"/>
        <v>80</v>
      </c>
      <c r="DG12" s="223">
        <f t="shared" si="86"/>
        <v>300</v>
      </c>
      <c r="DH12" s="223">
        <f t="shared" si="86"/>
        <v>1</v>
      </c>
      <c r="DI12" s="223">
        <f t="shared" si="86"/>
        <v>2</v>
      </c>
      <c r="DJ12" s="223">
        <f t="shared" si="86"/>
        <v>80</v>
      </c>
      <c r="DK12" s="223">
        <f t="shared" si="86"/>
        <v>300</v>
      </c>
      <c r="DL12" s="223">
        <f t="shared" si="86"/>
        <v>1</v>
      </c>
      <c r="DM12" s="223">
        <f t="shared" si="86"/>
        <v>2</v>
      </c>
      <c r="DN12" s="223">
        <f t="shared" si="86"/>
        <v>80</v>
      </c>
      <c r="DO12" s="223">
        <f t="shared" si="86"/>
        <v>300</v>
      </c>
      <c r="DP12" s="223">
        <f t="shared" si="86"/>
        <v>1</v>
      </c>
      <c r="DQ12" s="125">
        <f t="shared" si="87"/>
        <v>0</v>
      </c>
      <c r="DR12" s="125">
        <f t="shared" si="33"/>
        <v>1</v>
      </c>
      <c r="DS12" s="125" t="str">
        <f t="shared" si="88"/>
        <v>S</v>
      </c>
      <c r="DT12" s="125" t="str">
        <f t="shared" si="89"/>
        <v>U</v>
      </c>
      <c r="DU12" s="125" t="str">
        <f t="shared" si="90"/>
        <v>U</v>
      </c>
      <c r="DV12" s="224" t="str">
        <f t="shared" si="91"/>
        <v>S</v>
      </c>
      <c r="DW12" s="125" t="str">
        <f t="shared" si="92"/>
        <v>U</v>
      </c>
      <c r="DX12" s="218" t="str">
        <f t="shared" si="93"/>
        <v>U</v>
      </c>
      <c r="DY12" s="218" t="str">
        <f t="shared" si="93"/>
        <v>U</v>
      </c>
      <c r="DZ12" s="224" t="str">
        <f t="shared" si="94"/>
        <v>S</v>
      </c>
      <c r="EA12" s="125" t="str">
        <f t="shared" si="95"/>
        <v>S</v>
      </c>
      <c r="EB12" s="218" t="str">
        <f t="shared" si="96"/>
        <v>S</v>
      </c>
      <c r="EC12" s="225" t="str">
        <f t="shared" si="97"/>
        <v>S</v>
      </c>
      <c r="ED12" s="224" t="str">
        <f t="shared" si="98"/>
        <v>S</v>
      </c>
      <c r="EE12" s="225" t="str">
        <f t="shared" si="99"/>
        <v>S</v>
      </c>
      <c r="EF12" s="224" t="str">
        <f t="shared" si="35"/>
        <v>S</v>
      </c>
      <c r="EG12" s="221" t="str">
        <f t="shared" si="35"/>
        <v>S</v>
      </c>
      <c r="EH12" s="125" t="str">
        <f t="shared" si="36"/>
        <v>S</v>
      </c>
      <c r="EI12" s="218" t="str">
        <f t="shared" si="100"/>
        <v>S</v>
      </c>
      <c r="EJ12" s="226" t="str">
        <f t="shared" si="101"/>
        <v>S</v>
      </c>
      <c r="EK12" s="125" t="str">
        <f t="shared" si="102"/>
        <v>U</v>
      </c>
      <c r="EL12" s="218" t="str">
        <f t="shared" si="103"/>
        <v>U</v>
      </c>
      <c r="EM12" s="125" t="str">
        <f t="shared" si="104"/>
        <v>S</v>
      </c>
      <c r="EN12" s="226" t="str">
        <f t="shared" si="103"/>
        <v>S</v>
      </c>
      <c r="EO12" s="125" t="str">
        <f t="shared" si="105"/>
        <v>S</v>
      </c>
      <c r="EP12" s="125">
        <f t="shared" si="37"/>
        <v>14.915386</v>
      </c>
      <c r="EQ12" s="125">
        <f t="shared" si="38"/>
        <v>1</v>
      </c>
      <c r="ER12" s="227" t="str">
        <f t="shared" si="106"/>
        <v>S</v>
      </c>
      <c r="ES12" s="125" t="str">
        <f t="shared" si="107"/>
        <v>U</v>
      </c>
      <c r="ET12" s="125" t="str">
        <f t="shared" si="108"/>
        <v>U</v>
      </c>
      <c r="EU12" s="218" t="str">
        <f t="shared" si="109"/>
        <v>U</v>
      </c>
      <c r="EV12" s="125" t="str">
        <f t="shared" si="110"/>
        <v>S</v>
      </c>
      <c r="EW12" s="125" t="str">
        <f t="shared" si="39"/>
        <v>S</v>
      </c>
      <c r="EX12" s="218" t="str">
        <f t="shared" si="111"/>
        <v>S</v>
      </c>
      <c r="EY12" s="228" t="str">
        <f t="shared" si="40"/>
        <v>S</v>
      </c>
      <c r="EZ12" s="125" t="str">
        <f t="shared" si="41"/>
        <v>S</v>
      </c>
      <c r="FA12" s="125" t="str">
        <f t="shared" si="42"/>
        <v>S</v>
      </c>
      <c r="FB12" s="218" t="str">
        <f t="shared" si="112"/>
        <v>S</v>
      </c>
      <c r="FC12" s="218" t="str">
        <f t="shared" si="112"/>
        <v>S</v>
      </c>
      <c r="FD12" s="227" t="str">
        <f t="shared" si="113"/>
        <v>S</v>
      </c>
      <c r="FE12" s="125" t="str">
        <f t="shared" si="114"/>
        <v>U</v>
      </c>
      <c r="FF12" s="218" t="str">
        <f t="shared" si="43"/>
        <v>U</v>
      </c>
      <c r="FG12" s="125" t="str">
        <f t="shared" si="115"/>
        <v>U</v>
      </c>
      <c r="FH12" s="125" t="str">
        <f t="shared" si="44"/>
        <v>S</v>
      </c>
      <c r="FI12" s="218" t="str">
        <f t="shared" si="116"/>
        <v>S</v>
      </c>
      <c r="FJ12" s="218" t="str">
        <f t="shared" si="117"/>
        <v>S</v>
      </c>
      <c r="FK12" s="125" t="str">
        <f t="shared" si="45"/>
        <v>S</v>
      </c>
      <c r="FL12" s="125" t="str">
        <f t="shared" si="46"/>
        <v>S</v>
      </c>
      <c r="FM12" s="218" t="str">
        <f t="shared" si="47"/>
        <v>S</v>
      </c>
      <c r="FN12" s="222" t="str">
        <f t="shared" si="47"/>
        <v>S</v>
      </c>
      <c r="FO12" s="225" t="str">
        <f t="shared" si="48"/>
        <v>S</v>
      </c>
      <c r="FP12" s="125" t="str">
        <f t="shared" si="118"/>
        <v>U</v>
      </c>
      <c r="FQ12" s="125" t="str">
        <f t="shared" si="119"/>
        <v>U</v>
      </c>
      <c r="FR12" s="218" t="str">
        <f t="shared" si="120"/>
        <v>U</v>
      </c>
      <c r="FS12" s="125" t="str">
        <f t="shared" si="121"/>
        <v>S</v>
      </c>
      <c r="FT12" s="125" t="str">
        <f t="shared" si="49"/>
        <v>S</v>
      </c>
      <c r="FU12" s="218" t="str">
        <f t="shared" si="122"/>
        <v>S</v>
      </c>
      <c r="FV12" s="125" t="str">
        <f t="shared" si="123"/>
        <v>S</v>
      </c>
      <c r="FW12" s="218" t="str">
        <f t="shared" si="124"/>
        <v>S</v>
      </c>
      <c r="FX12" s="218" t="str">
        <f t="shared" si="125"/>
        <v>S</v>
      </c>
      <c r="FY12" s="222" t="str">
        <f t="shared" si="126"/>
        <v>S</v>
      </c>
      <c r="FZ12" s="125" t="str">
        <f t="shared" si="50"/>
        <v>S</v>
      </c>
      <c r="GA12" s="125" t="str">
        <f t="shared" si="127"/>
        <v>U</v>
      </c>
      <c r="GB12" s="125" t="str">
        <f t="shared" si="128"/>
        <v>U</v>
      </c>
      <c r="GC12" s="218"/>
      <c r="GD12" s="125" t="str">
        <f t="shared" si="51"/>
        <v>S</v>
      </c>
      <c r="GE12" s="229" t="str">
        <f t="shared" si="52"/>
        <v>S</v>
      </c>
      <c r="GF12" s="218" t="str">
        <f t="shared" si="129"/>
        <v>S</v>
      </c>
      <c r="GG12" s="218" t="str">
        <f t="shared" si="130"/>
        <v>S</v>
      </c>
      <c r="GH12" s="218" t="str">
        <f t="shared" si="131"/>
        <v>S</v>
      </c>
      <c r="GI12" s="227" t="str">
        <f t="shared" si="132"/>
        <v>S</v>
      </c>
      <c r="GJ12" s="218" t="str">
        <f t="shared" si="133"/>
        <v>S</v>
      </c>
      <c r="GK12" s="218" t="str">
        <f t="shared" si="133"/>
        <v>S</v>
      </c>
      <c r="GL12" s="125" t="str">
        <f t="shared" si="53"/>
        <v>S</v>
      </c>
      <c r="GM12" s="218" t="str">
        <f t="shared" si="134"/>
        <v>S</v>
      </c>
      <c r="GN12" s="243" t="str">
        <f t="shared" si="135"/>
        <v>U</v>
      </c>
      <c r="GO12" s="125" t="str">
        <f t="shared" si="136"/>
        <v>S</v>
      </c>
      <c r="GP12" s="227" t="str">
        <f t="shared" si="137"/>
        <v>S</v>
      </c>
      <c r="GQ12" s="218" t="str">
        <f t="shared" si="138"/>
        <v>S</v>
      </c>
      <c r="GR12" s="218" t="str">
        <f t="shared" si="138"/>
        <v>S</v>
      </c>
      <c r="GS12" s="125" t="str">
        <f t="shared" si="54"/>
        <v>S</v>
      </c>
      <c r="GT12" s="218" t="str">
        <f t="shared" ref="GT12" si="182">GS12</f>
        <v>S</v>
      </c>
      <c r="GU12" s="227" t="str">
        <f t="shared" si="140"/>
        <v>S</v>
      </c>
      <c r="GV12" s="218" t="str">
        <f t="shared" si="141"/>
        <v>S</v>
      </c>
      <c r="GW12" s="125" t="str">
        <f t="shared" si="55"/>
        <v>S</v>
      </c>
      <c r="GX12" s="218" t="str">
        <f t="shared" si="142"/>
        <v>S</v>
      </c>
      <c r="GY12" s="125" t="str">
        <f t="shared" si="56"/>
        <v>S</v>
      </c>
      <c r="GZ12" s="218" t="str">
        <f t="shared" si="143"/>
        <v>S</v>
      </c>
      <c r="HA12" s="125" t="str">
        <f t="shared" si="57"/>
        <v>S</v>
      </c>
      <c r="HB12" s="218" t="str">
        <f t="shared" si="144"/>
        <v>S</v>
      </c>
      <c r="HC12" s="125" t="str">
        <f t="shared" si="58"/>
        <v>S</v>
      </c>
      <c r="HD12" s="221" t="str">
        <f t="shared" si="145"/>
        <v>U</v>
      </c>
      <c r="HE12" s="230" t="str">
        <f t="shared" si="146"/>
        <v>S</v>
      </c>
      <c r="HF12" s="218" t="str">
        <f t="shared" si="147"/>
        <v>S</v>
      </c>
      <c r="HG12" s="125" t="str">
        <f t="shared" si="59"/>
        <v>S</v>
      </c>
      <c r="HH12" s="218" t="str">
        <f t="shared" si="148"/>
        <v>S</v>
      </c>
      <c r="HI12" s="125" t="str">
        <f t="shared" si="60"/>
        <v>S</v>
      </c>
      <c r="HJ12" s="218" t="str">
        <f t="shared" si="149"/>
        <v>S</v>
      </c>
      <c r="HK12" s="125" t="str">
        <f t="shared" si="61"/>
        <v>S</v>
      </c>
      <c r="HL12" s="218" t="str">
        <f t="shared" si="150"/>
        <v>S</v>
      </c>
      <c r="HM12" s="125" t="str">
        <f t="shared" si="62"/>
        <v>S</v>
      </c>
      <c r="HN12" s="221" t="str">
        <f t="shared" si="151"/>
        <v>U</v>
      </c>
      <c r="HO12" s="225" t="str">
        <f t="shared" si="152"/>
        <v>U</v>
      </c>
      <c r="HP12" s="218" t="str">
        <f t="shared" si="153"/>
        <v>U</v>
      </c>
      <c r="HQ12" s="125" t="str">
        <f t="shared" si="154"/>
        <v>U</v>
      </c>
      <c r="HR12" s="125" t="str">
        <f t="shared" si="155"/>
        <v>S</v>
      </c>
      <c r="HS12" s="218" t="str">
        <f t="shared" si="156"/>
        <v>S</v>
      </c>
      <c r="HT12" s="125">
        <f t="shared" si="63"/>
        <v>3.8260000000000001</v>
      </c>
      <c r="HU12" s="218">
        <f t="shared" si="157"/>
        <v>3.8260000000000001</v>
      </c>
      <c r="HV12" s="225" t="str">
        <f t="shared" si="64"/>
        <v>S</v>
      </c>
      <c r="HW12" s="224" t="str">
        <f t="shared" si="158"/>
        <v>S</v>
      </c>
      <c r="HX12" s="221" t="str">
        <f t="shared" si="159"/>
        <v>S</v>
      </c>
      <c r="HY12" s="225" t="str">
        <f t="shared" si="65"/>
        <v>S</v>
      </c>
      <c r="HZ12" s="221" t="str">
        <f t="shared" si="160"/>
        <v>U</v>
      </c>
      <c r="IA12" s="220" t="str">
        <f t="shared" si="161"/>
        <v>U</v>
      </c>
      <c r="IB12" s="222" t="str">
        <f t="shared" si="161"/>
        <v>U</v>
      </c>
      <c r="IC12" s="231" t="str">
        <f t="shared" si="66"/>
        <v/>
      </c>
      <c r="ID12" s="232" t="str">
        <f t="shared" si="67"/>
        <v/>
      </c>
      <c r="IE12" s="362" t="str">
        <f t="shared" si="169"/>
        <v>3</v>
      </c>
      <c r="IF12" s="363" t="str">
        <f t="shared" si="162"/>
        <v>.3</v>
      </c>
      <c r="IG12" s="363" t="str">
        <f t="shared" si="163"/>
        <v>3-SEC</v>
      </c>
      <c r="IH12" s="195"/>
      <c r="IL12" s="363" t="str">
        <f t="shared" si="164"/>
        <v>3-HDR</v>
      </c>
      <c r="JK12" s="39">
        <v>1.5</v>
      </c>
      <c r="JL12" s="32">
        <v>300</v>
      </c>
      <c r="JM12" s="32">
        <v>9</v>
      </c>
      <c r="JN12" s="30" t="s">
        <v>10</v>
      </c>
      <c r="JO12" s="36">
        <v>1.5</v>
      </c>
      <c r="JP12" s="25" t="str">
        <f t="shared" si="69"/>
        <v>300-NPS1.5 x 9 [SA105]</v>
      </c>
      <c r="JQ12" s="26" t="str">
        <f t="shared" si="70"/>
        <v>300-NPS1.5 x 9 [SA105]</v>
      </c>
    </row>
    <row r="13" spans="1:277" s="129" customFormat="1" ht="15.75" hidden="1" customHeight="1" outlineLevel="1" x14ac:dyDescent="0.25">
      <c r="A13" s="171" t="str">
        <f>A5&amp;" Cut-Length"</f>
        <v>Front Size1 Cut-Length</v>
      </c>
      <c r="B13" s="171" t="str">
        <f t="shared" ref="B13:AQ19" si="183">B5</f>
        <v>Pipe</v>
      </c>
      <c r="C13" s="171" t="str">
        <f t="shared" si="183"/>
        <v>Size1</v>
      </c>
      <c r="D13" s="171" t="str">
        <f t="shared" si="183"/>
        <v>Flange+Pipe</v>
      </c>
      <c r="E13" s="171">
        <f t="shared" si="183"/>
        <v>300</v>
      </c>
      <c r="F13" s="171">
        <f t="shared" si="183"/>
        <v>4</v>
      </c>
      <c r="G13" s="171">
        <f t="shared" si="183"/>
        <v>80</v>
      </c>
      <c r="H13" s="171" t="str">
        <f t="shared" si="183"/>
        <v>SA105</v>
      </c>
      <c r="I13" s="171" t="str">
        <f t="shared" si="183"/>
        <v>SR</v>
      </c>
      <c r="J13" s="171">
        <f t="shared" si="183"/>
        <v>4</v>
      </c>
      <c r="K13" s="171">
        <f t="shared" si="183"/>
        <v>80</v>
      </c>
      <c r="L13" s="171" t="str">
        <f t="shared" si="183"/>
        <v>SA234-WPB</v>
      </c>
      <c r="M13" s="171">
        <f t="shared" si="183"/>
        <v>6</v>
      </c>
      <c r="N13" s="171">
        <f t="shared" si="183"/>
        <v>80</v>
      </c>
      <c r="O13" s="171">
        <f t="shared" si="183"/>
        <v>0</v>
      </c>
      <c r="P13" s="171" t="str">
        <f t="shared" si="183"/>
        <v>SA234-WPB</v>
      </c>
      <c r="Q13" s="171" t="str">
        <f t="shared" si="183"/>
        <v>Standard</v>
      </c>
      <c r="R13" s="171">
        <f t="shared" si="183"/>
        <v>6.1275000000000004</v>
      </c>
      <c r="S13" s="171">
        <f t="shared" si="183"/>
        <v>7</v>
      </c>
      <c r="T13" s="171" t="str">
        <f t="shared" si="183"/>
        <v>SA106 GR.B</v>
      </c>
      <c r="U13" s="171" t="str">
        <f t="shared" si="183"/>
        <v>None</v>
      </c>
      <c r="V13" s="171">
        <f t="shared" si="183"/>
        <v>0.75</v>
      </c>
      <c r="W13" s="171">
        <f t="shared" si="183"/>
        <v>3000</v>
      </c>
      <c r="X13" s="171" t="str">
        <f t="shared" si="183"/>
        <v>SA105</v>
      </c>
      <c r="Y13" s="171">
        <f t="shared" si="183"/>
        <v>0.75</v>
      </c>
      <c r="Z13" s="171">
        <f t="shared" si="183"/>
        <v>0.75</v>
      </c>
      <c r="AA13" s="171">
        <f t="shared" si="183"/>
        <v>3000</v>
      </c>
      <c r="AB13" s="171" t="str">
        <f t="shared" si="183"/>
        <v>SA105</v>
      </c>
      <c r="AC13" s="171">
        <f t="shared" si="183"/>
        <v>0.75</v>
      </c>
      <c r="AD13" s="171" t="str">
        <f t="shared" ref="AD13:AD18" si="184">AD5</f>
        <v>Yes</v>
      </c>
      <c r="AE13" s="171" t="str">
        <f t="shared" si="183"/>
        <v>AP-Size1</v>
      </c>
      <c r="AF13" s="171">
        <f t="shared" si="183"/>
        <v>150</v>
      </c>
      <c r="AG13" s="171">
        <f t="shared" si="183"/>
        <v>2</v>
      </c>
      <c r="AH13" s="171">
        <f t="shared" si="183"/>
        <v>80</v>
      </c>
      <c r="AI13" s="171" t="str">
        <f t="shared" si="183"/>
        <v>AP-Size2</v>
      </c>
      <c r="AJ13" s="171">
        <f t="shared" si="183"/>
        <v>150</v>
      </c>
      <c r="AK13" s="171">
        <f t="shared" si="183"/>
        <v>2</v>
      </c>
      <c r="AL13" s="171">
        <f t="shared" si="183"/>
        <v>80</v>
      </c>
      <c r="AM13" s="171">
        <f t="shared" si="183"/>
        <v>9.375</v>
      </c>
      <c r="AN13" s="171">
        <f t="shared" si="183"/>
        <v>5.25</v>
      </c>
      <c r="AO13" s="171">
        <f t="shared" si="183"/>
        <v>9.375</v>
      </c>
      <c r="AP13" s="171">
        <f t="shared" si="183"/>
        <v>5.25</v>
      </c>
      <c r="AQ13" s="171" t="str">
        <f t="shared" si="183"/>
        <v/>
      </c>
      <c r="AR13" s="171" t="str">
        <f t="shared" ref="AR13:DW20" si="185">AR5</f>
        <v>TP6 SCH-80 [SA234-WPB]</v>
      </c>
      <c r="AS13" s="171" t="str">
        <f t="shared" si="185"/>
        <v>WNeck Flange 300-NPS4 SCH-80 [SA105]</v>
      </c>
      <c r="AT13" s="171">
        <f t="shared" si="185"/>
        <v>0.33700000000000002</v>
      </c>
      <c r="AU13" s="171" t="str">
        <f t="shared" ref="AU13:AV13" si="186">AU5</f>
        <v>[SA106 GR.B]</v>
      </c>
      <c r="AV13" s="171" t="str">
        <f t="shared" si="186"/>
        <v>[SA234-WPB]</v>
      </c>
      <c r="AW13" s="171" t="str">
        <f t="shared" si="185"/>
        <v>CLASS 3000 COUPLING, 0.75 IN [SA105]</v>
      </c>
      <c r="AX13" s="171" t="str">
        <f t="shared" si="185"/>
        <v>CLASS 3000 COUPLING, 0.75 IN [SA105]</v>
      </c>
      <c r="AY13" s="171" t="str">
        <f t="shared" si="185"/>
        <v>3 x 0.75-3000 [SA105]</v>
      </c>
      <c r="AZ13" s="171" t="str">
        <f t="shared" si="185"/>
        <v>3 x 0.75-3000 [SA105]</v>
      </c>
      <c r="BA13" s="171" t="str">
        <f t="shared" ref="BA13:BB13" si="187">BA5</f>
        <v>WNeck Flange 150-NPS2 SCH-80 [SA105]</v>
      </c>
      <c r="BB13" s="171" t="str">
        <f t="shared" si="187"/>
        <v>WNeck Flange 150-NPS2 SCH-80 [SA105]</v>
      </c>
      <c r="BC13" s="172" t="str">
        <f t="shared" ref="BC13:BD13" si="188">BC5</f>
        <v>Size1</v>
      </c>
      <c r="BD13" s="172" t="str">
        <f t="shared" si="188"/>
        <v>Size1</v>
      </c>
      <c r="BE13" s="171" t="str">
        <f t="shared" si="185"/>
        <v>Front Size1</v>
      </c>
      <c r="BF13" s="171" t="str">
        <f t="shared" ref="BF13:BG13" si="189">BF5</f>
        <v>1st Front Size1</v>
      </c>
      <c r="BG13" s="171" t="str">
        <f t="shared" si="189"/>
        <v>2nd Front Size2</v>
      </c>
      <c r="BH13" s="171" t="str">
        <f t="shared" ref="BH13:BI13" si="190">BH5</f>
        <v>1st Front Size1</v>
      </c>
      <c r="BI13" s="171" t="str">
        <f t="shared" si="190"/>
        <v>2nd Front Size1</v>
      </c>
      <c r="BJ13" s="171" t="str">
        <f t="shared" si="185"/>
        <v>300-NPS4 SCH-80 [SA105]</v>
      </c>
      <c r="BK13" s="171" t="str">
        <f t="shared" si="185"/>
        <v>NOZZLE, FRONT</v>
      </c>
      <c r="BL13" s="171">
        <f t="shared" si="185"/>
        <v>1</v>
      </c>
      <c r="BM13" s="171" t="str">
        <f t="shared" si="185"/>
        <v>Front</v>
      </c>
      <c r="BN13" s="171" t="str">
        <f t="shared" si="185"/>
        <v>$C</v>
      </c>
      <c r="BO13" s="173" t="str">
        <f>IF(OR( AND($B13="Pipe", $Q13="Standard"),  $B13="Elbow+Pipe",  $B13="LWN",  $B13="Only Pipe", $R13&gt;$S13),"R","S")</f>
        <v>R</v>
      </c>
      <c r="BP13" s="173" t="str">
        <f>IF( AND(  RIGHT($B13,4)="Pipe",  $Q13="Robot",  $R13&lt;=$S13 ),"R","S")</f>
        <v>S</v>
      </c>
      <c r="BQ13" s="171" t="str">
        <f t="shared" si="185"/>
        <v>S</v>
      </c>
      <c r="BR13" s="171" t="str">
        <f t="shared" ref="BR13" si="191">BR5</f>
        <v>S</v>
      </c>
      <c r="BS13" s="171" t="str">
        <f t="shared" si="185"/>
        <v>R</v>
      </c>
      <c r="BT13" s="171" t="str">
        <f t="shared" si="185"/>
        <v>R</v>
      </c>
      <c r="BU13" s="171">
        <f t="shared" si="185"/>
        <v>4</v>
      </c>
      <c r="BV13" s="171">
        <f t="shared" si="185"/>
        <v>80</v>
      </c>
      <c r="BW13" s="171">
        <f t="shared" si="185"/>
        <v>300</v>
      </c>
      <c r="BX13" s="171">
        <f t="shared" ref="BX13:BX20" si="192">BX5</f>
        <v>0.99999999999999967</v>
      </c>
      <c r="BY13" s="171">
        <f t="shared" si="185"/>
        <v>4</v>
      </c>
      <c r="BZ13" s="171">
        <f t="shared" si="185"/>
        <v>80</v>
      </c>
      <c r="CA13" s="171">
        <f t="shared" si="185"/>
        <v>300</v>
      </c>
      <c r="CB13" s="171">
        <f t="shared" ref="CB13:CB20" si="193">CB5</f>
        <v>0.99999999999999967</v>
      </c>
      <c r="CC13" s="171">
        <f t="shared" si="185"/>
        <v>4</v>
      </c>
      <c r="CD13" s="171">
        <f t="shared" si="185"/>
        <v>80</v>
      </c>
      <c r="CE13" s="171">
        <f t="shared" si="185"/>
        <v>300</v>
      </c>
      <c r="CF13" s="171">
        <f t="shared" ref="CF13" si="194">CF5</f>
        <v>0.99999999999999967</v>
      </c>
      <c r="CG13" s="171">
        <f t="shared" si="185"/>
        <v>4</v>
      </c>
      <c r="CH13" s="171">
        <f t="shared" si="185"/>
        <v>80</v>
      </c>
      <c r="CI13" s="171">
        <f t="shared" si="185"/>
        <v>300.00000000000006</v>
      </c>
      <c r="CJ13" s="171">
        <f t="shared" ref="CJ13:CJ20" si="195">CJ5</f>
        <v>0.99999999999999967</v>
      </c>
      <c r="CK13" s="171">
        <f t="shared" si="185"/>
        <v>6.1275000000000199</v>
      </c>
      <c r="CL13" s="171">
        <f t="shared" si="185"/>
        <v>11.542885682963366</v>
      </c>
      <c r="CM13" s="171">
        <f t="shared" si="185"/>
        <v>6.1275000000000199</v>
      </c>
      <c r="CN13" s="171">
        <f t="shared" ref="CN13:CU13" si="196">CN5</f>
        <v>11.542885682963366</v>
      </c>
      <c r="CO13" s="171">
        <f t="shared" si="196"/>
        <v>90.000000000000213</v>
      </c>
      <c r="CP13" s="171">
        <f t="shared" si="196"/>
        <v>90.000000000000199</v>
      </c>
      <c r="CQ13" s="171">
        <f t="shared" si="196"/>
        <v>90.000000000000199</v>
      </c>
      <c r="CR13" s="171">
        <f t="shared" si="196"/>
        <v>90.000000000000199</v>
      </c>
      <c r="CS13" s="171">
        <f t="shared" si="196"/>
        <v>9.5</v>
      </c>
      <c r="CT13" s="171">
        <f t="shared" si="196"/>
        <v>14.915385682963349</v>
      </c>
      <c r="CU13" s="171">
        <f t="shared" si="196"/>
        <v>9.5</v>
      </c>
      <c r="CV13" s="171">
        <f t="shared" ref="CV13:CY13" si="197">CV5</f>
        <v>14.915385682963349</v>
      </c>
      <c r="CW13" s="171">
        <f t="shared" si="197"/>
        <v>0.12499999999997857</v>
      </c>
      <c r="CX13" s="171">
        <f t="shared" si="197"/>
        <v>0.1249999999999786</v>
      </c>
      <c r="CY13" s="171">
        <f t="shared" si="197"/>
        <v>0.12499999999997859</v>
      </c>
      <c r="CZ13" s="171">
        <f t="shared" ref="CZ13" si="198">CZ5</f>
        <v>0.12499999999997859</v>
      </c>
      <c r="DA13" s="171">
        <f t="shared" ref="DA13:DC13" si="199">DA5</f>
        <v>2</v>
      </c>
      <c r="DB13" s="171">
        <f t="shared" si="199"/>
        <v>80</v>
      </c>
      <c r="DC13" s="171">
        <f t="shared" si="199"/>
        <v>300</v>
      </c>
      <c r="DD13" s="171">
        <f t="shared" ref="DD13:DD20" si="200">DD5</f>
        <v>1</v>
      </c>
      <c r="DE13" s="171">
        <f t="shared" ref="DE13:DG13" si="201">DE5</f>
        <v>2</v>
      </c>
      <c r="DF13" s="171">
        <f t="shared" si="201"/>
        <v>80</v>
      </c>
      <c r="DG13" s="171">
        <f t="shared" si="201"/>
        <v>300</v>
      </c>
      <c r="DH13" s="171">
        <f t="shared" ref="DH13:DH20" si="202">DH5</f>
        <v>1</v>
      </c>
      <c r="DI13" s="171">
        <f t="shared" ref="DI13:DO20" si="203">DI5</f>
        <v>2</v>
      </c>
      <c r="DJ13" s="171">
        <f t="shared" si="203"/>
        <v>80</v>
      </c>
      <c r="DK13" s="171">
        <f t="shared" si="203"/>
        <v>300</v>
      </c>
      <c r="DL13" s="171">
        <f t="shared" si="203"/>
        <v>1</v>
      </c>
      <c r="DM13" s="171">
        <f t="shared" si="203"/>
        <v>2</v>
      </c>
      <c r="DN13" s="171">
        <f t="shared" si="203"/>
        <v>80</v>
      </c>
      <c r="DO13" s="171">
        <f t="shared" si="203"/>
        <v>300</v>
      </c>
      <c r="DP13" s="171">
        <f t="shared" ref="DP13:DP20" si="204">DP5</f>
        <v>1</v>
      </c>
      <c r="DQ13" s="171">
        <f t="shared" ref="DQ13:DR20" si="205">DQ5</f>
        <v>0</v>
      </c>
      <c r="DR13" s="171">
        <f t="shared" si="205"/>
        <v>1</v>
      </c>
      <c r="DS13" s="171" t="str">
        <f t="shared" si="185"/>
        <v>S</v>
      </c>
      <c r="DT13" s="171" t="str">
        <f t="shared" si="185"/>
        <v>U</v>
      </c>
      <c r="DU13" s="171" t="str">
        <f t="shared" si="185"/>
        <v>U</v>
      </c>
      <c r="DV13" s="171" t="str">
        <f t="shared" si="185"/>
        <v>S</v>
      </c>
      <c r="DW13" s="171" t="str">
        <f t="shared" si="185"/>
        <v>U</v>
      </c>
      <c r="DX13" s="174" t="str">
        <f t="shared" ref="DX13:DX20" si="206">IF(AND(BO13="R",DX5="U"),"U","S")</f>
        <v>U</v>
      </c>
      <c r="DY13" s="171" t="str">
        <f t="shared" ref="DY13" si="207">DY5</f>
        <v>U</v>
      </c>
      <c r="DZ13" s="174" t="str">
        <f t="shared" ref="DZ13:DZ20" si="208">IF(BP13="R","U","S")</f>
        <v>S</v>
      </c>
      <c r="EA13" s="171" t="str">
        <f t="shared" ref="EA13:EB13" si="209">EA5</f>
        <v>S</v>
      </c>
      <c r="EB13" s="171" t="str">
        <f t="shared" si="209"/>
        <v>S</v>
      </c>
      <c r="EC13" s="171" t="str">
        <f t="shared" ref="EC13:ED13" si="210">EC5</f>
        <v>S</v>
      </c>
      <c r="ED13" s="171" t="str">
        <f t="shared" si="210"/>
        <v>S</v>
      </c>
      <c r="EE13" s="171" t="str">
        <f t="shared" ref="EE13:HD16" si="211">EE5</f>
        <v>S</v>
      </c>
      <c r="EF13" s="171" t="str">
        <f t="shared" si="211"/>
        <v>S</v>
      </c>
      <c r="EG13" s="171" t="str">
        <f t="shared" si="211"/>
        <v>S</v>
      </c>
      <c r="EH13" s="171" t="str">
        <f t="shared" si="211"/>
        <v>S</v>
      </c>
      <c r="EI13" s="171" t="str">
        <f t="shared" si="211"/>
        <v>S</v>
      </c>
      <c r="EJ13" s="171" t="str">
        <f t="shared" si="211"/>
        <v>S</v>
      </c>
      <c r="EK13" s="171" t="str">
        <f t="shared" si="211"/>
        <v>U</v>
      </c>
      <c r="EL13" s="171" t="str">
        <f t="shared" si="211"/>
        <v>U</v>
      </c>
      <c r="EM13" s="171" t="str">
        <f t="shared" si="211"/>
        <v>S</v>
      </c>
      <c r="EN13" s="171" t="str">
        <f t="shared" si="211"/>
        <v>S</v>
      </c>
      <c r="EO13" s="173" t="str">
        <f t="shared" ref="EO13:EO20" si="212">IF(BP13="R","U","S")</f>
        <v>S</v>
      </c>
      <c r="EP13" s="171">
        <f t="shared" ref="EP13" si="213">EP5</f>
        <v>9.5</v>
      </c>
      <c r="EQ13" s="171">
        <f t="shared" ref="EQ13:EQ20" si="214">EQ5</f>
        <v>0.125</v>
      </c>
      <c r="ER13" s="171" t="str">
        <f t="shared" si="211"/>
        <v>S</v>
      </c>
      <c r="ES13" s="171" t="str">
        <f t="shared" si="211"/>
        <v>U</v>
      </c>
      <c r="ET13" s="171" t="str">
        <f t="shared" si="211"/>
        <v>U</v>
      </c>
      <c r="EU13" s="171" t="str">
        <f t="shared" si="211"/>
        <v>U</v>
      </c>
      <c r="EV13" s="171" t="str">
        <f t="shared" si="211"/>
        <v>S</v>
      </c>
      <c r="EW13" s="171" t="str">
        <f t="shared" si="211"/>
        <v>S</v>
      </c>
      <c r="EX13" s="171" t="str">
        <f t="shared" si="211"/>
        <v>S</v>
      </c>
      <c r="EY13" s="171" t="str">
        <f t="shared" si="211"/>
        <v>S</v>
      </c>
      <c r="EZ13" s="171" t="str">
        <f t="shared" si="211"/>
        <v>S</v>
      </c>
      <c r="FA13" s="171" t="str">
        <f t="shared" si="211"/>
        <v>S</v>
      </c>
      <c r="FB13" s="171" t="str">
        <f t="shared" si="211"/>
        <v>S</v>
      </c>
      <c r="FC13" s="171" t="str">
        <f t="shared" si="211"/>
        <v>S</v>
      </c>
      <c r="FD13" s="171" t="str">
        <f t="shared" si="211"/>
        <v>S</v>
      </c>
      <c r="FE13" s="171" t="str">
        <f t="shared" si="211"/>
        <v>U</v>
      </c>
      <c r="FF13" s="171" t="str">
        <f t="shared" si="211"/>
        <v>U</v>
      </c>
      <c r="FG13" s="171" t="str">
        <f t="shared" si="211"/>
        <v>U</v>
      </c>
      <c r="FH13" s="171" t="str">
        <f t="shared" si="211"/>
        <v>S</v>
      </c>
      <c r="FI13" s="171" t="str">
        <f t="shared" si="211"/>
        <v>S</v>
      </c>
      <c r="FJ13" s="171" t="str">
        <f t="shared" si="211"/>
        <v>S</v>
      </c>
      <c r="FK13" s="171" t="str">
        <f t="shared" si="211"/>
        <v>S</v>
      </c>
      <c r="FL13" s="171" t="str">
        <f t="shared" si="211"/>
        <v>S</v>
      </c>
      <c r="FM13" s="171" t="str">
        <f t="shared" si="211"/>
        <v>S</v>
      </c>
      <c r="FN13" s="171" t="str">
        <f t="shared" si="211"/>
        <v>S</v>
      </c>
      <c r="FO13" s="171" t="str">
        <f t="shared" si="211"/>
        <v>S</v>
      </c>
      <c r="FP13" s="171" t="str">
        <f t="shared" si="211"/>
        <v>U</v>
      </c>
      <c r="FQ13" s="171" t="str">
        <f t="shared" si="211"/>
        <v>U</v>
      </c>
      <c r="FR13" s="171" t="str">
        <f t="shared" si="211"/>
        <v>U</v>
      </c>
      <c r="FS13" s="171" t="str">
        <f t="shared" si="211"/>
        <v>S</v>
      </c>
      <c r="FT13" s="171" t="str">
        <f t="shared" si="211"/>
        <v>S</v>
      </c>
      <c r="FU13" s="171" t="str">
        <f t="shared" si="211"/>
        <v>S</v>
      </c>
      <c r="FV13" s="171" t="str">
        <f t="shared" si="211"/>
        <v>S</v>
      </c>
      <c r="FW13" s="171" t="str">
        <f t="shared" si="211"/>
        <v>S</v>
      </c>
      <c r="FX13" s="171" t="str">
        <f t="shared" si="211"/>
        <v>S</v>
      </c>
      <c r="FY13" s="171" t="str">
        <f t="shared" si="211"/>
        <v>S</v>
      </c>
      <c r="FZ13" s="171" t="str">
        <f t="shared" si="211"/>
        <v>S</v>
      </c>
      <c r="GA13" s="171" t="str">
        <f t="shared" si="211"/>
        <v>U</v>
      </c>
      <c r="GB13" s="171" t="str">
        <f t="shared" si="211"/>
        <v>U</v>
      </c>
      <c r="GC13" s="171">
        <f t="shared" si="211"/>
        <v>0</v>
      </c>
      <c r="GD13" s="171" t="str">
        <f t="shared" si="211"/>
        <v>S</v>
      </c>
      <c r="GE13" s="171" t="str">
        <f t="shared" si="211"/>
        <v>S</v>
      </c>
      <c r="GF13" s="171" t="str">
        <f t="shared" si="211"/>
        <v>S</v>
      </c>
      <c r="GG13" s="171" t="str">
        <f t="shared" si="211"/>
        <v>S</v>
      </c>
      <c r="GH13" s="171" t="str">
        <f t="shared" si="211"/>
        <v>S</v>
      </c>
      <c r="GI13" s="171" t="str">
        <f t="shared" ref="GI13:GT13" si="215">GI5</f>
        <v>S</v>
      </c>
      <c r="GJ13" s="171" t="str">
        <f t="shared" si="215"/>
        <v>S</v>
      </c>
      <c r="GK13" s="171" t="str">
        <f t="shared" ref="GK13:GK20" si="216">GK5</f>
        <v>S</v>
      </c>
      <c r="GL13" s="171" t="str">
        <f t="shared" si="215"/>
        <v>S</v>
      </c>
      <c r="GM13" s="171" t="str">
        <f t="shared" si="215"/>
        <v>S</v>
      </c>
      <c r="GN13" s="171" t="str">
        <f t="shared" ref="GN13:GO13" si="217">GN5</f>
        <v>U</v>
      </c>
      <c r="GO13" s="171" t="str">
        <f t="shared" si="217"/>
        <v>S</v>
      </c>
      <c r="GP13" s="171" t="str">
        <f t="shared" si="215"/>
        <v>S</v>
      </c>
      <c r="GQ13" s="171" t="str">
        <f t="shared" si="215"/>
        <v>S</v>
      </c>
      <c r="GR13" s="171" t="str">
        <f t="shared" ref="GR13:GR20" si="218">GR5</f>
        <v>S</v>
      </c>
      <c r="GS13" s="171" t="str">
        <f t="shared" si="215"/>
        <v>S</v>
      </c>
      <c r="GT13" s="171" t="str">
        <f t="shared" si="215"/>
        <v>S</v>
      </c>
      <c r="GU13" s="171" t="str">
        <f t="shared" si="211"/>
        <v>S</v>
      </c>
      <c r="GV13" s="171" t="str">
        <f t="shared" ref="GV13" si="219">GV5</f>
        <v>S</v>
      </c>
      <c r="GW13" s="171" t="str">
        <f t="shared" si="211"/>
        <v>S</v>
      </c>
      <c r="GX13" s="171" t="str">
        <f t="shared" si="211"/>
        <v>S</v>
      </c>
      <c r="GY13" s="171" t="str">
        <f t="shared" si="211"/>
        <v>S</v>
      </c>
      <c r="GZ13" s="171" t="str">
        <f t="shared" si="211"/>
        <v>S</v>
      </c>
      <c r="HA13" s="171" t="str">
        <f t="shared" si="211"/>
        <v>S</v>
      </c>
      <c r="HB13" s="171" t="str">
        <f t="shared" si="211"/>
        <v>S</v>
      </c>
      <c r="HC13" s="171" t="str">
        <f t="shared" si="211"/>
        <v>S</v>
      </c>
      <c r="HD13" s="171" t="str">
        <f t="shared" si="211"/>
        <v>U</v>
      </c>
      <c r="HE13" s="171" t="str">
        <f t="shared" ref="HE13:ID15" si="220">HE5</f>
        <v>S</v>
      </c>
      <c r="HF13" s="171" t="str">
        <f t="shared" ref="HF13" si="221">HF5</f>
        <v>S</v>
      </c>
      <c r="HG13" s="171" t="str">
        <f t="shared" si="220"/>
        <v>S</v>
      </c>
      <c r="HH13" s="171" t="str">
        <f t="shared" si="220"/>
        <v>S</v>
      </c>
      <c r="HI13" s="171" t="str">
        <f t="shared" si="220"/>
        <v>S</v>
      </c>
      <c r="HJ13" s="171" t="str">
        <f t="shared" si="220"/>
        <v>S</v>
      </c>
      <c r="HK13" s="171" t="str">
        <f t="shared" si="220"/>
        <v>S</v>
      </c>
      <c r="HL13" s="171" t="str">
        <f t="shared" si="220"/>
        <v>S</v>
      </c>
      <c r="HM13" s="171" t="str">
        <f t="shared" si="220"/>
        <v>S</v>
      </c>
      <c r="HN13" s="171" t="str">
        <f t="shared" si="220"/>
        <v>U</v>
      </c>
      <c r="HO13" s="171" t="str">
        <f t="shared" si="220"/>
        <v>U</v>
      </c>
      <c r="HP13" s="171" t="str">
        <f t="shared" si="220"/>
        <v>U</v>
      </c>
      <c r="HQ13" s="171" t="str">
        <f t="shared" si="220"/>
        <v>U</v>
      </c>
      <c r="HR13" s="171" t="str">
        <f t="shared" si="220"/>
        <v>S</v>
      </c>
      <c r="HS13" s="171" t="str">
        <f t="shared" si="220"/>
        <v>S</v>
      </c>
      <c r="HT13" s="171">
        <f t="shared" si="220"/>
        <v>3.8260000000000001</v>
      </c>
      <c r="HU13" s="171">
        <f t="shared" si="220"/>
        <v>3.8260000000000001</v>
      </c>
      <c r="HV13" s="171" t="str">
        <f t="shared" si="220"/>
        <v>S</v>
      </c>
      <c r="HW13" s="171" t="str">
        <f t="shared" si="220"/>
        <v>S</v>
      </c>
      <c r="HX13" s="171" t="str">
        <f t="shared" si="220"/>
        <v>S</v>
      </c>
      <c r="HY13" s="171" t="str">
        <f t="shared" si="220"/>
        <v>S</v>
      </c>
      <c r="HZ13" s="171" t="str">
        <f t="shared" si="220"/>
        <v>U</v>
      </c>
      <c r="IA13" s="171" t="str">
        <f t="shared" si="220"/>
        <v>U</v>
      </c>
      <c r="IB13" s="171" t="str">
        <f t="shared" si="220"/>
        <v>U</v>
      </c>
      <c r="IC13" s="171" t="str">
        <f t="shared" si="220"/>
        <v/>
      </c>
      <c r="ID13" s="171" t="str">
        <f t="shared" si="220"/>
        <v/>
      </c>
      <c r="IE13" s="171" t="str">
        <f t="shared" ref="IE13:IG20" si="222">IE5</f>
        <v>3</v>
      </c>
      <c r="IF13" s="171" t="str">
        <f t="shared" ref="IF13" si="223">IF5</f>
        <v>.3</v>
      </c>
      <c r="IG13" s="171" t="str">
        <f t="shared" si="222"/>
        <v>3-SEC</v>
      </c>
      <c r="IH13" s="175" t="str">
        <f>A5</f>
        <v>Front Size1</v>
      </c>
      <c r="IL13" s="171" t="str">
        <f>IL5</f>
        <v>3-HDR</v>
      </c>
    </row>
    <row r="14" spans="1:277" s="129" customFormat="1" ht="15" hidden="1" customHeight="1" outlineLevel="1" x14ac:dyDescent="0.25">
      <c r="A14" s="171" t="str">
        <f t="shared" ref="A14:A20" si="224">A6&amp;" Cut-Length"</f>
        <v>Front Size2 Cut-Length</v>
      </c>
      <c r="B14" s="171" t="str">
        <f t="shared" si="183"/>
        <v>Pipe</v>
      </c>
      <c r="C14" s="171" t="str">
        <f t="shared" si="183"/>
        <v>Size2</v>
      </c>
      <c r="D14" s="171" t="str">
        <f t="shared" si="183"/>
        <v>Flange+Pipe</v>
      </c>
      <c r="E14" s="171">
        <f t="shared" si="183"/>
        <v>300</v>
      </c>
      <c r="F14" s="171">
        <f t="shared" si="183"/>
        <v>4</v>
      </c>
      <c r="G14" s="171">
        <f t="shared" si="183"/>
        <v>80</v>
      </c>
      <c r="H14" s="171" t="str">
        <f t="shared" si="183"/>
        <v>SA105</v>
      </c>
      <c r="I14" s="171" t="str">
        <f t="shared" si="183"/>
        <v>SR</v>
      </c>
      <c r="J14" s="171">
        <f t="shared" si="183"/>
        <v>4</v>
      </c>
      <c r="K14" s="171">
        <f t="shared" si="183"/>
        <v>80</v>
      </c>
      <c r="L14" s="171" t="str">
        <f t="shared" si="183"/>
        <v>SA234-WPB</v>
      </c>
      <c r="M14" s="171">
        <f t="shared" si="183"/>
        <v>6</v>
      </c>
      <c r="N14" s="171">
        <f t="shared" si="183"/>
        <v>80</v>
      </c>
      <c r="O14" s="171">
        <f t="shared" si="183"/>
        <v>0</v>
      </c>
      <c r="P14" s="171" t="str">
        <f t="shared" si="183"/>
        <v>SA234-WPB</v>
      </c>
      <c r="Q14" s="171" t="str">
        <f t="shared" si="183"/>
        <v>Standard</v>
      </c>
      <c r="R14" s="171">
        <f t="shared" si="183"/>
        <v>11.542885999999999</v>
      </c>
      <c r="S14" s="171">
        <f t="shared" si="183"/>
        <v>9.5</v>
      </c>
      <c r="T14" s="171" t="str">
        <f t="shared" si="183"/>
        <v>SA106 GR.B</v>
      </c>
      <c r="U14" s="171" t="str">
        <f t="shared" si="183"/>
        <v>None</v>
      </c>
      <c r="V14" s="171">
        <f t="shared" si="183"/>
        <v>0.75</v>
      </c>
      <c r="W14" s="171">
        <f t="shared" si="183"/>
        <v>3000</v>
      </c>
      <c r="X14" s="171" t="str">
        <f t="shared" si="183"/>
        <v>SA105</v>
      </c>
      <c r="Y14" s="171">
        <f t="shared" si="183"/>
        <v>0.75</v>
      </c>
      <c r="Z14" s="171">
        <f t="shared" si="183"/>
        <v>0.75</v>
      </c>
      <c r="AA14" s="171">
        <f t="shared" si="183"/>
        <v>3000</v>
      </c>
      <c r="AB14" s="171" t="str">
        <f t="shared" si="183"/>
        <v>SA105</v>
      </c>
      <c r="AC14" s="171">
        <f t="shared" si="183"/>
        <v>0.75</v>
      </c>
      <c r="AD14" s="171" t="str">
        <f t="shared" si="184"/>
        <v>Yes</v>
      </c>
      <c r="AE14" s="171" t="str">
        <f t="shared" si="183"/>
        <v>AP-Size1</v>
      </c>
      <c r="AF14" s="171">
        <f t="shared" si="183"/>
        <v>150</v>
      </c>
      <c r="AG14" s="171">
        <f t="shared" si="183"/>
        <v>2</v>
      </c>
      <c r="AH14" s="171">
        <f t="shared" si="183"/>
        <v>80</v>
      </c>
      <c r="AI14" s="171" t="str">
        <f t="shared" si="183"/>
        <v>AP-Size2</v>
      </c>
      <c r="AJ14" s="171">
        <f t="shared" si="183"/>
        <v>150</v>
      </c>
      <c r="AK14" s="171">
        <f t="shared" si="183"/>
        <v>2</v>
      </c>
      <c r="AL14" s="171">
        <f t="shared" si="183"/>
        <v>80</v>
      </c>
      <c r="AM14" s="171">
        <f t="shared" si="183"/>
        <v>9.375</v>
      </c>
      <c r="AN14" s="171">
        <f t="shared" si="183"/>
        <v>5.25</v>
      </c>
      <c r="AO14" s="171">
        <f t="shared" si="183"/>
        <v>9.375</v>
      </c>
      <c r="AP14" s="171">
        <f t="shared" si="183"/>
        <v>5.25</v>
      </c>
      <c r="AQ14" s="171" t="str">
        <f t="shared" si="183"/>
        <v/>
      </c>
      <c r="AR14" s="171" t="str">
        <f t="shared" si="185"/>
        <v>TP6 SCH-80 [SA234-WPB]</v>
      </c>
      <c r="AS14" s="171" t="str">
        <f t="shared" si="185"/>
        <v>WNeck Flange 300-NPS4 SCH-80 [SA105]</v>
      </c>
      <c r="AT14" s="171">
        <f t="shared" si="185"/>
        <v>0.33700000000000002</v>
      </c>
      <c r="AU14" s="171" t="str">
        <f t="shared" ref="AU14" si="225">AU6</f>
        <v>[SA106 GR.B]</v>
      </c>
      <c r="AV14" s="171" t="str">
        <f t="shared" ref="AV14" si="226">AV6</f>
        <v>[SA234-WPB]</v>
      </c>
      <c r="AW14" s="171" t="str">
        <f t="shared" si="185"/>
        <v>CLASS 3000 COUPLING, 0.75 IN [SA105]</v>
      </c>
      <c r="AX14" s="171" t="str">
        <f t="shared" si="185"/>
        <v>CLASS 3000 COUPLING, 0.75 IN [SA105]</v>
      </c>
      <c r="AY14" s="171" t="str">
        <f t="shared" si="185"/>
        <v>3 x 0.75-3000 [SA105]</v>
      </c>
      <c r="AZ14" s="171" t="str">
        <f t="shared" si="185"/>
        <v>3 x 0.75-3000 [SA105]</v>
      </c>
      <c r="BA14" s="171" t="str">
        <f t="shared" ref="BA14:BB14" si="227">BA6</f>
        <v>WNeck Flange 150-NPS2 SCH-80 [SA105]</v>
      </c>
      <c r="BB14" s="171" t="str">
        <f t="shared" si="227"/>
        <v>WNeck Flange 150-NPS2 SCH-80 [SA105]</v>
      </c>
      <c r="BC14" s="171" t="str">
        <f t="shared" ref="BC14:BD14" si="228">BC6</f>
        <v>Size2</v>
      </c>
      <c r="BD14" s="171" t="str">
        <f t="shared" si="228"/>
        <v>Size2</v>
      </c>
      <c r="BE14" s="171" t="str">
        <f t="shared" si="185"/>
        <v>Front Size2</v>
      </c>
      <c r="BF14" s="171" t="str">
        <f t="shared" ref="BF14:BG14" si="229">BF6</f>
        <v>1st Front Size1</v>
      </c>
      <c r="BG14" s="171" t="str">
        <f t="shared" si="229"/>
        <v>2nd Front Size2</v>
      </c>
      <c r="BH14" s="171" t="str">
        <f t="shared" ref="BH14:BI14" si="230">BH6</f>
        <v>1st Front Size2</v>
      </c>
      <c r="BI14" s="171" t="str">
        <f t="shared" si="230"/>
        <v>2nd Front Size2</v>
      </c>
      <c r="BJ14" s="171" t="str">
        <f t="shared" si="185"/>
        <v>300-NPS4 SCH-80 [SA105]</v>
      </c>
      <c r="BK14" s="171" t="str">
        <f t="shared" si="185"/>
        <v>NOZZLE, FRONT</v>
      </c>
      <c r="BL14" s="171">
        <f t="shared" si="185"/>
        <v>2</v>
      </c>
      <c r="BM14" s="171" t="str">
        <f t="shared" si="185"/>
        <v>Front</v>
      </c>
      <c r="BN14" s="171" t="str">
        <f t="shared" si="185"/>
        <v>$C</v>
      </c>
      <c r="BO14" s="173" t="str">
        <f t="shared" ref="BO14:BO20" si="231">IF(OR( AND($B14="Pipe", $Q14="Standard"),  $B14="Elbow+Pipe",  $B14="LWN",  $B14="Only Pipe", $R14&gt;$S14),"R","S")</f>
        <v>R</v>
      </c>
      <c r="BP14" s="173" t="str">
        <f t="shared" ref="BP14:BP20" si="232">IF( AND(  RIGHT($B14,4)="Pipe",  $Q14="Robot",  $R14&lt;=$S14 ),"R","S")</f>
        <v>S</v>
      </c>
      <c r="BQ14" s="171" t="str">
        <f t="shared" si="185"/>
        <v>S</v>
      </c>
      <c r="BR14" s="171" t="str">
        <f t="shared" ref="BR14" si="233">BR6</f>
        <v>S</v>
      </c>
      <c r="BS14" s="171" t="str">
        <f t="shared" si="185"/>
        <v>R</v>
      </c>
      <c r="BT14" s="171" t="str">
        <f t="shared" si="185"/>
        <v>R</v>
      </c>
      <c r="BU14" s="171">
        <f t="shared" si="185"/>
        <v>4</v>
      </c>
      <c r="BV14" s="171">
        <f t="shared" si="185"/>
        <v>80</v>
      </c>
      <c r="BW14" s="171">
        <f t="shared" si="185"/>
        <v>300</v>
      </c>
      <c r="BX14" s="171">
        <f t="shared" si="192"/>
        <v>0.99999999999999967</v>
      </c>
      <c r="BY14" s="171">
        <f t="shared" si="185"/>
        <v>4</v>
      </c>
      <c r="BZ14" s="171">
        <f t="shared" si="185"/>
        <v>80</v>
      </c>
      <c r="CA14" s="171">
        <f t="shared" si="185"/>
        <v>300</v>
      </c>
      <c r="CB14" s="171">
        <f t="shared" si="193"/>
        <v>0.99999999999999967</v>
      </c>
      <c r="CC14" s="171">
        <f t="shared" si="185"/>
        <v>4</v>
      </c>
      <c r="CD14" s="171">
        <f t="shared" si="185"/>
        <v>80</v>
      </c>
      <c r="CE14" s="171">
        <f t="shared" si="185"/>
        <v>300</v>
      </c>
      <c r="CF14" s="171">
        <f t="shared" ref="CF14" si="234">CF6</f>
        <v>0.99999999999999967</v>
      </c>
      <c r="CG14" s="171">
        <f t="shared" si="185"/>
        <v>4</v>
      </c>
      <c r="CH14" s="171">
        <f t="shared" si="185"/>
        <v>80</v>
      </c>
      <c r="CI14" s="171">
        <f t="shared" si="185"/>
        <v>300.00000000000006</v>
      </c>
      <c r="CJ14" s="171">
        <f t="shared" si="195"/>
        <v>0.99999999999999967</v>
      </c>
      <c r="CK14" s="171">
        <f t="shared" si="185"/>
        <v>6.1275000000000199</v>
      </c>
      <c r="CL14" s="171">
        <f t="shared" si="185"/>
        <v>11.542885682963366</v>
      </c>
      <c r="CM14" s="171">
        <f t="shared" si="185"/>
        <v>6.1275000000000199</v>
      </c>
      <c r="CN14" s="171">
        <f t="shared" ref="CN14:CU14" si="235">CN6</f>
        <v>11.542885682963366</v>
      </c>
      <c r="CO14" s="171">
        <f t="shared" si="235"/>
        <v>90.000000000000213</v>
      </c>
      <c r="CP14" s="171">
        <f t="shared" si="235"/>
        <v>90.000000000000199</v>
      </c>
      <c r="CQ14" s="171">
        <f t="shared" si="235"/>
        <v>90.000000000000199</v>
      </c>
      <c r="CR14" s="171">
        <f t="shared" si="235"/>
        <v>90.000000000000199</v>
      </c>
      <c r="CS14" s="171">
        <f t="shared" si="235"/>
        <v>9.5</v>
      </c>
      <c r="CT14" s="171">
        <f t="shared" si="235"/>
        <v>14.915385682963349</v>
      </c>
      <c r="CU14" s="171">
        <f t="shared" si="235"/>
        <v>9.5</v>
      </c>
      <c r="CV14" s="171">
        <f t="shared" ref="CV14:CY14" si="236">CV6</f>
        <v>14.915385682963349</v>
      </c>
      <c r="CW14" s="171">
        <f t="shared" si="236"/>
        <v>0.12499999999997857</v>
      </c>
      <c r="CX14" s="171">
        <f t="shared" si="236"/>
        <v>0.1249999999999786</v>
      </c>
      <c r="CY14" s="171">
        <f t="shared" si="236"/>
        <v>0.12499999999997859</v>
      </c>
      <c r="CZ14" s="171">
        <f t="shared" ref="CZ14" si="237">CZ6</f>
        <v>0.12499999999997859</v>
      </c>
      <c r="DA14" s="171">
        <f t="shared" ref="DA14:DC14" si="238">DA6</f>
        <v>2</v>
      </c>
      <c r="DB14" s="171">
        <f t="shared" si="238"/>
        <v>80</v>
      </c>
      <c r="DC14" s="171">
        <f t="shared" si="238"/>
        <v>300</v>
      </c>
      <c r="DD14" s="171">
        <f t="shared" si="200"/>
        <v>1</v>
      </c>
      <c r="DE14" s="171">
        <f t="shared" ref="DE14:DG14" si="239">DE6</f>
        <v>2</v>
      </c>
      <c r="DF14" s="171">
        <f t="shared" si="239"/>
        <v>80</v>
      </c>
      <c r="DG14" s="171">
        <f t="shared" si="239"/>
        <v>300</v>
      </c>
      <c r="DH14" s="171">
        <f t="shared" si="202"/>
        <v>1</v>
      </c>
      <c r="DI14" s="171">
        <f t="shared" ref="DI14:DK14" si="240">DI6</f>
        <v>2</v>
      </c>
      <c r="DJ14" s="171">
        <f t="shared" si="240"/>
        <v>80</v>
      </c>
      <c r="DK14" s="171">
        <f t="shared" si="240"/>
        <v>300</v>
      </c>
      <c r="DL14" s="171">
        <f t="shared" si="203"/>
        <v>1</v>
      </c>
      <c r="DM14" s="171">
        <f t="shared" si="203"/>
        <v>2</v>
      </c>
      <c r="DN14" s="171">
        <f t="shared" si="203"/>
        <v>80</v>
      </c>
      <c r="DO14" s="171">
        <f t="shared" si="203"/>
        <v>300</v>
      </c>
      <c r="DP14" s="171">
        <f t="shared" si="204"/>
        <v>1</v>
      </c>
      <c r="DQ14" s="171">
        <f t="shared" si="205"/>
        <v>0</v>
      </c>
      <c r="DR14" s="171">
        <f t="shared" si="205"/>
        <v>1</v>
      </c>
      <c r="DS14" s="171" t="str">
        <f t="shared" si="185"/>
        <v>S</v>
      </c>
      <c r="DT14" s="171" t="str">
        <f t="shared" si="185"/>
        <v>U</v>
      </c>
      <c r="DU14" s="171" t="str">
        <f t="shared" si="185"/>
        <v>U</v>
      </c>
      <c r="DV14" s="171" t="str">
        <f t="shared" si="185"/>
        <v>S</v>
      </c>
      <c r="DW14" s="171" t="str">
        <f t="shared" si="185"/>
        <v>U</v>
      </c>
      <c r="DX14" s="176" t="str">
        <f t="shared" si="206"/>
        <v>U</v>
      </c>
      <c r="DY14" s="171" t="str">
        <f t="shared" ref="DY14" si="241">DY6</f>
        <v>U</v>
      </c>
      <c r="DZ14" s="174" t="str">
        <f t="shared" si="208"/>
        <v>S</v>
      </c>
      <c r="EA14" s="171" t="str">
        <f t="shared" ref="EA14:EB14" si="242">EA6</f>
        <v>S</v>
      </c>
      <c r="EB14" s="171" t="str">
        <f t="shared" si="242"/>
        <v>S</v>
      </c>
      <c r="EC14" s="171" t="str">
        <f t="shared" ref="EC14:ED14" si="243">EC6</f>
        <v>S</v>
      </c>
      <c r="ED14" s="171" t="str">
        <f t="shared" si="243"/>
        <v>S</v>
      </c>
      <c r="EE14" s="171" t="str">
        <f t="shared" si="211"/>
        <v>S</v>
      </c>
      <c r="EF14" s="171" t="str">
        <f t="shared" si="211"/>
        <v>S</v>
      </c>
      <c r="EG14" s="171" t="str">
        <f t="shared" si="211"/>
        <v>S</v>
      </c>
      <c r="EH14" s="171" t="str">
        <f t="shared" si="211"/>
        <v>S</v>
      </c>
      <c r="EI14" s="171" t="str">
        <f t="shared" si="211"/>
        <v>S</v>
      </c>
      <c r="EJ14" s="171" t="str">
        <f t="shared" si="211"/>
        <v>S</v>
      </c>
      <c r="EK14" s="171" t="str">
        <f t="shared" si="211"/>
        <v>U</v>
      </c>
      <c r="EL14" s="171" t="str">
        <f t="shared" si="211"/>
        <v>U</v>
      </c>
      <c r="EM14" s="171" t="str">
        <f t="shared" si="211"/>
        <v>S</v>
      </c>
      <c r="EN14" s="171" t="str">
        <f t="shared" si="211"/>
        <v>S</v>
      </c>
      <c r="EO14" s="176" t="str">
        <f t="shared" si="212"/>
        <v>S</v>
      </c>
      <c r="EP14" s="171">
        <f t="shared" ref="EP14" si="244">EP6</f>
        <v>14.915386</v>
      </c>
      <c r="EQ14" s="171">
        <f t="shared" si="214"/>
        <v>0.125</v>
      </c>
      <c r="ER14" s="171" t="str">
        <f t="shared" si="211"/>
        <v>S</v>
      </c>
      <c r="ES14" s="171" t="str">
        <f t="shared" si="211"/>
        <v>U</v>
      </c>
      <c r="ET14" s="171" t="str">
        <f t="shared" si="211"/>
        <v>U</v>
      </c>
      <c r="EU14" s="171" t="str">
        <f t="shared" si="211"/>
        <v>U</v>
      </c>
      <c r="EV14" s="171" t="str">
        <f t="shared" si="211"/>
        <v>S</v>
      </c>
      <c r="EW14" s="171" t="str">
        <f t="shared" si="211"/>
        <v>S</v>
      </c>
      <c r="EX14" s="171" t="str">
        <f t="shared" si="211"/>
        <v>S</v>
      </c>
      <c r="EY14" s="171" t="str">
        <f t="shared" si="211"/>
        <v>S</v>
      </c>
      <c r="EZ14" s="171" t="str">
        <f t="shared" si="211"/>
        <v>S</v>
      </c>
      <c r="FA14" s="171" t="str">
        <f t="shared" si="211"/>
        <v>S</v>
      </c>
      <c r="FB14" s="171" t="str">
        <f t="shared" si="211"/>
        <v>S</v>
      </c>
      <c r="FC14" s="171" t="str">
        <f t="shared" si="211"/>
        <v>S</v>
      </c>
      <c r="FD14" s="171" t="str">
        <f t="shared" si="211"/>
        <v>S</v>
      </c>
      <c r="FE14" s="171" t="str">
        <f t="shared" si="211"/>
        <v>U</v>
      </c>
      <c r="FF14" s="171" t="str">
        <f t="shared" si="211"/>
        <v>U</v>
      </c>
      <c r="FG14" s="171" t="str">
        <f t="shared" si="211"/>
        <v>U</v>
      </c>
      <c r="FH14" s="171" t="str">
        <f t="shared" si="211"/>
        <v>S</v>
      </c>
      <c r="FI14" s="171" t="str">
        <f t="shared" si="211"/>
        <v>S</v>
      </c>
      <c r="FJ14" s="171" t="str">
        <f t="shared" si="211"/>
        <v>S</v>
      </c>
      <c r="FK14" s="171" t="str">
        <f t="shared" si="211"/>
        <v>S</v>
      </c>
      <c r="FL14" s="171" t="str">
        <f t="shared" si="211"/>
        <v>S</v>
      </c>
      <c r="FM14" s="171" t="str">
        <f t="shared" si="211"/>
        <v>S</v>
      </c>
      <c r="FN14" s="171" t="str">
        <f t="shared" si="211"/>
        <v>S</v>
      </c>
      <c r="FO14" s="171" t="str">
        <f t="shared" si="211"/>
        <v>S</v>
      </c>
      <c r="FP14" s="171" t="str">
        <f t="shared" si="211"/>
        <v>U</v>
      </c>
      <c r="FQ14" s="171" t="str">
        <f t="shared" si="211"/>
        <v>U</v>
      </c>
      <c r="FR14" s="171" t="str">
        <f t="shared" si="211"/>
        <v>U</v>
      </c>
      <c r="FS14" s="171" t="str">
        <f t="shared" si="211"/>
        <v>S</v>
      </c>
      <c r="FT14" s="171" t="str">
        <f t="shared" si="211"/>
        <v>S</v>
      </c>
      <c r="FU14" s="171" t="str">
        <f t="shared" si="211"/>
        <v>S</v>
      </c>
      <c r="FV14" s="171" t="str">
        <f t="shared" si="211"/>
        <v>S</v>
      </c>
      <c r="FW14" s="171" t="str">
        <f t="shared" si="211"/>
        <v>S</v>
      </c>
      <c r="FX14" s="171" t="str">
        <f t="shared" si="211"/>
        <v>S</v>
      </c>
      <c r="FY14" s="171" t="str">
        <f t="shared" si="211"/>
        <v>S</v>
      </c>
      <c r="FZ14" s="171" t="str">
        <f t="shared" si="211"/>
        <v>S</v>
      </c>
      <c r="GA14" s="171" t="str">
        <f t="shared" si="211"/>
        <v>U</v>
      </c>
      <c r="GB14" s="171" t="str">
        <f t="shared" si="211"/>
        <v>U</v>
      </c>
      <c r="GC14" s="171">
        <f t="shared" si="211"/>
        <v>0</v>
      </c>
      <c r="GD14" s="171" t="str">
        <f t="shared" si="211"/>
        <v>S</v>
      </c>
      <c r="GE14" s="171" t="str">
        <f t="shared" si="211"/>
        <v>S</v>
      </c>
      <c r="GF14" s="171" t="str">
        <f t="shared" si="211"/>
        <v>S</v>
      </c>
      <c r="GG14" s="171" t="str">
        <f t="shared" si="211"/>
        <v>S</v>
      </c>
      <c r="GH14" s="171" t="str">
        <f t="shared" si="211"/>
        <v>S</v>
      </c>
      <c r="GI14" s="171" t="str">
        <f t="shared" ref="GI14:GT14" si="245">GI6</f>
        <v>S</v>
      </c>
      <c r="GJ14" s="171" t="str">
        <f t="shared" si="245"/>
        <v>S</v>
      </c>
      <c r="GK14" s="171" t="str">
        <f t="shared" si="216"/>
        <v>S</v>
      </c>
      <c r="GL14" s="171" t="str">
        <f t="shared" si="245"/>
        <v>S</v>
      </c>
      <c r="GM14" s="171" t="str">
        <f t="shared" si="245"/>
        <v>S</v>
      </c>
      <c r="GN14" s="171" t="str">
        <f t="shared" ref="GN14:GO14" si="246">GN6</f>
        <v>U</v>
      </c>
      <c r="GO14" s="171" t="str">
        <f t="shared" si="246"/>
        <v>S</v>
      </c>
      <c r="GP14" s="171" t="str">
        <f t="shared" si="245"/>
        <v>S</v>
      </c>
      <c r="GQ14" s="171" t="str">
        <f t="shared" si="245"/>
        <v>S</v>
      </c>
      <c r="GR14" s="171" t="str">
        <f t="shared" si="218"/>
        <v>S</v>
      </c>
      <c r="GS14" s="171" t="str">
        <f t="shared" si="245"/>
        <v>S</v>
      </c>
      <c r="GT14" s="171" t="str">
        <f t="shared" si="245"/>
        <v>S</v>
      </c>
      <c r="GU14" s="171" t="str">
        <f t="shared" si="211"/>
        <v>S</v>
      </c>
      <c r="GV14" s="171" t="str">
        <f t="shared" ref="GV14" si="247">GV6</f>
        <v>S</v>
      </c>
      <c r="GW14" s="171" t="str">
        <f t="shared" si="211"/>
        <v>S</v>
      </c>
      <c r="GX14" s="171" t="str">
        <f t="shared" si="211"/>
        <v>S</v>
      </c>
      <c r="GY14" s="171" t="str">
        <f t="shared" si="211"/>
        <v>S</v>
      </c>
      <c r="GZ14" s="171" t="str">
        <f t="shared" si="211"/>
        <v>S</v>
      </c>
      <c r="HA14" s="171" t="str">
        <f t="shared" si="211"/>
        <v>S</v>
      </c>
      <c r="HB14" s="171" t="str">
        <f t="shared" si="211"/>
        <v>S</v>
      </c>
      <c r="HC14" s="171" t="str">
        <f t="shared" si="211"/>
        <v>S</v>
      </c>
      <c r="HD14" s="171" t="str">
        <f t="shared" si="211"/>
        <v>U</v>
      </c>
      <c r="HE14" s="171" t="str">
        <f t="shared" si="220"/>
        <v>S</v>
      </c>
      <c r="HF14" s="171" t="str">
        <f t="shared" ref="HF14" si="248">HF6</f>
        <v>S</v>
      </c>
      <c r="HG14" s="171" t="str">
        <f t="shared" si="220"/>
        <v>S</v>
      </c>
      <c r="HH14" s="171" t="str">
        <f t="shared" si="220"/>
        <v>S</v>
      </c>
      <c r="HI14" s="171" t="str">
        <f t="shared" si="220"/>
        <v>S</v>
      </c>
      <c r="HJ14" s="171" t="str">
        <f t="shared" si="220"/>
        <v>S</v>
      </c>
      <c r="HK14" s="171" t="str">
        <f t="shared" si="220"/>
        <v>S</v>
      </c>
      <c r="HL14" s="171" t="str">
        <f t="shared" si="220"/>
        <v>S</v>
      </c>
      <c r="HM14" s="171" t="str">
        <f t="shared" si="220"/>
        <v>S</v>
      </c>
      <c r="HN14" s="171" t="str">
        <f t="shared" si="220"/>
        <v>U</v>
      </c>
      <c r="HO14" s="171" t="str">
        <f t="shared" si="220"/>
        <v>U</v>
      </c>
      <c r="HP14" s="171" t="str">
        <f t="shared" si="220"/>
        <v>U</v>
      </c>
      <c r="HQ14" s="171" t="str">
        <f t="shared" si="220"/>
        <v>U</v>
      </c>
      <c r="HR14" s="171" t="str">
        <f t="shared" si="220"/>
        <v>S</v>
      </c>
      <c r="HS14" s="171" t="str">
        <f t="shared" si="220"/>
        <v>S</v>
      </c>
      <c r="HT14" s="171">
        <f t="shared" si="220"/>
        <v>3.8260000000000001</v>
      </c>
      <c r="HU14" s="171">
        <f t="shared" si="220"/>
        <v>3.8260000000000001</v>
      </c>
      <c r="HV14" s="171" t="str">
        <f t="shared" si="220"/>
        <v>S</v>
      </c>
      <c r="HW14" s="171" t="str">
        <f t="shared" si="220"/>
        <v>S</v>
      </c>
      <c r="HX14" s="171" t="str">
        <f t="shared" si="220"/>
        <v>S</v>
      </c>
      <c r="HY14" s="171" t="str">
        <f t="shared" si="220"/>
        <v>S</v>
      </c>
      <c r="HZ14" s="171" t="str">
        <f t="shared" si="220"/>
        <v>U</v>
      </c>
      <c r="IA14" s="171" t="str">
        <f t="shared" si="220"/>
        <v>U</v>
      </c>
      <c r="IB14" s="171" t="str">
        <f t="shared" si="220"/>
        <v>U</v>
      </c>
      <c r="IC14" s="171" t="str">
        <f t="shared" si="220"/>
        <v/>
      </c>
      <c r="ID14" s="171" t="str">
        <f t="shared" si="220"/>
        <v/>
      </c>
      <c r="IE14" s="171" t="str">
        <f t="shared" si="222"/>
        <v>3</v>
      </c>
      <c r="IF14" s="171" t="str">
        <f t="shared" ref="IF14" si="249">IF6</f>
        <v>.3</v>
      </c>
      <c r="IG14" s="171" t="str">
        <f t="shared" si="222"/>
        <v>3-SEC</v>
      </c>
      <c r="IH14" s="175" t="str">
        <f>A6</f>
        <v>Front Size2</v>
      </c>
      <c r="IL14" s="171" t="str">
        <f>IL6</f>
        <v>3-HDR</v>
      </c>
    </row>
    <row r="15" spans="1:277" s="129" customFormat="1" ht="15" hidden="1" customHeight="1" outlineLevel="1" x14ac:dyDescent="0.25">
      <c r="A15" s="171" t="str">
        <f t="shared" si="224"/>
        <v>Front Size3 Cut-Length</v>
      </c>
      <c r="B15" s="171" t="str">
        <f t="shared" si="183"/>
        <v>Pipe</v>
      </c>
      <c r="C15" s="171" t="str">
        <f t="shared" si="183"/>
        <v>Size3</v>
      </c>
      <c r="D15" s="171" t="str">
        <f t="shared" si="183"/>
        <v>Flange+Pipe</v>
      </c>
      <c r="E15" s="171">
        <f t="shared" si="183"/>
        <v>300</v>
      </c>
      <c r="F15" s="171">
        <f t="shared" si="183"/>
        <v>4</v>
      </c>
      <c r="G15" s="171">
        <f t="shared" si="183"/>
        <v>80</v>
      </c>
      <c r="H15" s="171" t="str">
        <f t="shared" si="183"/>
        <v>SA105</v>
      </c>
      <c r="I15" s="171" t="str">
        <f t="shared" si="183"/>
        <v>SR</v>
      </c>
      <c r="J15" s="171">
        <f t="shared" si="183"/>
        <v>4</v>
      </c>
      <c r="K15" s="171">
        <f t="shared" si="183"/>
        <v>80</v>
      </c>
      <c r="L15" s="171" t="str">
        <f t="shared" si="183"/>
        <v>SA234-WPB</v>
      </c>
      <c r="M15" s="171">
        <f t="shared" si="183"/>
        <v>6</v>
      </c>
      <c r="N15" s="171">
        <f t="shared" si="183"/>
        <v>80</v>
      </c>
      <c r="O15" s="171">
        <f t="shared" si="183"/>
        <v>0</v>
      </c>
      <c r="P15" s="171" t="str">
        <f t="shared" si="183"/>
        <v>SA234-WPB</v>
      </c>
      <c r="Q15" s="171" t="str">
        <f t="shared" si="183"/>
        <v>Standard</v>
      </c>
      <c r="R15" s="171">
        <f t="shared" si="183"/>
        <v>6.1275000000000004</v>
      </c>
      <c r="S15" s="171">
        <f t="shared" si="183"/>
        <v>7</v>
      </c>
      <c r="T15" s="171" t="str">
        <f t="shared" si="183"/>
        <v>SA106 GR.B</v>
      </c>
      <c r="U15" s="171" t="str">
        <f t="shared" si="183"/>
        <v>None</v>
      </c>
      <c r="V15" s="171">
        <f t="shared" si="183"/>
        <v>0.75</v>
      </c>
      <c r="W15" s="171">
        <f t="shared" si="183"/>
        <v>3000</v>
      </c>
      <c r="X15" s="171" t="str">
        <f t="shared" si="183"/>
        <v>SA105</v>
      </c>
      <c r="Y15" s="171">
        <f t="shared" si="183"/>
        <v>0.75</v>
      </c>
      <c r="Z15" s="171">
        <f t="shared" si="183"/>
        <v>0.75</v>
      </c>
      <c r="AA15" s="171">
        <f t="shared" si="183"/>
        <v>3000</v>
      </c>
      <c r="AB15" s="171" t="str">
        <f t="shared" si="183"/>
        <v>SA105</v>
      </c>
      <c r="AC15" s="171">
        <f t="shared" si="183"/>
        <v>0.75</v>
      </c>
      <c r="AD15" s="171" t="str">
        <f t="shared" si="184"/>
        <v>Yes</v>
      </c>
      <c r="AE15" s="171" t="str">
        <f t="shared" si="183"/>
        <v>AP-Size1</v>
      </c>
      <c r="AF15" s="171">
        <f t="shared" si="183"/>
        <v>150</v>
      </c>
      <c r="AG15" s="171">
        <f t="shared" si="183"/>
        <v>2</v>
      </c>
      <c r="AH15" s="171">
        <f t="shared" si="183"/>
        <v>80</v>
      </c>
      <c r="AI15" s="171" t="str">
        <f t="shared" si="183"/>
        <v>AP-Size2</v>
      </c>
      <c r="AJ15" s="171">
        <f t="shared" si="183"/>
        <v>150</v>
      </c>
      <c r="AK15" s="171">
        <f t="shared" si="183"/>
        <v>2</v>
      </c>
      <c r="AL15" s="171">
        <f t="shared" si="183"/>
        <v>80</v>
      </c>
      <c r="AM15" s="171">
        <f t="shared" si="183"/>
        <v>9.375</v>
      </c>
      <c r="AN15" s="171">
        <f t="shared" si="183"/>
        <v>5.25</v>
      </c>
      <c r="AO15" s="171">
        <f t="shared" si="183"/>
        <v>9.375</v>
      </c>
      <c r="AP15" s="171">
        <f t="shared" si="183"/>
        <v>5.25</v>
      </c>
      <c r="AQ15" s="171" t="str">
        <f t="shared" si="183"/>
        <v/>
      </c>
      <c r="AR15" s="171" t="str">
        <f t="shared" ref="AR15:DW18" si="250">AR7</f>
        <v>TP6 SCH-80 [SA234-WPB]</v>
      </c>
      <c r="AS15" s="171" t="str">
        <f t="shared" si="250"/>
        <v>WNeck Flange 300-NPS4 SCH-80 [SA105]</v>
      </c>
      <c r="AT15" s="171">
        <f t="shared" si="185"/>
        <v>0.33700000000000002</v>
      </c>
      <c r="AU15" s="171" t="str">
        <f t="shared" ref="AU15" si="251">AU7</f>
        <v>[SA106 GR.B]</v>
      </c>
      <c r="AV15" s="171" t="str">
        <f t="shared" ref="AV15" si="252">AV7</f>
        <v>[SA234-WPB]</v>
      </c>
      <c r="AW15" s="171" t="str">
        <f t="shared" si="250"/>
        <v>CLASS 3000 COUPLING, 0.75 IN [SA105]</v>
      </c>
      <c r="AX15" s="171" t="str">
        <f t="shared" si="250"/>
        <v>CLASS 3000 COUPLING, 0.75 IN [SA105]</v>
      </c>
      <c r="AY15" s="171" t="str">
        <f t="shared" si="250"/>
        <v>3 x 0.75-3000 [SA105]</v>
      </c>
      <c r="AZ15" s="171" t="str">
        <f t="shared" si="250"/>
        <v>3 x 0.75-3000 [SA105]</v>
      </c>
      <c r="BA15" s="171" t="str">
        <f t="shared" ref="BA15:BB15" si="253">BA7</f>
        <v>WNeck Flange 150-NPS2 SCH-80 [SA105]</v>
      </c>
      <c r="BB15" s="171" t="str">
        <f t="shared" si="253"/>
        <v>WNeck Flange 150-NPS2 SCH-80 [SA105]</v>
      </c>
      <c r="BC15" s="171" t="str">
        <f t="shared" ref="BC15:BD15" si="254">BC7</f>
        <v>Size3</v>
      </c>
      <c r="BD15" s="171" t="str">
        <f t="shared" si="254"/>
        <v>Size3</v>
      </c>
      <c r="BE15" s="171" t="str">
        <f t="shared" si="250"/>
        <v>Front Size3</v>
      </c>
      <c r="BF15" s="171" t="str">
        <f t="shared" ref="BF15:BG15" si="255">BF7</f>
        <v>1st Front Size1</v>
      </c>
      <c r="BG15" s="171" t="str">
        <f t="shared" si="255"/>
        <v>2nd Front Size2</v>
      </c>
      <c r="BH15" s="171" t="str">
        <f t="shared" ref="BH15:BI15" si="256">BH7</f>
        <v>1st Front Size3</v>
      </c>
      <c r="BI15" s="171" t="str">
        <f t="shared" si="256"/>
        <v>2nd Front Size3</v>
      </c>
      <c r="BJ15" s="171" t="str">
        <f t="shared" si="250"/>
        <v>300-NPS4 SCH-80 [SA105]</v>
      </c>
      <c r="BK15" s="171" t="str">
        <f t="shared" si="250"/>
        <v>NOZZLE, FRONT</v>
      </c>
      <c r="BL15" s="171">
        <f t="shared" si="250"/>
        <v>3</v>
      </c>
      <c r="BM15" s="171" t="str">
        <f t="shared" si="250"/>
        <v>Front</v>
      </c>
      <c r="BN15" s="171" t="str">
        <f t="shared" si="250"/>
        <v>$C</v>
      </c>
      <c r="BO15" s="173" t="str">
        <f t="shared" si="231"/>
        <v>R</v>
      </c>
      <c r="BP15" s="173" t="str">
        <f t="shared" si="232"/>
        <v>S</v>
      </c>
      <c r="BQ15" s="171" t="str">
        <f t="shared" si="250"/>
        <v>S</v>
      </c>
      <c r="BR15" s="171" t="str">
        <f t="shared" ref="BR15" si="257">BR7</f>
        <v>S</v>
      </c>
      <c r="BS15" s="171" t="str">
        <f t="shared" si="250"/>
        <v>R</v>
      </c>
      <c r="BT15" s="171" t="str">
        <f t="shared" si="250"/>
        <v>R</v>
      </c>
      <c r="BU15" s="171">
        <f t="shared" si="250"/>
        <v>4</v>
      </c>
      <c r="BV15" s="171">
        <f t="shared" si="250"/>
        <v>80</v>
      </c>
      <c r="BW15" s="171">
        <f t="shared" si="250"/>
        <v>300</v>
      </c>
      <c r="BX15" s="171">
        <f t="shared" si="192"/>
        <v>0.99999999999999967</v>
      </c>
      <c r="BY15" s="171">
        <f t="shared" si="250"/>
        <v>4</v>
      </c>
      <c r="BZ15" s="171">
        <f t="shared" si="250"/>
        <v>80</v>
      </c>
      <c r="CA15" s="171">
        <f t="shared" si="250"/>
        <v>300</v>
      </c>
      <c r="CB15" s="171">
        <f t="shared" si="193"/>
        <v>0.99999999999999967</v>
      </c>
      <c r="CC15" s="171">
        <f t="shared" si="250"/>
        <v>4</v>
      </c>
      <c r="CD15" s="171">
        <f t="shared" si="250"/>
        <v>80</v>
      </c>
      <c r="CE15" s="171">
        <f t="shared" si="250"/>
        <v>300</v>
      </c>
      <c r="CF15" s="171">
        <f t="shared" ref="CF15" si="258">CF7</f>
        <v>0.99999999999999967</v>
      </c>
      <c r="CG15" s="171">
        <f t="shared" si="250"/>
        <v>4</v>
      </c>
      <c r="CH15" s="171">
        <f t="shared" si="250"/>
        <v>80</v>
      </c>
      <c r="CI15" s="171">
        <f t="shared" si="250"/>
        <v>300.00000000000006</v>
      </c>
      <c r="CJ15" s="171">
        <f t="shared" si="195"/>
        <v>0.99999999999999967</v>
      </c>
      <c r="CK15" s="171">
        <f t="shared" si="250"/>
        <v>6.1275000000000199</v>
      </c>
      <c r="CL15" s="171">
        <f t="shared" si="250"/>
        <v>11.542885682963366</v>
      </c>
      <c r="CM15" s="171">
        <f t="shared" si="250"/>
        <v>6.1275000000000199</v>
      </c>
      <c r="CN15" s="171">
        <f t="shared" ref="CN15:CU15" si="259">CN7</f>
        <v>11.542885682963366</v>
      </c>
      <c r="CO15" s="171">
        <f t="shared" si="259"/>
        <v>90.000000000000213</v>
      </c>
      <c r="CP15" s="171">
        <f t="shared" si="259"/>
        <v>90.000000000000199</v>
      </c>
      <c r="CQ15" s="171">
        <f t="shared" si="259"/>
        <v>90.000000000000199</v>
      </c>
      <c r="CR15" s="171">
        <f t="shared" si="259"/>
        <v>90.000000000000199</v>
      </c>
      <c r="CS15" s="171">
        <f t="shared" si="259"/>
        <v>9.5</v>
      </c>
      <c r="CT15" s="171">
        <f t="shared" si="259"/>
        <v>14.915385682963349</v>
      </c>
      <c r="CU15" s="171">
        <f t="shared" si="259"/>
        <v>9.5</v>
      </c>
      <c r="CV15" s="171">
        <f t="shared" ref="CV15:CY15" si="260">CV7</f>
        <v>14.915385682963349</v>
      </c>
      <c r="CW15" s="171">
        <f t="shared" si="260"/>
        <v>0.12499999999997857</v>
      </c>
      <c r="CX15" s="171">
        <f t="shared" si="260"/>
        <v>0.1249999999999786</v>
      </c>
      <c r="CY15" s="171">
        <f t="shared" si="260"/>
        <v>0.12499999999997859</v>
      </c>
      <c r="CZ15" s="171">
        <f t="shared" ref="CZ15" si="261">CZ7</f>
        <v>0.12499999999997859</v>
      </c>
      <c r="DA15" s="171">
        <f t="shared" ref="DA15:DC15" si="262">DA7</f>
        <v>2</v>
      </c>
      <c r="DB15" s="171">
        <f t="shared" si="262"/>
        <v>80</v>
      </c>
      <c r="DC15" s="171">
        <f t="shared" si="262"/>
        <v>300</v>
      </c>
      <c r="DD15" s="171">
        <f t="shared" si="200"/>
        <v>1</v>
      </c>
      <c r="DE15" s="171">
        <f t="shared" ref="DE15:DG15" si="263">DE7</f>
        <v>2</v>
      </c>
      <c r="DF15" s="171">
        <f t="shared" si="263"/>
        <v>80</v>
      </c>
      <c r="DG15" s="171">
        <f t="shared" si="263"/>
        <v>300</v>
      </c>
      <c r="DH15" s="171">
        <f t="shared" si="202"/>
        <v>1</v>
      </c>
      <c r="DI15" s="171">
        <f t="shared" ref="DI15:DK15" si="264">DI7</f>
        <v>2</v>
      </c>
      <c r="DJ15" s="171">
        <f t="shared" si="264"/>
        <v>80</v>
      </c>
      <c r="DK15" s="171">
        <f t="shared" si="264"/>
        <v>300</v>
      </c>
      <c r="DL15" s="171">
        <f t="shared" si="203"/>
        <v>1</v>
      </c>
      <c r="DM15" s="171">
        <f t="shared" si="203"/>
        <v>2</v>
      </c>
      <c r="DN15" s="171">
        <f t="shared" si="203"/>
        <v>80</v>
      </c>
      <c r="DO15" s="171">
        <f t="shared" si="203"/>
        <v>300</v>
      </c>
      <c r="DP15" s="171">
        <f t="shared" si="204"/>
        <v>1</v>
      </c>
      <c r="DQ15" s="171">
        <f t="shared" si="205"/>
        <v>0</v>
      </c>
      <c r="DR15" s="171">
        <f t="shared" si="205"/>
        <v>1</v>
      </c>
      <c r="DS15" s="171" t="str">
        <f t="shared" si="250"/>
        <v>S</v>
      </c>
      <c r="DT15" s="171" t="str">
        <f t="shared" si="250"/>
        <v>U</v>
      </c>
      <c r="DU15" s="171" t="str">
        <f t="shared" si="250"/>
        <v>U</v>
      </c>
      <c r="DV15" s="171" t="str">
        <f t="shared" si="250"/>
        <v>S</v>
      </c>
      <c r="DW15" s="171" t="str">
        <f t="shared" si="250"/>
        <v>U</v>
      </c>
      <c r="DX15" s="176" t="str">
        <f t="shared" si="206"/>
        <v>U</v>
      </c>
      <c r="DY15" s="171" t="str">
        <f t="shared" ref="DY15" si="265">DY7</f>
        <v>U</v>
      </c>
      <c r="DZ15" s="174" t="str">
        <f t="shared" si="208"/>
        <v>S</v>
      </c>
      <c r="EA15" s="171" t="str">
        <f t="shared" ref="EA15:EB15" si="266">EA7</f>
        <v>S</v>
      </c>
      <c r="EB15" s="171" t="str">
        <f t="shared" si="266"/>
        <v>S</v>
      </c>
      <c r="EC15" s="171" t="str">
        <f t="shared" ref="EC15:ED15" si="267">EC7</f>
        <v>S</v>
      </c>
      <c r="ED15" s="171" t="str">
        <f t="shared" si="267"/>
        <v>S</v>
      </c>
      <c r="EE15" s="171" t="str">
        <f t="shared" si="211"/>
        <v>S</v>
      </c>
      <c r="EF15" s="171" t="str">
        <f t="shared" si="211"/>
        <v>S</v>
      </c>
      <c r="EG15" s="171" t="str">
        <f t="shared" si="211"/>
        <v>S</v>
      </c>
      <c r="EH15" s="171" t="str">
        <f t="shared" si="211"/>
        <v>S</v>
      </c>
      <c r="EI15" s="171" t="str">
        <f t="shared" si="211"/>
        <v>S</v>
      </c>
      <c r="EJ15" s="171" t="str">
        <f t="shared" si="211"/>
        <v>S</v>
      </c>
      <c r="EK15" s="171" t="str">
        <f t="shared" si="211"/>
        <v>U</v>
      </c>
      <c r="EL15" s="171" t="str">
        <f t="shared" si="211"/>
        <v>U</v>
      </c>
      <c r="EM15" s="171" t="str">
        <f t="shared" si="211"/>
        <v>S</v>
      </c>
      <c r="EN15" s="171" t="str">
        <f t="shared" si="211"/>
        <v>S</v>
      </c>
      <c r="EO15" s="176" t="str">
        <f t="shared" si="212"/>
        <v>S</v>
      </c>
      <c r="EP15" s="171">
        <f t="shared" ref="EP15" si="268">EP7</f>
        <v>9.5</v>
      </c>
      <c r="EQ15" s="171">
        <f t="shared" si="214"/>
        <v>0.125</v>
      </c>
      <c r="ER15" s="171" t="str">
        <f t="shared" si="211"/>
        <v>S</v>
      </c>
      <c r="ES15" s="171" t="str">
        <f t="shared" si="211"/>
        <v>U</v>
      </c>
      <c r="ET15" s="171" t="str">
        <f t="shared" si="211"/>
        <v>U</v>
      </c>
      <c r="EU15" s="171" t="str">
        <f t="shared" si="211"/>
        <v>U</v>
      </c>
      <c r="EV15" s="171" t="str">
        <f t="shared" si="211"/>
        <v>S</v>
      </c>
      <c r="EW15" s="171" t="str">
        <f t="shared" si="211"/>
        <v>S</v>
      </c>
      <c r="EX15" s="171" t="str">
        <f t="shared" si="211"/>
        <v>S</v>
      </c>
      <c r="EY15" s="171" t="str">
        <f t="shared" si="211"/>
        <v>S</v>
      </c>
      <c r="EZ15" s="171" t="str">
        <f t="shared" si="211"/>
        <v>S</v>
      </c>
      <c r="FA15" s="171" t="str">
        <f t="shared" si="211"/>
        <v>S</v>
      </c>
      <c r="FB15" s="171" t="str">
        <f t="shared" si="211"/>
        <v>S</v>
      </c>
      <c r="FC15" s="171" t="str">
        <f t="shared" si="211"/>
        <v>S</v>
      </c>
      <c r="FD15" s="171" t="str">
        <f t="shared" si="211"/>
        <v>S</v>
      </c>
      <c r="FE15" s="171" t="str">
        <f t="shared" si="211"/>
        <v>U</v>
      </c>
      <c r="FF15" s="171" t="str">
        <f t="shared" si="211"/>
        <v>U</v>
      </c>
      <c r="FG15" s="171" t="str">
        <f t="shared" si="211"/>
        <v>U</v>
      </c>
      <c r="FH15" s="171" t="str">
        <f t="shared" si="211"/>
        <v>S</v>
      </c>
      <c r="FI15" s="171" t="str">
        <f t="shared" si="211"/>
        <v>S</v>
      </c>
      <c r="FJ15" s="171" t="str">
        <f t="shared" si="211"/>
        <v>S</v>
      </c>
      <c r="FK15" s="171" t="str">
        <f t="shared" si="211"/>
        <v>S</v>
      </c>
      <c r="FL15" s="171" t="str">
        <f t="shared" si="211"/>
        <v>S</v>
      </c>
      <c r="FM15" s="171" t="str">
        <f t="shared" si="211"/>
        <v>S</v>
      </c>
      <c r="FN15" s="171" t="str">
        <f t="shared" si="211"/>
        <v>S</v>
      </c>
      <c r="FO15" s="171" t="str">
        <f t="shared" si="211"/>
        <v>S</v>
      </c>
      <c r="FP15" s="171" t="str">
        <f t="shared" si="211"/>
        <v>U</v>
      </c>
      <c r="FQ15" s="171" t="str">
        <f t="shared" si="211"/>
        <v>U</v>
      </c>
      <c r="FR15" s="171" t="str">
        <f t="shared" si="211"/>
        <v>U</v>
      </c>
      <c r="FS15" s="171" t="str">
        <f t="shared" si="211"/>
        <v>S</v>
      </c>
      <c r="FT15" s="171" t="str">
        <f t="shared" si="211"/>
        <v>S</v>
      </c>
      <c r="FU15" s="171" t="str">
        <f t="shared" si="211"/>
        <v>S</v>
      </c>
      <c r="FV15" s="171" t="str">
        <f t="shared" si="211"/>
        <v>S</v>
      </c>
      <c r="FW15" s="171" t="str">
        <f t="shared" si="211"/>
        <v>S</v>
      </c>
      <c r="FX15" s="171" t="str">
        <f t="shared" si="211"/>
        <v>S</v>
      </c>
      <c r="FY15" s="171" t="str">
        <f t="shared" si="211"/>
        <v>S</v>
      </c>
      <c r="FZ15" s="171" t="str">
        <f t="shared" si="211"/>
        <v>S</v>
      </c>
      <c r="GA15" s="171" t="str">
        <f t="shared" si="211"/>
        <v>U</v>
      </c>
      <c r="GB15" s="171" t="str">
        <f t="shared" si="211"/>
        <v>U</v>
      </c>
      <c r="GC15" s="171">
        <f t="shared" si="211"/>
        <v>0</v>
      </c>
      <c r="GD15" s="171" t="str">
        <f t="shared" si="211"/>
        <v>S</v>
      </c>
      <c r="GE15" s="171" t="str">
        <f t="shared" si="211"/>
        <v>S</v>
      </c>
      <c r="GF15" s="171" t="str">
        <f t="shared" si="211"/>
        <v>S</v>
      </c>
      <c r="GG15" s="171" t="str">
        <f t="shared" si="211"/>
        <v>S</v>
      </c>
      <c r="GH15" s="171" t="str">
        <f t="shared" si="211"/>
        <v>S</v>
      </c>
      <c r="GI15" s="171" t="str">
        <f t="shared" ref="GI15:GT15" si="269">GI7</f>
        <v>S</v>
      </c>
      <c r="GJ15" s="171" t="str">
        <f t="shared" si="269"/>
        <v>S</v>
      </c>
      <c r="GK15" s="171" t="str">
        <f t="shared" si="216"/>
        <v>S</v>
      </c>
      <c r="GL15" s="171" t="str">
        <f t="shared" si="269"/>
        <v>S</v>
      </c>
      <c r="GM15" s="171" t="str">
        <f t="shared" si="269"/>
        <v>S</v>
      </c>
      <c r="GN15" s="171" t="str">
        <f t="shared" ref="GN15:GO15" si="270">GN7</f>
        <v>U</v>
      </c>
      <c r="GO15" s="171" t="str">
        <f t="shared" si="270"/>
        <v>S</v>
      </c>
      <c r="GP15" s="171" t="str">
        <f t="shared" si="269"/>
        <v>S</v>
      </c>
      <c r="GQ15" s="171" t="str">
        <f t="shared" si="269"/>
        <v>S</v>
      </c>
      <c r="GR15" s="171" t="str">
        <f t="shared" si="218"/>
        <v>S</v>
      </c>
      <c r="GS15" s="171" t="str">
        <f t="shared" si="269"/>
        <v>S</v>
      </c>
      <c r="GT15" s="171" t="str">
        <f t="shared" si="269"/>
        <v>S</v>
      </c>
      <c r="GU15" s="171" t="str">
        <f t="shared" si="211"/>
        <v>S</v>
      </c>
      <c r="GV15" s="171" t="str">
        <f t="shared" ref="GV15" si="271">GV7</f>
        <v>S</v>
      </c>
      <c r="GW15" s="171" t="str">
        <f t="shared" si="211"/>
        <v>S</v>
      </c>
      <c r="GX15" s="171" t="str">
        <f t="shared" si="211"/>
        <v>S</v>
      </c>
      <c r="GY15" s="171" t="str">
        <f t="shared" si="211"/>
        <v>S</v>
      </c>
      <c r="GZ15" s="171" t="str">
        <f t="shared" si="211"/>
        <v>S</v>
      </c>
      <c r="HA15" s="171" t="str">
        <f t="shared" si="211"/>
        <v>S</v>
      </c>
      <c r="HB15" s="171" t="str">
        <f t="shared" si="211"/>
        <v>S</v>
      </c>
      <c r="HC15" s="171" t="str">
        <f t="shared" si="211"/>
        <v>S</v>
      </c>
      <c r="HD15" s="171" t="str">
        <f t="shared" si="211"/>
        <v>U</v>
      </c>
      <c r="HE15" s="171" t="str">
        <f t="shared" si="220"/>
        <v>S</v>
      </c>
      <c r="HF15" s="171" t="str">
        <f t="shared" ref="HF15" si="272">HF7</f>
        <v>S</v>
      </c>
      <c r="HG15" s="171" t="str">
        <f t="shared" si="220"/>
        <v>S</v>
      </c>
      <c r="HH15" s="171" t="str">
        <f t="shared" si="220"/>
        <v>S</v>
      </c>
      <c r="HI15" s="171" t="str">
        <f t="shared" si="220"/>
        <v>S</v>
      </c>
      <c r="HJ15" s="171" t="str">
        <f t="shared" si="220"/>
        <v>S</v>
      </c>
      <c r="HK15" s="171" t="str">
        <f t="shared" si="220"/>
        <v>S</v>
      </c>
      <c r="HL15" s="171" t="str">
        <f t="shared" si="220"/>
        <v>S</v>
      </c>
      <c r="HM15" s="171" t="str">
        <f t="shared" si="220"/>
        <v>S</v>
      </c>
      <c r="HN15" s="171" t="str">
        <f t="shared" si="220"/>
        <v>U</v>
      </c>
      <c r="HO15" s="171" t="str">
        <f t="shared" si="220"/>
        <v>U</v>
      </c>
      <c r="HP15" s="171" t="str">
        <f t="shared" si="220"/>
        <v>U</v>
      </c>
      <c r="HQ15" s="171" t="str">
        <f t="shared" si="220"/>
        <v>U</v>
      </c>
      <c r="HR15" s="171" t="str">
        <f t="shared" si="220"/>
        <v>S</v>
      </c>
      <c r="HS15" s="171" t="str">
        <f t="shared" si="220"/>
        <v>S</v>
      </c>
      <c r="HT15" s="171">
        <f t="shared" si="220"/>
        <v>3.8260000000000001</v>
      </c>
      <c r="HU15" s="171">
        <f t="shared" si="220"/>
        <v>3.8260000000000001</v>
      </c>
      <c r="HV15" s="171" t="str">
        <f t="shared" si="220"/>
        <v>S</v>
      </c>
      <c r="HW15" s="171" t="str">
        <f t="shared" si="220"/>
        <v>S</v>
      </c>
      <c r="HX15" s="171" t="str">
        <f t="shared" si="220"/>
        <v>S</v>
      </c>
      <c r="HY15" s="171" t="str">
        <f t="shared" si="220"/>
        <v>S</v>
      </c>
      <c r="HZ15" s="171" t="str">
        <f t="shared" si="220"/>
        <v>U</v>
      </c>
      <c r="IA15" s="171" t="str">
        <f t="shared" si="220"/>
        <v>U</v>
      </c>
      <c r="IB15" s="171" t="str">
        <f t="shared" si="220"/>
        <v>U</v>
      </c>
      <c r="IC15" s="171" t="str">
        <f t="shared" si="220"/>
        <v/>
      </c>
      <c r="ID15" s="171" t="str">
        <f t="shared" si="220"/>
        <v/>
      </c>
      <c r="IE15" s="171" t="str">
        <f t="shared" si="222"/>
        <v>3</v>
      </c>
      <c r="IF15" s="171" t="str">
        <f t="shared" ref="IF15" si="273">IF7</f>
        <v>.3</v>
      </c>
      <c r="IG15" s="171" t="str">
        <f t="shared" si="222"/>
        <v>3-SEC</v>
      </c>
      <c r="IH15" s="175" t="str">
        <f>A7</f>
        <v>Front Size3</v>
      </c>
      <c r="IL15" s="171" t="str">
        <f>IL7</f>
        <v>3-HDR</v>
      </c>
    </row>
    <row r="16" spans="1:277" s="129" customFormat="1" ht="15" hidden="1" customHeight="1" outlineLevel="1" x14ac:dyDescent="0.25">
      <c r="A16" s="171" t="str">
        <f t="shared" si="224"/>
        <v>Front Size4 Cut-Length</v>
      </c>
      <c r="B16" s="171" t="str">
        <f t="shared" si="183"/>
        <v>Pipe</v>
      </c>
      <c r="C16" s="171" t="str">
        <f t="shared" si="183"/>
        <v>Size4</v>
      </c>
      <c r="D16" s="171" t="str">
        <f t="shared" si="183"/>
        <v>Flange+Pipe</v>
      </c>
      <c r="E16" s="171">
        <f t="shared" si="183"/>
        <v>300</v>
      </c>
      <c r="F16" s="171">
        <f t="shared" si="183"/>
        <v>4</v>
      </c>
      <c r="G16" s="171">
        <f t="shared" si="183"/>
        <v>80</v>
      </c>
      <c r="H16" s="171" t="str">
        <f t="shared" si="183"/>
        <v>SA105</v>
      </c>
      <c r="I16" s="171" t="str">
        <f t="shared" si="183"/>
        <v>SR</v>
      </c>
      <c r="J16" s="171">
        <f t="shared" si="183"/>
        <v>4</v>
      </c>
      <c r="K16" s="171">
        <f t="shared" si="183"/>
        <v>80</v>
      </c>
      <c r="L16" s="171" t="str">
        <f t="shared" si="183"/>
        <v>SA234-WPB</v>
      </c>
      <c r="M16" s="171">
        <f t="shared" si="183"/>
        <v>6</v>
      </c>
      <c r="N16" s="171">
        <f t="shared" si="183"/>
        <v>80</v>
      </c>
      <c r="O16" s="171">
        <f t="shared" si="183"/>
        <v>0</v>
      </c>
      <c r="P16" s="171" t="str">
        <f t="shared" si="183"/>
        <v>SA234-WPB</v>
      </c>
      <c r="Q16" s="171" t="str">
        <f t="shared" si="183"/>
        <v>Standard</v>
      </c>
      <c r="R16" s="171">
        <f t="shared" si="183"/>
        <v>11.542885999999999</v>
      </c>
      <c r="S16" s="171">
        <f t="shared" si="183"/>
        <v>9.5</v>
      </c>
      <c r="T16" s="171" t="str">
        <f t="shared" si="183"/>
        <v>SA106 GR.B</v>
      </c>
      <c r="U16" s="171" t="str">
        <f t="shared" si="183"/>
        <v>None</v>
      </c>
      <c r="V16" s="171">
        <f t="shared" si="183"/>
        <v>0.75</v>
      </c>
      <c r="W16" s="171">
        <f t="shared" si="183"/>
        <v>3000</v>
      </c>
      <c r="X16" s="171" t="str">
        <f t="shared" si="183"/>
        <v>SA105</v>
      </c>
      <c r="Y16" s="171">
        <f t="shared" si="183"/>
        <v>0.75</v>
      </c>
      <c r="Z16" s="171">
        <f t="shared" si="183"/>
        <v>0.75</v>
      </c>
      <c r="AA16" s="171">
        <f t="shared" si="183"/>
        <v>3000</v>
      </c>
      <c r="AB16" s="171" t="str">
        <f t="shared" si="183"/>
        <v>SA105</v>
      </c>
      <c r="AC16" s="171">
        <f t="shared" si="183"/>
        <v>0.75</v>
      </c>
      <c r="AD16" s="171" t="str">
        <f t="shared" si="184"/>
        <v>Yes</v>
      </c>
      <c r="AE16" s="171" t="str">
        <f t="shared" si="183"/>
        <v>AP-Size1</v>
      </c>
      <c r="AF16" s="171">
        <f t="shared" si="183"/>
        <v>150</v>
      </c>
      <c r="AG16" s="171">
        <f t="shared" si="183"/>
        <v>2</v>
      </c>
      <c r="AH16" s="171">
        <f t="shared" si="183"/>
        <v>80</v>
      </c>
      <c r="AI16" s="171" t="str">
        <f t="shared" si="183"/>
        <v>AP-Size2</v>
      </c>
      <c r="AJ16" s="171">
        <f t="shared" si="183"/>
        <v>150</v>
      </c>
      <c r="AK16" s="171">
        <f t="shared" si="183"/>
        <v>2</v>
      </c>
      <c r="AL16" s="171">
        <f t="shared" si="183"/>
        <v>80</v>
      </c>
      <c r="AM16" s="171">
        <f t="shared" si="183"/>
        <v>9.375</v>
      </c>
      <c r="AN16" s="171">
        <f t="shared" si="183"/>
        <v>5.25</v>
      </c>
      <c r="AO16" s="171">
        <f t="shared" si="183"/>
        <v>9.375</v>
      </c>
      <c r="AP16" s="171">
        <f t="shared" si="183"/>
        <v>5.25</v>
      </c>
      <c r="AQ16" s="171" t="str">
        <f t="shared" si="183"/>
        <v/>
      </c>
      <c r="AR16" s="171" t="str">
        <f t="shared" si="250"/>
        <v>TP6 SCH-80 [SA234-WPB]</v>
      </c>
      <c r="AS16" s="171" t="str">
        <f t="shared" si="250"/>
        <v>WNeck Flange 300-NPS4 SCH-80 [SA105]</v>
      </c>
      <c r="AT16" s="171">
        <f t="shared" si="185"/>
        <v>0.33700000000000002</v>
      </c>
      <c r="AU16" s="171" t="str">
        <f t="shared" ref="AU16" si="274">AU8</f>
        <v>[SA106 GR.B]</v>
      </c>
      <c r="AV16" s="171" t="str">
        <f t="shared" ref="AV16" si="275">AV8</f>
        <v>[SA234-WPB]</v>
      </c>
      <c r="AW16" s="171" t="str">
        <f t="shared" si="250"/>
        <v>CLASS 3000 COUPLING, 0.75 IN [SA105]</v>
      </c>
      <c r="AX16" s="171" t="str">
        <f t="shared" si="250"/>
        <v>CLASS 3000 COUPLING, 0.75 IN [SA105]</v>
      </c>
      <c r="AY16" s="171" t="str">
        <f t="shared" si="250"/>
        <v>3 x 0.75-3000 [SA105]</v>
      </c>
      <c r="AZ16" s="171" t="str">
        <f t="shared" si="250"/>
        <v>3 x 0.75-3000 [SA105]</v>
      </c>
      <c r="BA16" s="171" t="str">
        <f t="shared" ref="BA16:BB16" si="276">BA8</f>
        <v>WNeck Flange 150-NPS2 SCH-80 [SA105]</v>
      </c>
      <c r="BB16" s="171" t="str">
        <f t="shared" si="276"/>
        <v>WNeck Flange 150-NPS2 SCH-80 [SA105]</v>
      </c>
      <c r="BC16" s="171" t="str">
        <f t="shared" ref="BC16:BD16" si="277">BC8</f>
        <v>Size4</v>
      </c>
      <c r="BD16" s="171" t="str">
        <f t="shared" si="277"/>
        <v>Size4</v>
      </c>
      <c r="BE16" s="171" t="str">
        <f t="shared" si="250"/>
        <v>Front Size4</v>
      </c>
      <c r="BF16" s="171" t="str">
        <f t="shared" ref="BF16:BG16" si="278">BF8</f>
        <v>1st Front Size1</v>
      </c>
      <c r="BG16" s="171" t="str">
        <f t="shared" si="278"/>
        <v>2nd Front Size2</v>
      </c>
      <c r="BH16" s="171" t="str">
        <f t="shared" ref="BH16:BI16" si="279">BH8</f>
        <v>1st Front Size4</v>
      </c>
      <c r="BI16" s="171" t="str">
        <f t="shared" si="279"/>
        <v>2nd Front Size4</v>
      </c>
      <c r="BJ16" s="171" t="str">
        <f t="shared" si="250"/>
        <v>300-NPS4 SCH-80 [SA105]</v>
      </c>
      <c r="BK16" s="171" t="str">
        <f t="shared" si="250"/>
        <v>NOZZLE, FRONT</v>
      </c>
      <c r="BL16" s="171">
        <f t="shared" si="250"/>
        <v>4</v>
      </c>
      <c r="BM16" s="171" t="str">
        <f t="shared" si="250"/>
        <v>Front</v>
      </c>
      <c r="BN16" s="171" t="str">
        <f t="shared" si="250"/>
        <v>$C</v>
      </c>
      <c r="BO16" s="173" t="str">
        <f t="shared" si="231"/>
        <v>R</v>
      </c>
      <c r="BP16" s="173" t="str">
        <f t="shared" si="232"/>
        <v>S</v>
      </c>
      <c r="BQ16" s="171" t="str">
        <f t="shared" si="250"/>
        <v>S</v>
      </c>
      <c r="BR16" s="171" t="str">
        <f t="shared" ref="BR16" si="280">BR8</f>
        <v>S</v>
      </c>
      <c r="BS16" s="171" t="str">
        <f t="shared" si="250"/>
        <v>R</v>
      </c>
      <c r="BT16" s="171" t="str">
        <f t="shared" si="250"/>
        <v>R</v>
      </c>
      <c r="BU16" s="171">
        <f t="shared" si="250"/>
        <v>4</v>
      </c>
      <c r="BV16" s="171">
        <f t="shared" si="250"/>
        <v>80</v>
      </c>
      <c r="BW16" s="171">
        <f t="shared" si="250"/>
        <v>300</v>
      </c>
      <c r="BX16" s="171">
        <f t="shared" si="192"/>
        <v>0.99999999999999967</v>
      </c>
      <c r="BY16" s="171">
        <f t="shared" si="250"/>
        <v>4</v>
      </c>
      <c r="BZ16" s="171">
        <f t="shared" si="250"/>
        <v>80</v>
      </c>
      <c r="CA16" s="171">
        <f t="shared" si="250"/>
        <v>300</v>
      </c>
      <c r="CB16" s="171">
        <f t="shared" si="193"/>
        <v>0.99999999999999967</v>
      </c>
      <c r="CC16" s="171">
        <f t="shared" si="250"/>
        <v>4</v>
      </c>
      <c r="CD16" s="171">
        <f t="shared" si="250"/>
        <v>80</v>
      </c>
      <c r="CE16" s="171">
        <f t="shared" si="250"/>
        <v>300</v>
      </c>
      <c r="CF16" s="171">
        <f t="shared" ref="CF16" si="281">CF8</f>
        <v>0.99999999999999967</v>
      </c>
      <c r="CG16" s="171">
        <f t="shared" si="250"/>
        <v>4</v>
      </c>
      <c r="CH16" s="171">
        <f t="shared" si="250"/>
        <v>80</v>
      </c>
      <c r="CI16" s="171">
        <f t="shared" si="250"/>
        <v>300.00000000000006</v>
      </c>
      <c r="CJ16" s="171">
        <f t="shared" si="195"/>
        <v>0.99999999999999967</v>
      </c>
      <c r="CK16" s="171">
        <f t="shared" si="250"/>
        <v>6.1275000000000199</v>
      </c>
      <c r="CL16" s="171">
        <f t="shared" si="250"/>
        <v>11.542885682963366</v>
      </c>
      <c r="CM16" s="171">
        <f t="shared" si="250"/>
        <v>6.1275000000000199</v>
      </c>
      <c r="CN16" s="171">
        <f t="shared" ref="CN16:CU16" si="282">CN8</f>
        <v>11.542885682963366</v>
      </c>
      <c r="CO16" s="171">
        <f t="shared" si="282"/>
        <v>90.000000000000213</v>
      </c>
      <c r="CP16" s="171">
        <f t="shared" si="282"/>
        <v>90.000000000000199</v>
      </c>
      <c r="CQ16" s="171">
        <f t="shared" si="282"/>
        <v>90.000000000000199</v>
      </c>
      <c r="CR16" s="171">
        <f t="shared" si="282"/>
        <v>90.000000000000199</v>
      </c>
      <c r="CS16" s="171">
        <f t="shared" si="282"/>
        <v>9.5</v>
      </c>
      <c r="CT16" s="171">
        <f t="shared" si="282"/>
        <v>14.915385682963349</v>
      </c>
      <c r="CU16" s="171">
        <f t="shared" si="282"/>
        <v>9.5</v>
      </c>
      <c r="CV16" s="171">
        <f t="shared" ref="CV16:CY16" si="283">CV8</f>
        <v>14.915385682963349</v>
      </c>
      <c r="CW16" s="171">
        <f t="shared" si="283"/>
        <v>0.12499999999997857</v>
      </c>
      <c r="CX16" s="171">
        <f t="shared" si="283"/>
        <v>0.1249999999999786</v>
      </c>
      <c r="CY16" s="171">
        <f t="shared" si="283"/>
        <v>0.12499999999997859</v>
      </c>
      <c r="CZ16" s="171">
        <f t="shared" ref="CZ16" si="284">CZ8</f>
        <v>0.12499999999997859</v>
      </c>
      <c r="DA16" s="171">
        <f t="shared" ref="DA16:DC16" si="285">DA8</f>
        <v>2</v>
      </c>
      <c r="DB16" s="171">
        <f t="shared" si="285"/>
        <v>80</v>
      </c>
      <c r="DC16" s="171">
        <f t="shared" si="285"/>
        <v>300</v>
      </c>
      <c r="DD16" s="171">
        <f t="shared" si="200"/>
        <v>1</v>
      </c>
      <c r="DE16" s="171">
        <f t="shared" ref="DE16:DG16" si="286">DE8</f>
        <v>2</v>
      </c>
      <c r="DF16" s="171">
        <f t="shared" si="286"/>
        <v>80</v>
      </c>
      <c r="DG16" s="171">
        <f t="shared" si="286"/>
        <v>300</v>
      </c>
      <c r="DH16" s="171">
        <f t="shared" si="202"/>
        <v>1</v>
      </c>
      <c r="DI16" s="171">
        <f t="shared" ref="DI16:DK16" si="287">DI8</f>
        <v>2</v>
      </c>
      <c r="DJ16" s="171">
        <f t="shared" si="287"/>
        <v>80</v>
      </c>
      <c r="DK16" s="171">
        <f t="shared" si="287"/>
        <v>300</v>
      </c>
      <c r="DL16" s="171">
        <f t="shared" si="203"/>
        <v>1</v>
      </c>
      <c r="DM16" s="171">
        <f t="shared" si="203"/>
        <v>2</v>
      </c>
      <c r="DN16" s="171">
        <f t="shared" si="203"/>
        <v>80</v>
      </c>
      <c r="DO16" s="171">
        <f t="shared" si="203"/>
        <v>300</v>
      </c>
      <c r="DP16" s="171">
        <f t="shared" si="204"/>
        <v>1</v>
      </c>
      <c r="DQ16" s="171">
        <f t="shared" si="205"/>
        <v>0</v>
      </c>
      <c r="DR16" s="171">
        <f t="shared" si="205"/>
        <v>1</v>
      </c>
      <c r="DS16" s="171" t="str">
        <f t="shared" si="250"/>
        <v>S</v>
      </c>
      <c r="DT16" s="171" t="str">
        <f t="shared" si="250"/>
        <v>U</v>
      </c>
      <c r="DU16" s="171" t="str">
        <f t="shared" si="250"/>
        <v>U</v>
      </c>
      <c r="DV16" s="171" t="str">
        <f t="shared" si="250"/>
        <v>S</v>
      </c>
      <c r="DW16" s="171" t="str">
        <f t="shared" si="250"/>
        <v>U</v>
      </c>
      <c r="DX16" s="176" t="str">
        <f t="shared" si="206"/>
        <v>U</v>
      </c>
      <c r="DY16" s="171" t="str">
        <f t="shared" ref="DY16" si="288">DY8</f>
        <v>U</v>
      </c>
      <c r="DZ16" s="174" t="str">
        <f t="shared" si="208"/>
        <v>S</v>
      </c>
      <c r="EA16" s="171" t="str">
        <f t="shared" ref="EA16:EB16" si="289">EA8</f>
        <v>S</v>
      </c>
      <c r="EB16" s="171" t="str">
        <f t="shared" si="289"/>
        <v>S</v>
      </c>
      <c r="EC16" s="171" t="str">
        <f t="shared" ref="EC16:ED16" si="290">EC8</f>
        <v>S</v>
      </c>
      <c r="ED16" s="171" t="str">
        <f t="shared" si="290"/>
        <v>S</v>
      </c>
      <c r="EE16" s="171" t="str">
        <f t="shared" si="211"/>
        <v>S</v>
      </c>
      <c r="EF16" s="171" t="str">
        <f t="shared" si="211"/>
        <v>S</v>
      </c>
      <c r="EG16" s="171" t="str">
        <f t="shared" si="211"/>
        <v>S</v>
      </c>
      <c r="EH16" s="171" t="str">
        <f t="shared" si="211"/>
        <v>S</v>
      </c>
      <c r="EI16" s="171" t="str">
        <f t="shared" si="211"/>
        <v>S</v>
      </c>
      <c r="EJ16" s="171" t="str">
        <f t="shared" si="211"/>
        <v>S</v>
      </c>
      <c r="EK16" s="171" t="str">
        <f t="shared" si="211"/>
        <v>U</v>
      </c>
      <c r="EL16" s="171" t="str">
        <f t="shared" si="211"/>
        <v>U</v>
      </c>
      <c r="EM16" s="171" t="str">
        <f t="shared" si="211"/>
        <v>S</v>
      </c>
      <c r="EN16" s="171" t="str">
        <f t="shared" si="211"/>
        <v>S</v>
      </c>
      <c r="EO16" s="176" t="str">
        <f t="shared" si="212"/>
        <v>S</v>
      </c>
      <c r="EP16" s="171">
        <f t="shared" ref="EP16" si="291">EP8</f>
        <v>14.915386</v>
      </c>
      <c r="EQ16" s="171">
        <f t="shared" si="214"/>
        <v>1</v>
      </c>
      <c r="ER16" s="171" t="str">
        <f t="shared" si="211"/>
        <v>S</v>
      </c>
      <c r="ES16" s="171" t="str">
        <f t="shared" si="211"/>
        <v>U</v>
      </c>
      <c r="ET16" s="171" t="str">
        <f t="shared" si="211"/>
        <v>U</v>
      </c>
      <c r="EU16" s="171" t="str">
        <f t="shared" si="211"/>
        <v>U</v>
      </c>
      <c r="EV16" s="171" t="str">
        <f t="shared" si="211"/>
        <v>S</v>
      </c>
      <c r="EW16" s="171" t="str">
        <f t="shared" si="211"/>
        <v>S</v>
      </c>
      <c r="EX16" s="171" t="str">
        <f t="shared" si="211"/>
        <v>S</v>
      </c>
      <c r="EY16" s="171" t="str">
        <f t="shared" si="211"/>
        <v>S</v>
      </c>
      <c r="EZ16" s="171" t="str">
        <f t="shared" si="211"/>
        <v>S</v>
      </c>
      <c r="FA16" s="171" t="str">
        <f t="shared" si="211"/>
        <v>S</v>
      </c>
      <c r="FB16" s="171" t="str">
        <f t="shared" si="211"/>
        <v>S</v>
      </c>
      <c r="FC16" s="171" t="str">
        <f t="shared" si="211"/>
        <v>S</v>
      </c>
      <c r="FD16" s="171" t="str">
        <f t="shared" si="211"/>
        <v>S</v>
      </c>
      <c r="FE16" s="171" t="str">
        <f t="shared" si="211"/>
        <v>U</v>
      </c>
      <c r="FF16" s="171" t="str">
        <f t="shared" si="211"/>
        <v>U</v>
      </c>
      <c r="FG16" s="171" t="str">
        <f t="shared" si="211"/>
        <v>U</v>
      </c>
      <c r="FH16" s="171" t="str">
        <f t="shared" si="211"/>
        <v>S</v>
      </c>
      <c r="FI16" s="171" t="str">
        <f t="shared" si="211"/>
        <v>S</v>
      </c>
      <c r="FJ16" s="171" t="str">
        <f t="shared" si="211"/>
        <v>S</v>
      </c>
      <c r="FK16" s="171" t="str">
        <f t="shared" si="211"/>
        <v>S</v>
      </c>
      <c r="FL16" s="171" t="str">
        <f t="shared" si="211"/>
        <v>S</v>
      </c>
      <c r="FM16" s="171" t="str">
        <f t="shared" si="211"/>
        <v>S</v>
      </c>
      <c r="FN16" s="171" t="str">
        <f t="shared" si="211"/>
        <v>S</v>
      </c>
      <c r="FO16" s="171" t="str">
        <f t="shared" si="211"/>
        <v>S</v>
      </c>
      <c r="FP16" s="171" t="str">
        <f t="shared" si="211"/>
        <v>U</v>
      </c>
      <c r="FQ16" s="171" t="str">
        <f t="shared" si="211"/>
        <v>U</v>
      </c>
      <c r="FR16" s="171" t="str">
        <f t="shared" si="211"/>
        <v>U</v>
      </c>
      <c r="FS16" s="171" t="str">
        <f t="shared" si="211"/>
        <v>S</v>
      </c>
      <c r="FT16" s="171" t="str">
        <f t="shared" si="211"/>
        <v>S</v>
      </c>
      <c r="FU16" s="171" t="str">
        <f t="shared" si="211"/>
        <v>S</v>
      </c>
      <c r="FV16" s="171" t="str">
        <f t="shared" si="211"/>
        <v>S</v>
      </c>
      <c r="FW16" s="171" t="str">
        <f t="shared" si="211"/>
        <v>S</v>
      </c>
      <c r="FX16" s="171" t="str">
        <f t="shared" si="211"/>
        <v>S</v>
      </c>
      <c r="FY16" s="171" t="str">
        <f t="shared" si="211"/>
        <v>S</v>
      </c>
      <c r="FZ16" s="171" t="str">
        <f t="shared" si="211"/>
        <v>S</v>
      </c>
      <c r="GA16" s="171" t="str">
        <f t="shared" si="211"/>
        <v>U</v>
      </c>
      <c r="GB16" s="171" t="str">
        <f t="shared" si="211"/>
        <v>U</v>
      </c>
      <c r="GC16" s="171">
        <f t="shared" si="211"/>
        <v>0</v>
      </c>
      <c r="GD16" s="171" t="str">
        <f t="shared" si="211"/>
        <v>S</v>
      </c>
      <c r="GE16" s="171" t="str">
        <f t="shared" si="211"/>
        <v>S</v>
      </c>
      <c r="GF16" s="171" t="str">
        <f t="shared" si="211"/>
        <v>S</v>
      </c>
      <c r="GG16" s="171" t="str">
        <f t="shared" si="211"/>
        <v>S</v>
      </c>
      <c r="GH16" s="171" t="str">
        <f t="shared" si="211"/>
        <v>S</v>
      </c>
      <c r="GI16" s="171" t="str">
        <f t="shared" ref="GI16:GT16" si="292">GI8</f>
        <v>S</v>
      </c>
      <c r="GJ16" s="171" t="str">
        <f t="shared" si="292"/>
        <v>S</v>
      </c>
      <c r="GK16" s="171" t="str">
        <f t="shared" si="216"/>
        <v>S</v>
      </c>
      <c r="GL16" s="171" t="str">
        <f t="shared" si="292"/>
        <v>S</v>
      </c>
      <c r="GM16" s="171" t="str">
        <f t="shared" si="292"/>
        <v>S</v>
      </c>
      <c r="GN16" s="171" t="str">
        <f t="shared" ref="GN16:GO16" si="293">GN8</f>
        <v>U</v>
      </c>
      <c r="GO16" s="171" t="str">
        <f t="shared" si="293"/>
        <v>S</v>
      </c>
      <c r="GP16" s="171" t="str">
        <f t="shared" si="292"/>
        <v>S</v>
      </c>
      <c r="GQ16" s="171" t="str">
        <f t="shared" si="292"/>
        <v>S</v>
      </c>
      <c r="GR16" s="171" t="str">
        <f t="shared" si="218"/>
        <v>S</v>
      </c>
      <c r="GS16" s="171" t="str">
        <f t="shared" si="292"/>
        <v>S</v>
      </c>
      <c r="GT16" s="171" t="str">
        <f t="shared" si="292"/>
        <v>S</v>
      </c>
      <c r="GU16" s="171" t="str">
        <f t="shared" si="211"/>
        <v>S</v>
      </c>
      <c r="GV16" s="171" t="str">
        <f t="shared" ref="GV16" si="294">GV8</f>
        <v>S</v>
      </c>
      <c r="GW16" s="171" t="str">
        <f t="shared" si="211"/>
        <v>S</v>
      </c>
      <c r="GX16" s="171" t="str">
        <f t="shared" si="211"/>
        <v>S</v>
      </c>
      <c r="GY16" s="171" t="str">
        <f t="shared" si="211"/>
        <v>S</v>
      </c>
      <c r="GZ16" s="171" t="str">
        <f t="shared" si="211"/>
        <v>S</v>
      </c>
      <c r="HA16" s="171" t="str">
        <f t="shared" si="211"/>
        <v>S</v>
      </c>
      <c r="HB16" s="171" t="str">
        <f t="shared" si="211"/>
        <v>S</v>
      </c>
      <c r="HC16" s="171" t="str">
        <f t="shared" si="211"/>
        <v>S</v>
      </c>
      <c r="HD16" s="171" t="str">
        <f t="shared" ref="HD16:ID20" si="295">HD8</f>
        <v>U</v>
      </c>
      <c r="HE16" s="171" t="str">
        <f t="shared" si="295"/>
        <v>S</v>
      </c>
      <c r="HF16" s="171" t="str">
        <f t="shared" ref="HF16" si="296">HF8</f>
        <v>S</v>
      </c>
      <c r="HG16" s="171" t="str">
        <f t="shared" si="295"/>
        <v>S</v>
      </c>
      <c r="HH16" s="171" t="str">
        <f t="shared" si="295"/>
        <v>S</v>
      </c>
      <c r="HI16" s="171" t="str">
        <f t="shared" si="295"/>
        <v>S</v>
      </c>
      <c r="HJ16" s="171" t="str">
        <f t="shared" si="295"/>
        <v>S</v>
      </c>
      <c r="HK16" s="171" t="str">
        <f t="shared" si="295"/>
        <v>S</v>
      </c>
      <c r="HL16" s="171" t="str">
        <f t="shared" si="295"/>
        <v>S</v>
      </c>
      <c r="HM16" s="171" t="str">
        <f t="shared" si="295"/>
        <v>S</v>
      </c>
      <c r="HN16" s="171" t="str">
        <f t="shared" si="295"/>
        <v>U</v>
      </c>
      <c r="HO16" s="171" t="str">
        <f t="shared" si="295"/>
        <v>U</v>
      </c>
      <c r="HP16" s="171" t="str">
        <f t="shared" si="295"/>
        <v>U</v>
      </c>
      <c r="HQ16" s="171" t="str">
        <f t="shared" si="295"/>
        <v>U</v>
      </c>
      <c r="HR16" s="171" t="str">
        <f t="shared" si="295"/>
        <v>S</v>
      </c>
      <c r="HS16" s="171" t="str">
        <f t="shared" si="295"/>
        <v>S</v>
      </c>
      <c r="HT16" s="171">
        <f t="shared" si="295"/>
        <v>3.8260000000000001</v>
      </c>
      <c r="HU16" s="171">
        <f t="shared" si="295"/>
        <v>3.8260000000000001</v>
      </c>
      <c r="HV16" s="171" t="str">
        <f t="shared" si="295"/>
        <v>S</v>
      </c>
      <c r="HW16" s="171" t="str">
        <f t="shared" si="295"/>
        <v>S</v>
      </c>
      <c r="HX16" s="171" t="str">
        <f t="shared" si="295"/>
        <v>S</v>
      </c>
      <c r="HY16" s="171" t="str">
        <f t="shared" si="295"/>
        <v>S</v>
      </c>
      <c r="HZ16" s="171" t="str">
        <f t="shared" si="295"/>
        <v>U</v>
      </c>
      <c r="IA16" s="171" t="str">
        <f t="shared" si="295"/>
        <v>U</v>
      </c>
      <c r="IB16" s="171" t="str">
        <f t="shared" si="295"/>
        <v>U</v>
      </c>
      <c r="IC16" s="171" t="str">
        <f t="shared" si="295"/>
        <v/>
      </c>
      <c r="ID16" s="171" t="str">
        <f t="shared" si="295"/>
        <v/>
      </c>
      <c r="IE16" s="171" t="str">
        <f t="shared" si="222"/>
        <v>3</v>
      </c>
      <c r="IF16" s="171" t="str">
        <f t="shared" ref="IF16" si="297">IF8</f>
        <v>.3</v>
      </c>
      <c r="IG16" s="171" t="str">
        <f t="shared" si="222"/>
        <v>3-SEC</v>
      </c>
      <c r="IH16" s="175" t="str">
        <f>A8</f>
        <v>Front Size4</v>
      </c>
      <c r="IL16" s="171" t="str">
        <f>IL8</f>
        <v>3-HDR</v>
      </c>
    </row>
    <row r="17" spans="1:246" s="129" customFormat="1" ht="15" hidden="1" customHeight="1" outlineLevel="1" x14ac:dyDescent="0.25">
      <c r="A17" s="171" t="str">
        <f t="shared" si="224"/>
        <v>Rear Size1 Cut-Length</v>
      </c>
      <c r="B17" s="171" t="str">
        <f t="shared" si="183"/>
        <v>Pipe</v>
      </c>
      <c r="C17" s="171" t="str">
        <f t="shared" si="183"/>
        <v>Size1</v>
      </c>
      <c r="D17" s="171" t="str">
        <f t="shared" si="183"/>
        <v>Flange+Pipe</v>
      </c>
      <c r="E17" s="171">
        <f t="shared" si="183"/>
        <v>300</v>
      </c>
      <c r="F17" s="171">
        <f t="shared" si="183"/>
        <v>4</v>
      </c>
      <c r="G17" s="171">
        <f t="shared" si="183"/>
        <v>80</v>
      </c>
      <c r="H17" s="171" t="str">
        <f t="shared" si="183"/>
        <v>SA105</v>
      </c>
      <c r="I17" s="171" t="str">
        <f t="shared" si="183"/>
        <v>SR</v>
      </c>
      <c r="J17" s="171">
        <f t="shared" si="183"/>
        <v>4</v>
      </c>
      <c r="K17" s="171">
        <f t="shared" si="183"/>
        <v>80</v>
      </c>
      <c r="L17" s="171" t="str">
        <f t="shared" si="183"/>
        <v>SA234-WPB</v>
      </c>
      <c r="M17" s="171">
        <f t="shared" si="183"/>
        <v>6</v>
      </c>
      <c r="N17" s="171">
        <f t="shared" si="183"/>
        <v>80</v>
      </c>
      <c r="O17" s="171">
        <f t="shared" si="183"/>
        <v>0</v>
      </c>
      <c r="P17" s="171" t="str">
        <f t="shared" si="183"/>
        <v>SA234-WPB</v>
      </c>
      <c r="Q17" s="171" t="str">
        <f t="shared" si="183"/>
        <v>Standard</v>
      </c>
      <c r="R17" s="171">
        <f t="shared" si="183"/>
        <v>6.1275000000000004</v>
      </c>
      <c r="S17" s="171">
        <f t="shared" si="183"/>
        <v>7</v>
      </c>
      <c r="T17" s="171" t="str">
        <f t="shared" si="183"/>
        <v>SA106 GR.B</v>
      </c>
      <c r="U17" s="171" t="str">
        <f t="shared" si="183"/>
        <v>None</v>
      </c>
      <c r="V17" s="171">
        <f t="shared" si="183"/>
        <v>0.75</v>
      </c>
      <c r="W17" s="171">
        <f t="shared" si="183"/>
        <v>3000</v>
      </c>
      <c r="X17" s="171" t="str">
        <f t="shared" si="183"/>
        <v>SA105</v>
      </c>
      <c r="Y17" s="171">
        <f t="shared" si="183"/>
        <v>0.75</v>
      </c>
      <c r="Z17" s="171">
        <f t="shared" si="183"/>
        <v>0.75</v>
      </c>
      <c r="AA17" s="171">
        <f t="shared" si="183"/>
        <v>3000</v>
      </c>
      <c r="AB17" s="171" t="str">
        <f t="shared" si="183"/>
        <v>SA105</v>
      </c>
      <c r="AC17" s="171">
        <f t="shared" si="183"/>
        <v>0.75</v>
      </c>
      <c r="AD17" s="171" t="str">
        <f t="shared" si="184"/>
        <v>Yes</v>
      </c>
      <c r="AE17" s="171" t="str">
        <f t="shared" si="183"/>
        <v>AP-Size1</v>
      </c>
      <c r="AF17" s="171">
        <f t="shared" si="183"/>
        <v>150</v>
      </c>
      <c r="AG17" s="171">
        <f t="shared" si="183"/>
        <v>2</v>
      </c>
      <c r="AH17" s="171">
        <f t="shared" si="183"/>
        <v>80</v>
      </c>
      <c r="AI17" s="171" t="str">
        <f t="shared" si="183"/>
        <v>AP-Size2</v>
      </c>
      <c r="AJ17" s="171">
        <f t="shared" si="183"/>
        <v>150</v>
      </c>
      <c r="AK17" s="171">
        <f t="shared" si="183"/>
        <v>2</v>
      </c>
      <c r="AL17" s="171">
        <f t="shared" si="183"/>
        <v>80</v>
      </c>
      <c r="AM17" s="171">
        <f t="shared" si="183"/>
        <v>9.375</v>
      </c>
      <c r="AN17" s="171">
        <f t="shared" si="183"/>
        <v>5.25</v>
      </c>
      <c r="AO17" s="171">
        <f t="shared" si="183"/>
        <v>9.375</v>
      </c>
      <c r="AP17" s="171">
        <f t="shared" si="183"/>
        <v>5.25</v>
      </c>
      <c r="AQ17" s="171" t="str">
        <f t="shared" si="183"/>
        <v/>
      </c>
      <c r="AR17" s="171" t="str">
        <f t="shared" si="250"/>
        <v>TP6 SCH-80 [SA234-WPB]</v>
      </c>
      <c r="AS17" s="171" t="str">
        <f t="shared" si="250"/>
        <v>WNeck Flange 300-NPS4 SCH-80 [SA105]</v>
      </c>
      <c r="AT17" s="171">
        <f t="shared" si="185"/>
        <v>0.33700000000000002</v>
      </c>
      <c r="AU17" s="171" t="str">
        <f t="shared" ref="AU17" si="298">AU9</f>
        <v>[SA106 GR.B]</v>
      </c>
      <c r="AV17" s="171" t="str">
        <f t="shared" ref="AV17" si="299">AV9</f>
        <v>[SA234-WPB]</v>
      </c>
      <c r="AW17" s="171" t="str">
        <f t="shared" si="250"/>
        <v>CLASS 3000 COUPLING, 0.75 IN [SA105]</v>
      </c>
      <c r="AX17" s="171" t="str">
        <f t="shared" si="250"/>
        <v>CLASS 3000 COUPLING, 0.75 IN [SA105]</v>
      </c>
      <c r="AY17" s="171" t="str">
        <f t="shared" si="250"/>
        <v>3 x 0.75-3000 [SA105]</v>
      </c>
      <c r="AZ17" s="171" t="str">
        <f t="shared" si="250"/>
        <v>3 x 0.75-3000 [SA105]</v>
      </c>
      <c r="BA17" s="171" t="str">
        <f t="shared" ref="BA17:BB17" si="300">BA9</f>
        <v>WNeck Flange 150-NPS2 SCH-80 [SA105]</v>
      </c>
      <c r="BB17" s="171" t="str">
        <f t="shared" si="300"/>
        <v>WNeck Flange 150-NPS2 SCH-80 [SA105]</v>
      </c>
      <c r="BC17" s="171" t="str">
        <f t="shared" ref="BC17:BD17" si="301">BC9</f>
        <v>Size1</v>
      </c>
      <c r="BD17" s="171" t="str">
        <f t="shared" si="301"/>
        <v>Size1</v>
      </c>
      <c r="BE17" s="171" t="str">
        <f t="shared" si="250"/>
        <v>Rear Size1</v>
      </c>
      <c r="BF17" s="171" t="str">
        <f t="shared" ref="BF17:BG17" si="302">BF9</f>
        <v>1st Rear Size1</v>
      </c>
      <c r="BG17" s="171" t="str">
        <f t="shared" si="302"/>
        <v>2nd Rear Size2</v>
      </c>
      <c r="BH17" s="171" t="str">
        <f t="shared" ref="BH17:BI17" si="303">BH9</f>
        <v>1st Rear Size1</v>
      </c>
      <c r="BI17" s="171" t="str">
        <f t="shared" si="303"/>
        <v>2nd Rear Size1</v>
      </c>
      <c r="BJ17" s="171" t="str">
        <f t="shared" si="250"/>
        <v>300-NPS4 SCH-80 [SA105]</v>
      </c>
      <c r="BK17" s="171" t="str">
        <f t="shared" si="250"/>
        <v>NOZZLE, REAR</v>
      </c>
      <c r="BL17" s="171">
        <f t="shared" si="250"/>
        <v>1</v>
      </c>
      <c r="BM17" s="171" t="str">
        <f t="shared" si="250"/>
        <v>Rear</v>
      </c>
      <c r="BN17" s="171" t="str">
        <f t="shared" si="250"/>
        <v>$C</v>
      </c>
      <c r="BO17" s="173" t="str">
        <f t="shared" si="231"/>
        <v>R</v>
      </c>
      <c r="BP17" s="173" t="str">
        <f t="shared" si="232"/>
        <v>S</v>
      </c>
      <c r="BQ17" s="171" t="str">
        <f t="shared" si="250"/>
        <v>S</v>
      </c>
      <c r="BR17" s="171" t="str">
        <f t="shared" ref="BR17" si="304">BR9</f>
        <v>S</v>
      </c>
      <c r="BS17" s="171" t="str">
        <f t="shared" si="250"/>
        <v>R</v>
      </c>
      <c r="BT17" s="171" t="str">
        <f t="shared" si="250"/>
        <v>R</v>
      </c>
      <c r="BU17" s="171">
        <f t="shared" si="250"/>
        <v>4</v>
      </c>
      <c r="BV17" s="171">
        <f t="shared" si="250"/>
        <v>80</v>
      </c>
      <c r="BW17" s="171">
        <f t="shared" si="250"/>
        <v>300</v>
      </c>
      <c r="BX17" s="171">
        <f t="shared" si="192"/>
        <v>0.99999999999999967</v>
      </c>
      <c r="BY17" s="171">
        <f t="shared" si="250"/>
        <v>4</v>
      </c>
      <c r="BZ17" s="171">
        <f t="shared" si="250"/>
        <v>80</v>
      </c>
      <c r="CA17" s="171">
        <f t="shared" si="250"/>
        <v>300</v>
      </c>
      <c r="CB17" s="171">
        <f t="shared" si="193"/>
        <v>0.99999999999999967</v>
      </c>
      <c r="CC17" s="171">
        <f t="shared" si="250"/>
        <v>4</v>
      </c>
      <c r="CD17" s="171">
        <f t="shared" si="250"/>
        <v>80</v>
      </c>
      <c r="CE17" s="171">
        <f t="shared" si="250"/>
        <v>300</v>
      </c>
      <c r="CF17" s="171">
        <f t="shared" ref="CF17" si="305">CF9</f>
        <v>0.99999999999999967</v>
      </c>
      <c r="CG17" s="171">
        <f t="shared" si="250"/>
        <v>4</v>
      </c>
      <c r="CH17" s="171">
        <f t="shared" si="250"/>
        <v>80</v>
      </c>
      <c r="CI17" s="171">
        <f t="shared" si="250"/>
        <v>300.00000000000006</v>
      </c>
      <c r="CJ17" s="171">
        <f t="shared" si="195"/>
        <v>0.99999999999999967</v>
      </c>
      <c r="CK17" s="171">
        <f t="shared" si="250"/>
        <v>6.1275000000000199</v>
      </c>
      <c r="CL17" s="171">
        <f t="shared" si="250"/>
        <v>11.542885682963366</v>
      </c>
      <c r="CM17" s="171">
        <f t="shared" si="250"/>
        <v>6.1275000000000199</v>
      </c>
      <c r="CN17" s="171">
        <f t="shared" ref="CN17:CU17" si="306">CN9</f>
        <v>11.542885682963366</v>
      </c>
      <c r="CO17" s="171">
        <f t="shared" si="306"/>
        <v>90.000000000000213</v>
      </c>
      <c r="CP17" s="171">
        <f t="shared" si="306"/>
        <v>90.000000000000199</v>
      </c>
      <c r="CQ17" s="171">
        <f t="shared" si="306"/>
        <v>90.000000000000199</v>
      </c>
      <c r="CR17" s="171">
        <f t="shared" si="306"/>
        <v>90.000000000000199</v>
      </c>
      <c r="CS17" s="171">
        <f t="shared" si="306"/>
        <v>9.5</v>
      </c>
      <c r="CT17" s="171">
        <f t="shared" si="306"/>
        <v>14.915385682963349</v>
      </c>
      <c r="CU17" s="171">
        <f t="shared" si="306"/>
        <v>9.5</v>
      </c>
      <c r="CV17" s="171">
        <f t="shared" ref="CV17:CY17" si="307">CV9</f>
        <v>14.915385682963349</v>
      </c>
      <c r="CW17" s="171">
        <f t="shared" si="307"/>
        <v>0.12499999999997857</v>
      </c>
      <c r="CX17" s="171">
        <f t="shared" si="307"/>
        <v>0.1249999999999786</v>
      </c>
      <c r="CY17" s="171">
        <f t="shared" si="307"/>
        <v>0.12499999999997859</v>
      </c>
      <c r="CZ17" s="171">
        <f t="shared" ref="CZ17" si="308">CZ9</f>
        <v>0.12499999999997859</v>
      </c>
      <c r="DA17" s="171">
        <f t="shared" ref="DA17:DC17" si="309">DA9</f>
        <v>2</v>
      </c>
      <c r="DB17" s="171">
        <f t="shared" si="309"/>
        <v>80</v>
      </c>
      <c r="DC17" s="171">
        <f t="shared" si="309"/>
        <v>300</v>
      </c>
      <c r="DD17" s="171">
        <f t="shared" si="200"/>
        <v>1</v>
      </c>
      <c r="DE17" s="171">
        <f t="shared" ref="DE17:DG17" si="310">DE9</f>
        <v>2</v>
      </c>
      <c r="DF17" s="171">
        <f t="shared" si="310"/>
        <v>80</v>
      </c>
      <c r="DG17" s="171">
        <f t="shared" si="310"/>
        <v>300</v>
      </c>
      <c r="DH17" s="171">
        <f t="shared" si="202"/>
        <v>1</v>
      </c>
      <c r="DI17" s="171">
        <f t="shared" ref="DI17:DK17" si="311">DI9</f>
        <v>2</v>
      </c>
      <c r="DJ17" s="171">
        <f t="shared" si="311"/>
        <v>80</v>
      </c>
      <c r="DK17" s="171">
        <f t="shared" si="311"/>
        <v>300</v>
      </c>
      <c r="DL17" s="171">
        <f t="shared" si="203"/>
        <v>1</v>
      </c>
      <c r="DM17" s="171">
        <f t="shared" si="203"/>
        <v>2</v>
      </c>
      <c r="DN17" s="171">
        <f t="shared" si="203"/>
        <v>80</v>
      </c>
      <c r="DO17" s="171">
        <f t="shared" si="203"/>
        <v>300</v>
      </c>
      <c r="DP17" s="171">
        <f t="shared" si="204"/>
        <v>1</v>
      </c>
      <c r="DQ17" s="171">
        <f t="shared" si="205"/>
        <v>0</v>
      </c>
      <c r="DR17" s="171">
        <f t="shared" si="205"/>
        <v>1</v>
      </c>
      <c r="DS17" s="171" t="str">
        <f t="shared" si="250"/>
        <v>S</v>
      </c>
      <c r="DT17" s="171" t="str">
        <f t="shared" si="250"/>
        <v>U</v>
      </c>
      <c r="DU17" s="171" t="str">
        <f t="shared" si="250"/>
        <v>U</v>
      </c>
      <c r="DV17" s="171" t="str">
        <f t="shared" si="250"/>
        <v>S</v>
      </c>
      <c r="DW17" s="171" t="str">
        <f t="shared" si="250"/>
        <v>U</v>
      </c>
      <c r="DX17" s="176" t="str">
        <f t="shared" si="206"/>
        <v>U</v>
      </c>
      <c r="DY17" s="171" t="str">
        <f t="shared" ref="DY17" si="312">DY9</f>
        <v>U</v>
      </c>
      <c r="DZ17" s="174" t="str">
        <f t="shared" si="208"/>
        <v>S</v>
      </c>
      <c r="EA17" s="171" t="str">
        <f t="shared" ref="EA17:EB17" si="313">EA9</f>
        <v>S</v>
      </c>
      <c r="EB17" s="171" t="str">
        <f t="shared" si="313"/>
        <v>S</v>
      </c>
      <c r="EC17" s="171" t="str">
        <f t="shared" ref="EC17:ED17" si="314">EC9</f>
        <v>S</v>
      </c>
      <c r="ED17" s="171" t="str">
        <f t="shared" si="314"/>
        <v>S</v>
      </c>
      <c r="EE17" s="171" t="str">
        <f t="shared" ref="EE17:HD20" si="315">EE9</f>
        <v>S</v>
      </c>
      <c r="EF17" s="171" t="str">
        <f t="shared" si="315"/>
        <v>S</v>
      </c>
      <c r="EG17" s="171" t="str">
        <f t="shared" si="315"/>
        <v>S</v>
      </c>
      <c r="EH17" s="171" t="str">
        <f t="shared" si="315"/>
        <v>S</v>
      </c>
      <c r="EI17" s="171" t="str">
        <f t="shared" si="315"/>
        <v>S</v>
      </c>
      <c r="EJ17" s="171" t="str">
        <f t="shared" si="315"/>
        <v>S</v>
      </c>
      <c r="EK17" s="171" t="str">
        <f t="shared" si="315"/>
        <v>U</v>
      </c>
      <c r="EL17" s="171" t="str">
        <f t="shared" si="315"/>
        <v>U</v>
      </c>
      <c r="EM17" s="171" t="str">
        <f t="shared" si="315"/>
        <v>S</v>
      </c>
      <c r="EN17" s="171" t="str">
        <f t="shared" si="315"/>
        <v>S</v>
      </c>
      <c r="EO17" s="176" t="str">
        <f t="shared" si="212"/>
        <v>S</v>
      </c>
      <c r="EP17" s="171">
        <f t="shared" ref="EP17" si="316">EP9</f>
        <v>9.5</v>
      </c>
      <c r="EQ17" s="171">
        <f t="shared" si="214"/>
        <v>0.125</v>
      </c>
      <c r="ER17" s="171" t="str">
        <f t="shared" si="315"/>
        <v>S</v>
      </c>
      <c r="ES17" s="171" t="str">
        <f t="shared" si="315"/>
        <v>U</v>
      </c>
      <c r="ET17" s="171" t="str">
        <f t="shared" si="315"/>
        <v>U</v>
      </c>
      <c r="EU17" s="171" t="str">
        <f t="shared" si="315"/>
        <v>U</v>
      </c>
      <c r="EV17" s="171" t="str">
        <f t="shared" si="315"/>
        <v>S</v>
      </c>
      <c r="EW17" s="171" t="str">
        <f t="shared" si="315"/>
        <v>S</v>
      </c>
      <c r="EX17" s="171" t="str">
        <f t="shared" si="315"/>
        <v>S</v>
      </c>
      <c r="EY17" s="171" t="str">
        <f t="shared" si="315"/>
        <v>S</v>
      </c>
      <c r="EZ17" s="171" t="str">
        <f t="shared" si="315"/>
        <v>S</v>
      </c>
      <c r="FA17" s="171" t="str">
        <f t="shared" si="315"/>
        <v>S</v>
      </c>
      <c r="FB17" s="171" t="str">
        <f t="shared" si="315"/>
        <v>S</v>
      </c>
      <c r="FC17" s="171" t="str">
        <f t="shared" si="315"/>
        <v>S</v>
      </c>
      <c r="FD17" s="171" t="str">
        <f t="shared" si="315"/>
        <v>S</v>
      </c>
      <c r="FE17" s="171" t="str">
        <f t="shared" si="315"/>
        <v>U</v>
      </c>
      <c r="FF17" s="171" t="str">
        <f t="shared" si="315"/>
        <v>U</v>
      </c>
      <c r="FG17" s="171" t="str">
        <f t="shared" si="315"/>
        <v>U</v>
      </c>
      <c r="FH17" s="171" t="str">
        <f t="shared" si="315"/>
        <v>S</v>
      </c>
      <c r="FI17" s="171" t="str">
        <f t="shared" si="315"/>
        <v>S</v>
      </c>
      <c r="FJ17" s="171" t="str">
        <f t="shared" si="315"/>
        <v>S</v>
      </c>
      <c r="FK17" s="171" t="str">
        <f t="shared" si="315"/>
        <v>S</v>
      </c>
      <c r="FL17" s="171" t="str">
        <f t="shared" si="315"/>
        <v>S</v>
      </c>
      <c r="FM17" s="171" t="str">
        <f t="shared" si="315"/>
        <v>S</v>
      </c>
      <c r="FN17" s="171" t="str">
        <f t="shared" si="315"/>
        <v>S</v>
      </c>
      <c r="FO17" s="171" t="str">
        <f t="shared" si="315"/>
        <v>S</v>
      </c>
      <c r="FP17" s="171" t="str">
        <f t="shared" si="315"/>
        <v>U</v>
      </c>
      <c r="FQ17" s="171" t="str">
        <f t="shared" si="315"/>
        <v>U</v>
      </c>
      <c r="FR17" s="171" t="str">
        <f t="shared" si="315"/>
        <v>U</v>
      </c>
      <c r="FS17" s="171" t="str">
        <f t="shared" si="315"/>
        <v>S</v>
      </c>
      <c r="FT17" s="171" t="str">
        <f t="shared" si="315"/>
        <v>S</v>
      </c>
      <c r="FU17" s="171" t="str">
        <f t="shared" si="315"/>
        <v>S</v>
      </c>
      <c r="FV17" s="171" t="str">
        <f t="shared" si="315"/>
        <v>S</v>
      </c>
      <c r="FW17" s="171" t="str">
        <f t="shared" si="315"/>
        <v>S</v>
      </c>
      <c r="FX17" s="171" t="str">
        <f t="shared" si="315"/>
        <v>S</v>
      </c>
      <c r="FY17" s="171" t="str">
        <f t="shared" si="315"/>
        <v>S</v>
      </c>
      <c r="FZ17" s="171" t="str">
        <f t="shared" si="315"/>
        <v>S</v>
      </c>
      <c r="GA17" s="171" t="str">
        <f t="shared" si="315"/>
        <v>U</v>
      </c>
      <c r="GB17" s="171" t="str">
        <f t="shared" si="315"/>
        <v>U</v>
      </c>
      <c r="GC17" s="171">
        <f t="shared" si="315"/>
        <v>0</v>
      </c>
      <c r="GD17" s="171" t="str">
        <f t="shared" si="315"/>
        <v>S</v>
      </c>
      <c r="GE17" s="171" t="str">
        <f t="shared" si="315"/>
        <v>S</v>
      </c>
      <c r="GF17" s="171" t="str">
        <f t="shared" si="315"/>
        <v>S</v>
      </c>
      <c r="GG17" s="171" t="str">
        <f t="shared" si="315"/>
        <v>S</v>
      </c>
      <c r="GH17" s="171" t="str">
        <f t="shared" si="315"/>
        <v>S</v>
      </c>
      <c r="GI17" s="171" t="str">
        <f t="shared" ref="GI17:GT17" si="317">GI9</f>
        <v>S</v>
      </c>
      <c r="GJ17" s="171" t="str">
        <f t="shared" si="317"/>
        <v>S</v>
      </c>
      <c r="GK17" s="171" t="str">
        <f t="shared" si="216"/>
        <v>S</v>
      </c>
      <c r="GL17" s="171" t="str">
        <f t="shared" si="317"/>
        <v>S</v>
      </c>
      <c r="GM17" s="171" t="str">
        <f t="shared" si="317"/>
        <v>S</v>
      </c>
      <c r="GN17" s="171" t="str">
        <f t="shared" ref="GN17:GO17" si="318">GN9</f>
        <v>U</v>
      </c>
      <c r="GO17" s="171" t="str">
        <f t="shared" si="318"/>
        <v>S</v>
      </c>
      <c r="GP17" s="171" t="str">
        <f t="shared" si="317"/>
        <v>S</v>
      </c>
      <c r="GQ17" s="171" t="str">
        <f t="shared" si="317"/>
        <v>S</v>
      </c>
      <c r="GR17" s="171" t="str">
        <f t="shared" si="218"/>
        <v>S</v>
      </c>
      <c r="GS17" s="171" t="str">
        <f t="shared" si="317"/>
        <v>S</v>
      </c>
      <c r="GT17" s="171" t="str">
        <f t="shared" si="317"/>
        <v>S</v>
      </c>
      <c r="GU17" s="171" t="str">
        <f t="shared" si="315"/>
        <v>S</v>
      </c>
      <c r="GV17" s="171" t="str">
        <f t="shared" ref="GV17" si="319">GV9</f>
        <v>S</v>
      </c>
      <c r="GW17" s="171" t="str">
        <f t="shared" si="315"/>
        <v>S</v>
      </c>
      <c r="GX17" s="171" t="str">
        <f t="shared" si="315"/>
        <v>S</v>
      </c>
      <c r="GY17" s="171" t="str">
        <f t="shared" si="315"/>
        <v>S</v>
      </c>
      <c r="GZ17" s="171" t="str">
        <f t="shared" si="315"/>
        <v>S</v>
      </c>
      <c r="HA17" s="171" t="str">
        <f t="shared" si="315"/>
        <v>S</v>
      </c>
      <c r="HB17" s="171" t="str">
        <f t="shared" si="315"/>
        <v>S</v>
      </c>
      <c r="HC17" s="171" t="str">
        <f t="shared" si="315"/>
        <v>S</v>
      </c>
      <c r="HD17" s="171" t="str">
        <f t="shared" si="315"/>
        <v>U</v>
      </c>
      <c r="HE17" s="171" t="str">
        <f t="shared" si="295"/>
        <v>S</v>
      </c>
      <c r="HF17" s="171" t="str">
        <f t="shared" ref="HF17" si="320">HF9</f>
        <v>S</v>
      </c>
      <c r="HG17" s="171" t="str">
        <f t="shared" si="295"/>
        <v>S</v>
      </c>
      <c r="HH17" s="171" t="str">
        <f t="shared" si="295"/>
        <v>S</v>
      </c>
      <c r="HI17" s="171" t="str">
        <f t="shared" si="295"/>
        <v>S</v>
      </c>
      <c r="HJ17" s="171" t="str">
        <f t="shared" si="295"/>
        <v>S</v>
      </c>
      <c r="HK17" s="171" t="str">
        <f t="shared" si="295"/>
        <v>S</v>
      </c>
      <c r="HL17" s="171" t="str">
        <f t="shared" si="295"/>
        <v>S</v>
      </c>
      <c r="HM17" s="171" t="str">
        <f t="shared" si="295"/>
        <v>S</v>
      </c>
      <c r="HN17" s="171" t="str">
        <f t="shared" si="295"/>
        <v>U</v>
      </c>
      <c r="HO17" s="171" t="str">
        <f t="shared" si="295"/>
        <v>U</v>
      </c>
      <c r="HP17" s="171" t="str">
        <f t="shared" si="295"/>
        <v>U</v>
      </c>
      <c r="HQ17" s="171" t="str">
        <f t="shared" si="295"/>
        <v>U</v>
      </c>
      <c r="HR17" s="171" t="str">
        <f t="shared" si="295"/>
        <v>S</v>
      </c>
      <c r="HS17" s="171" t="str">
        <f t="shared" si="295"/>
        <v>S</v>
      </c>
      <c r="HT17" s="171">
        <f t="shared" si="295"/>
        <v>3.8260000000000001</v>
      </c>
      <c r="HU17" s="171">
        <f t="shared" si="295"/>
        <v>3.8260000000000001</v>
      </c>
      <c r="HV17" s="171" t="str">
        <f t="shared" si="295"/>
        <v>S</v>
      </c>
      <c r="HW17" s="171" t="str">
        <f t="shared" si="295"/>
        <v>S</v>
      </c>
      <c r="HX17" s="171" t="str">
        <f t="shared" si="295"/>
        <v>S</v>
      </c>
      <c r="HY17" s="171" t="str">
        <f t="shared" si="295"/>
        <v>S</v>
      </c>
      <c r="HZ17" s="171" t="str">
        <f t="shared" si="295"/>
        <v>U</v>
      </c>
      <c r="IA17" s="171" t="str">
        <f t="shared" si="295"/>
        <v>U</v>
      </c>
      <c r="IB17" s="171" t="str">
        <f t="shared" si="295"/>
        <v>U</v>
      </c>
      <c r="IC17" s="171" t="str">
        <f t="shared" si="295"/>
        <v/>
      </c>
      <c r="ID17" s="171" t="str">
        <f t="shared" si="295"/>
        <v/>
      </c>
      <c r="IE17" s="171" t="str">
        <f t="shared" si="222"/>
        <v>3</v>
      </c>
      <c r="IF17" s="171" t="str">
        <f t="shared" ref="IF17" si="321">IF9</f>
        <v>.3</v>
      </c>
      <c r="IG17" s="171" t="str">
        <f t="shared" si="222"/>
        <v>3-SEC</v>
      </c>
      <c r="IH17" s="175" t="str">
        <f>A9</f>
        <v>Rear Size1</v>
      </c>
      <c r="IL17" s="171" t="str">
        <f>IL9</f>
        <v>3-HDR</v>
      </c>
    </row>
    <row r="18" spans="1:246" s="129" customFormat="1" ht="15" hidden="1" customHeight="1" outlineLevel="1" x14ac:dyDescent="0.25">
      <c r="A18" s="171" t="str">
        <f t="shared" si="224"/>
        <v>Rear Size2 Cut-Length</v>
      </c>
      <c r="B18" s="171" t="str">
        <f t="shared" si="183"/>
        <v>Pipe</v>
      </c>
      <c r="C18" s="171" t="str">
        <f t="shared" si="183"/>
        <v>Size2</v>
      </c>
      <c r="D18" s="171" t="str">
        <f t="shared" si="183"/>
        <v>Flange+Pipe</v>
      </c>
      <c r="E18" s="171">
        <f t="shared" si="183"/>
        <v>300</v>
      </c>
      <c r="F18" s="171">
        <f t="shared" si="183"/>
        <v>4</v>
      </c>
      <c r="G18" s="171">
        <f t="shared" si="183"/>
        <v>80</v>
      </c>
      <c r="H18" s="171" t="str">
        <f t="shared" si="183"/>
        <v>SA105</v>
      </c>
      <c r="I18" s="171" t="str">
        <f t="shared" si="183"/>
        <v>SR</v>
      </c>
      <c r="J18" s="171">
        <f t="shared" si="183"/>
        <v>4</v>
      </c>
      <c r="K18" s="171">
        <f t="shared" si="183"/>
        <v>80</v>
      </c>
      <c r="L18" s="171" t="str">
        <f t="shared" si="183"/>
        <v>SA234-WPB</v>
      </c>
      <c r="M18" s="171">
        <f t="shared" si="183"/>
        <v>6</v>
      </c>
      <c r="N18" s="171">
        <f t="shared" si="183"/>
        <v>80</v>
      </c>
      <c r="O18" s="171">
        <f t="shared" si="183"/>
        <v>0</v>
      </c>
      <c r="P18" s="171" t="str">
        <f t="shared" si="183"/>
        <v>SA234-WPB</v>
      </c>
      <c r="Q18" s="171" t="str">
        <f t="shared" si="183"/>
        <v>Standard</v>
      </c>
      <c r="R18" s="171">
        <f t="shared" si="183"/>
        <v>11.542885999999999</v>
      </c>
      <c r="S18" s="171">
        <f t="shared" si="183"/>
        <v>9.5</v>
      </c>
      <c r="T18" s="171" t="str">
        <f t="shared" si="183"/>
        <v>SA106 GR.B</v>
      </c>
      <c r="U18" s="171" t="str">
        <f t="shared" si="183"/>
        <v>None</v>
      </c>
      <c r="V18" s="171">
        <f t="shared" si="183"/>
        <v>0.75</v>
      </c>
      <c r="W18" s="171">
        <f t="shared" si="183"/>
        <v>3000</v>
      </c>
      <c r="X18" s="171" t="str">
        <f t="shared" si="183"/>
        <v>SA105</v>
      </c>
      <c r="Y18" s="171">
        <f t="shared" si="183"/>
        <v>0.75</v>
      </c>
      <c r="Z18" s="171">
        <f t="shared" si="183"/>
        <v>0.75</v>
      </c>
      <c r="AA18" s="171">
        <f t="shared" si="183"/>
        <v>3000</v>
      </c>
      <c r="AB18" s="171" t="str">
        <f t="shared" si="183"/>
        <v>SA105</v>
      </c>
      <c r="AC18" s="171">
        <f t="shared" si="183"/>
        <v>0.75</v>
      </c>
      <c r="AD18" s="171" t="str">
        <f t="shared" si="184"/>
        <v>Yes</v>
      </c>
      <c r="AE18" s="171" t="str">
        <f t="shared" si="183"/>
        <v>AP-Size1</v>
      </c>
      <c r="AF18" s="171">
        <f t="shared" si="183"/>
        <v>150</v>
      </c>
      <c r="AG18" s="171">
        <f t="shared" si="183"/>
        <v>2</v>
      </c>
      <c r="AH18" s="171">
        <f t="shared" si="183"/>
        <v>80</v>
      </c>
      <c r="AI18" s="171" t="str">
        <f t="shared" si="183"/>
        <v>AP-Size2</v>
      </c>
      <c r="AJ18" s="171">
        <f t="shared" si="183"/>
        <v>150</v>
      </c>
      <c r="AK18" s="171">
        <f t="shared" si="183"/>
        <v>2</v>
      </c>
      <c r="AL18" s="171">
        <f t="shared" si="183"/>
        <v>80</v>
      </c>
      <c r="AM18" s="171">
        <f t="shared" si="183"/>
        <v>9.375</v>
      </c>
      <c r="AN18" s="171">
        <f t="shared" si="183"/>
        <v>5.25</v>
      </c>
      <c r="AO18" s="171">
        <f t="shared" si="183"/>
        <v>9.375</v>
      </c>
      <c r="AP18" s="171">
        <f t="shared" si="183"/>
        <v>5.25</v>
      </c>
      <c r="AQ18" s="171" t="str">
        <f t="shared" si="183"/>
        <v/>
      </c>
      <c r="AR18" s="171" t="str">
        <f t="shared" si="250"/>
        <v>TP6 SCH-80 [SA234-WPB]</v>
      </c>
      <c r="AS18" s="171" t="str">
        <f t="shared" si="250"/>
        <v>WNeck Flange 300-NPS4 SCH-80 [SA105]</v>
      </c>
      <c r="AT18" s="171">
        <f t="shared" si="185"/>
        <v>0.33700000000000002</v>
      </c>
      <c r="AU18" s="171" t="str">
        <f t="shared" ref="AU18" si="322">AU10</f>
        <v>[SA106 GR.B]</v>
      </c>
      <c r="AV18" s="171" t="str">
        <f t="shared" ref="AV18" si="323">AV10</f>
        <v>[SA234-WPB]</v>
      </c>
      <c r="AW18" s="171" t="str">
        <f t="shared" si="250"/>
        <v>CLASS 3000 COUPLING, 0.75 IN [SA105]</v>
      </c>
      <c r="AX18" s="171" t="str">
        <f t="shared" si="250"/>
        <v>CLASS 3000 COUPLING, 0.75 IN [SA105]</v>
      </c>
      <c r="AY18" s="171" t="str">
        <f t="shared" si="250"/>
        <v>3 x 0.75-3000 [SA105]</v>
      </c>
      <c r="AZ18" s="171" t="str">
        <f t="shared" si="250"/>
        <v>3 x 0.75-3000 [SA105]</v>
      </c>
      <c r="BA18" s="171" t="str">
        <f t="shared" ref="BA18:BB18" si="324">BA10</f>
        <v>WNeck Flange 150-NPS2 SCH-80 [SA105]</v>
      </c>
      <c r="BB18" s="171" t="str">
        <f t="shared" si="324"/>
        <v>WNeck Flange 150-NPS2 SCH-80 [SA105]</v>
      </c>
      <c r="BC18" s="171" t="str">
        <f t="shared" ref="BC18:BD18" si="325">BC10</f>
        <v>Size2</v>
      </c>
      <c r="BD18" s="171" t="str">
        <f t="shared" si="325"/>
        <v>Size2</v>
      </c>
      <c r="BE18" s="171" t="str">
        <f t="shared" si="250"/>
        <v>Rear Size2</v>
      </c>
      <c r="BF18" s="171" t="str">
        <f t="shared" ref="BF18:BG18" si="326">BF10</f>
        <v>1st Rear Size1</v>
      </c>
      <c r="BG18" s="171" t="str">
        <f t="shared" si="326"/>
        <v>2nd Rear Size2</v>
      </c>
      <c r="BH18" s="171" t="str">
        <f t="shared" ref="BH18:BI18" si="327">BH10</f>
        <v>1st Rear Size2</v>
      </c>
      <c r="BI18" s="171" t="str">
        <f t="shared" si="327"/>
        <v>2nd Rear Size2</v>
      </c>
      <c r="BJ18" s="171" t="str">
        <f t="shared" si="250"/>
        <v>300-NPS4 SCH-80 [SA105]</v>
      </c>
      <c r="BK18" s="171" t="str">
        <f t="shared" si="250"/>
        <v>NOZZLE, REAR</v>
      </c>
      <c r="BL18" s="171">
        <f t="shared" si="250"/>
        <v>2</v>
      </c>
      <c r="BM18" s="171" t="str">
        <f t="shared" si="250"/>
        <v>Rear</v>
      </c>
      <c r="BN18" s="171" t="str">
        <f t="shared" si="250"/>
        <v>$C</v>
      </c>
      <c r="BO18" s="173" t="str">
        <f t="shared" si="231"/>
        <v>R</v>
      </c>
      <c r="BP18" s="173" t="str">
        <f t="shared" si="232"/>
        <v>S</v>
      </c>
      <c r="BQ18" s="171" t="str">
        <f t="shared" si="250"/>
        <v>S</v>
      </c>
      <c r="BR18" s="171" t="str">
        <f t="shared" ref="BR18" si="328">BR10</f>
        <v>S</v>
      </c>
      <c r="BS18" s="171" t="str">
        <f t="shared" si="250"/>
        <v>R</v>
      </c>
      <c r="BT18" s="171" t="str">
        <f t="shared" si="250"/>
        <v>R</v>
      </c>
      <c r="BU18" s="171">
        <f t="shared" si="250"/>
        <v>4</v>
      </c>
      <c r="BV18" s="171">
        <f t="shared" si="250"/>
        <v>80</v>
      </c>
      <c r="BW18" s="171">
        <f t="shared" si="250"/>
        <v>300</v>
      </c>
      <c r="BX18" s="171">
        <f t="shared" si="192"/>
        <v>0.99999999999999967</v>
      </c>
      <c r="BY18" s="171">
        <f t="shared" si="250"/>
        <v>4</v>
      </c>
      <c r="BZ18" s="171">
        <f t="shared" si="250"/>
        <v>80</v>
      </c>
      <c r="CA18" s="171">
        <f t="shared" si="250"/>
        <v>300</v>
      </c>
      <c r="CB18" s="171">
        <f t="shared" si="193"/>
        <v>0.99999999999999967</v>
      </c>
      <c r="CC18" s="171">
        <f t="shared" si="250"/>
        <v>4</v>
      </c>
      <c r="CD18" s="171">
        <f t="shared" si="250"/>
        <v>80</v>
      </c>
      <c r="CE18" s="171">
        <f t="shared" si="250"/>
        <v>300</v>
      </c>
      <c r="CF18" s="171">
        <f t="shared" ref="CF18" si="329">CF10</f>
        <v>0.99999999999999967</v>
      </c>
      <c r="CG18" s="171">
        <f t="shared" si="250"/>
        <v>4</v>
      </c>
      <c r="CH18" s="171">
        <f t="shared" si="250"/>
        <v>80</v>
      </c>
      <c r="CI18" s="171">
        <f t="shared" si="250"/>
        <v>300.00000000000006</v>
      </c>
      <c r="CJ18" s="171">
        <f t="shared" si="195"/>
        <v>0.99999999999999967</v>
      </c>
      <c r="CK18" s="171">
        <f t="shared" si="250"/>
        <v>6.1275000000000199</v>
      </c>
      <c r="CL18" s="171">
        <f t="shared" si="250"/>
        <v>11.542885682963366</v>
      </c>
      <c r="CM18" s="171">
        <f t="shared" si="250"/>
        <v>6.1275000000000199</v>
      </c>
      <c r="CN18" s="171">
        <f t="shared" ref="CN18:CU18" si="330">CN10</f>
        <v>11.542885682963366</v>
      </c>
      <c r="CO18" s="171">
        <f t="shared" si="330"/>
        <v>90.000000000000213</v>
      </c>
      <c r="CP18" s="171">
        <f t="shared" si="330"/>
        <v>90.000000000000199</v>
      </c>
      <c r="CQ18" s="171">
        <f t="shared" si="330"/>
        <v>90.000000000000199</v>
      </c>
      <c r="CR18" s="171">
        <f t="shared" si="330"/>
        <v>90.000000000000199</v>
      </c>
      <c r="CS18" s="171">
        <f t="shared" si="330"/>
        <v>9.5</v>
      </c>
      <c r="CT18" s="171">
        <f t="shared" si="330"/>
        <v>14.915385682963349</v>
      </c>
      <c r="CU18" s="171">
        <f t="shared" si="330"/>
        <v>9.5</v>
      </c>
      <c r="CV18" s="171">
        <f t="shared" ref="CV18:CY18" si="331">CV10</f>
        <v>14.915385682963349</v>
      </c>
      <c r="CW18" s="171">
        <f t="shared" si="331"/>
        <v>0.12499999999997857</v>
      </c>
      <c r="CX18" s="171">
        <f t="shared" si="331"/>
        <v>0.1249999999999786</v>
      </c>
      <c r="CY18" s="171">
        <f t="shared" si="331"/>
        <v>0.12499999999997859</v>
      </c>
      <c r="CZ18" s="171">
        <f t="shared" ref="CZ18" si="332">CZ10</f>
        <v>0.12499999999997859</v>
      </c>
      <c r="DA18" s="171">
        <f t="shared" ref="DA18:DC18" si="333">DA10</f>
        <v>2</v>
      </c>
      <c r="DB18" s="171">
        <f t="shared" si="333"/>
        <v>80</v>
      </c>
      <c r="DC18" s="171">
        <f t="shared" si="333"/>
        <v>300</v>
      </c>
      <c r="DD18" s="171">
        <f t="shared" si="200"/>
        <v>1</v>
      </c>
      <c r="DE18" s="171">
        <f t="shared" ref="DE18:DG18" si="334">DE10</f>
        <v>2</v>
      </c>
      <c r="DF18" s="171">
        <f t="shared" si="334"/>
        <v>80</v>
      </c>
      <c r="DG18" s="171">
        <f t="shared" si="334"/>
        <v>300</v>
      </c>
      <c r="DH18" s="171">
        <f t="shared" si="202"/>
        <v>1</v>
      </c>
      <c r="DI18" s="171">
        <f t="shared" ref="DI18:DK18" si="335">DI10</f>
        <v>2</v>
      </c>
      <c r="DJ18" s="171">
        <f t="shared" si="335"/>
        <v>80</v>
      </c>
      <c r="DK18" s="171">
        <f t="shared" si="335"/>
        <v>300</v>
      </c>
      <c r="DL18" s="171">
        <f t="shared" si="203"/>
        <v>1</v>
      </c>
      <c r="DM18" s="171">
        <f t="shared" si="203"/>
        <v>2</v>
      </c>
      <c r="DN18" s="171">
        <f t="shared" si="203"/>
        <v>80</v>
      </c>
      <c r="DO18" s="171">
        <f t="shared" si="203"/>
        <v>300</v>
      </c>
      <c r="DP18" s="171">
        <f t="shared" si="204"/>
        <v>1</v>
      </c>
      <c r="DQ18" s="171">
        <f t="shared" si="205"/>
        <v>0</v>
      </c>
      <c r="DR18" s="171">
        <f t="shared" si="205"/>
        <v>1</v>
      </c>
      <c r="DS18" s="171" t="str">
        <f t="shared" si="250"/>
        <v>S</v>
      </c>
      <c r="DT18" s="171" t="str">
        <f t="shared" si="250"/>
        <v>U</v>
      </c>
      <c r="DU18" s="171" t="str">
        <f t="shared" si="250"/>
        <v>U</v>
      </c>
      <c r="DV18" s="171" t="str">
        <f t="shared" si="250"/>
        <v>S</v>
      </c>
      <c r="DW18" s="171" t="str">
        <f t="shared" ref="DW18:HC20" si="336">DW10</f>
        <v>U</v>
      </c>
      <c r="DX18" s="176" t="str">
        <f t="shared" si="206"/>
        <v>U</v>
      </c>
      <c r="DY18" s="171" t="str">
        <f t="shared" ref="DY18" si="337">DY10</f>
        <v>U</v>
      </c>
      <c r="DZ18" s="174" t="str">
        <f t="shared" si="208"/>
        <v>S</v>
      </c>
      <c r="EA18" s="171" t="str">
        <f t="shared" ref="EA18:EB18" si="338">EA10</f>
        <v>S</v>
      </c>
      <c r="EB18" s="171" t="str">
        <f t="shared" si="338"/>
        <v>S</v>
      </c>
      <c r="EC18" s="171" t="str">
        <f t="shared" ref="EC18:ED18" si="339">EC10</f>
        <v>S</v>
      </c>
      <c r="ED18" s="171" t="str">
        <f t="shared" si="339"/>
        <v>S</v>
      </c>
      <c r="EE18" s="171" t="str">
        <f t="shared" si="336"/>
        <v>S</v>
      </c>
      <c r="EF18" s="171" t="str">
        <f t="shared" si="336"/>
        <v>S</v>
      </c>
      <c r="EG18" s="171" t="str">
        <f t="shared" si="336"/>
        <v>S</v>
      </c>
      <c r="EH18" s="171" t="str">
        <f t="shared" si="336"/>
        <v>S</v>
      </c>
      <c r="EI18" s="171" t="str">
        <f t="shared" si="336"/>
        <v>S</v>
      </c>
      <c r="EJ18" s="171" t="str">
        <f t="shared" si="336"/>
        <v>S</v>
      </c>
      <c r="EK18" s="171" t="str">
        <f t="shared" si="336"/>
        <v>U</v>
      </c>
      <c r="EL18" s="171" t="str">
        <f t="shared" si="336"/>
        <v>U</v>
      </c>
      <c r="EM18" s="171" t="str">
        <f t="shared" si="336"/>
        <v>S</v>
      </c>
      <c r="EN18" s="171" t="str">
        <f t="shared" si="336"/>
        <v>S</v>
      </c>
      <c r="EO18" s="176" t="str">
        <f t="shared" si="212"/>
        <v>S</v>
      </c>
      <c r="EP18" s="171">
        <f t="shared" ref="EP18" si="340">EP10</f>
        <v>14.915386</v>
      </c>
      <c r="EQ18" s="171">
        <f t="shared" si="214"/>
        <v>0.125</v>
      </c>
      <c r="ER18" s="171" t="str">
        <f t="shared" si="336"/>
        <v>S</v>
      </c>
      <c r="ES18" s="171" t="str">
        <f t="shared" si="336"/>
        <v>U</v>
      </c>
      <c r="ET18" s="171" t="str">
        <f t="shared" si="336"/>
        <v>U</v>
      </c>
      <c r="EU18" s="171" t="str">
        <f t="shared" si="336"/>
        <v>U</v>
      </c>
      <c r="EV18" s="171" t="str">
        <f t="shared" si="336"/>
        <v>S</v>
      </c>
      <c r="EW18" s="171" t="str">
        <f t="shared" si="336"/>
        <v>S</v>
      </c>
      <c r="EX18" s="171" t="str">
        <f t="shared" si="336"/>
        <v>S</v>
      </c>
      <c r="EY18" s="171" t="str">
        <f t="shared" si="336"/>
        <v>S</v>
      </c>
      <c r="EZ18" s="171" t="str">
        <f t="shared" si="336"/>
        <v>S</v>
      </c>
      <c r="FA18" s="171" t="str">
        <f t="shared" si="336"/>
        <v>S</v>
      </c>
      <c r="FB18" s="171" t="str">
        <f t="shared" si="336"/>
        <v>S</v>
      </c>
      <c r="FC18" s="171" t="str">
        <f t="shared" si="336"/>
        <v>S</v>
      </c>
      <c r="FD18" s="171" t="str">
        <f t="shared" si="336"/>
        <v>S</v>
      </c>
      <c r="FE18" s="171" t="str">
        <f t="shared" si="336"/>
        <v>U</v>
      </c>
      <c r="FF18" s="171" t="str">
        <f t="shared" si="336"/>
        <v>U</v>
      </c>
      <c r="FG18" s="171" t="str">
        <f t="shared" si="336"/>
        <v>U</v>
      </c>
      <c r="FH18" s="171" t="str">
        <f t="shared" si="336"/>
        <v>S</v>
      </c>
      <c r="FI18" s="171" t="str">
        <f t="shared" si="336"/>
        <v>S</v>
      </c>
      <c r="FJ18" s="171" t="str">
        <f t="shared" si="336"/>
        <v>S</v>
      </c>
      <c r="FK18" s="171" t="str">
        <f t="shared" si="336"/>
        <v>S</v>
      </c>
      <c r="FL18" s="171" t="str">
        <f t="shared" si="336"/>
        <v>S</v>
      </c>
      <c r="FM18" s="171" t="str">
        <f t="shared" si="336"/>
        <v>S</v>
      </c>
      <c r="FN18" s="171" t="str">
        <f t="shared" si="336"/>
        <v>S</v>
      </c>
      <c r="FO18" s="171" t="str">
        <f t="shared" si="336"/>
        <v>S</v>
      </c>
      <c r="FP18" s="171" t="str">
        <f t="shared" si="336"/>
        <v>U</v>
      </c>
      <c r="FQ18" s="171" t="str">
        <f t="shared" si="336"/>
        <v>U</v>
      </c>
      <c r="FR18" s="171" t="str">
        <f t="shared" si="336"/>
        <v>U</v>
      </c>
      <c r="FS18" s="171" t="str">
        <f t="shared" si="336"/>
        <v>S</v>
      </c>
      <c r="FT18" s="171" t="str">
        <f t="shared" si="336"/>
        <v>S</v>
      </c>
      <c r="FU18" s="171" t="str">
        <f t="shared" si="336"/>
        <v>S</v>
      </c>
      <c r="FV18" s="171" t="str">
        <f t="shared" si="336"/>
        <v>S</v>
      </c>
      <c r="FW18" s="171" t="str">
        <f t="shared" si="336"/>
        <v>S</v>
      </c>
      <c r="FX18" s="171" t="str">
        <f t="shared" si="336"/>
        <v>S</v>
      </c>
      <c r="FY18" s="171" t="str">
        <f t="shared" si="336"/>
        <v>S</v>
      </c>
      <c r="FZ18" s="171" t="str">
        <f t="shared" si="336"/>
        <v>S</v>
      </c>
      <c r="GA18" s="171" t="str">
        <f t="shared" si="336"/>
        <v>U</v>
      </c>
      <c r="GB18" s="171" t="str">
        <f t="shared" si="336"/>
        <v>U</v>
      </c>
      <c r="GC18" s="171">
        <f t="shared" si="336"/>
        <v>0</v>
      </c>
      <c r="GD18" s="171" t="str">
        <f t="shared" si="336"/>
        <v>S</v>
      </c>
      <c r="GE18" s="171" t="str">
        <f t="shared" si="336"/>
        <v>S</v>
      </c>
      <c r="GF18" s="171" t="str">
        <f t="shared" si="336"/>
        <v>S</v>
      </c>
      <c r="GG18" s="171" t="str">
        <f t="shared" si="336"/>
        <v>S</v>
      </c>
      <c r="GH18" s="171" t="str">
        <f t="shared" si="336"/>
        <v>S</v>
      </c>
      <c r="GI18" s="171" t="str">
        <f t="shared" ref="GI18:GT18" si="341">GI10</f>
        <v>S</v>
      </c>
      <c r="GJ18" s="171" t="str">
        <f t="shared" si="341"/>
        <v>S</v>
      </c>
      <c r="GK18" s="171" t="str">
        <f t="shared" si="216"/>
        <v>S</v>
      </c>
      <c r="GL18" s="171" t="str">
        <f t="shared" si="341"/>
        <v>S</v>
      </c>
      <c r="GM18" s="171" t="str">
        <f t="shared" si="341"/>
        <v>S</v>
      </c>
      <c r="GN18" s="171" t="str">
        <f t="shared" ref="GN18:GO18" si="342">GN10</f>
        <v>U</v>
      </c>
      <c r="GO18" s="171" t="str">
        <f t="shared" si="342"/>
        <v>S</v>
      </c>
      <c r="GP18" s="171" t="str">
        <f t="shared" si="341"/>
        <v>S</v>
      </c>
      <c r="GQ18" s="171" t="str">
        <f t="shared" si="341"/>
        <v>S</v>
      </c>
      <c r="GR18" s="171" t="str">
        <f t="shared" si="218"/>
        <v>S</v>
      </c>
      <c r="GS18" s="171" t="str">
        <f t="shared" si="341"/>
        <v>S</v>
      </c>
      <c r="GT18" s="171" t="str">
        <f t="shared" si="341"/>
        <v>S</v>
      </c>
      <c r="GU18" s="171" t="str">
        <f t="shared" si="336"/>
        <v>S</v>
      </c>
      <c r="GV18" s="171" t="str">
        <f t="shared" ref="GV18" si="343">GV10</f>
        <v>S</v>
      </c>
      <c r="GW18" s="171" t="str">
        <f t="shared" si="336"/>
        <v>S</v>
      </c>
      <c r="GX18" s="171" t="str">
        <f t="shared" si="336"/>
        <v>S</v>
      </c>
      <c r="GY18" s="171" t="str">
        <f t="shared" si="336"/>
        <v>S</v>
      </c>
      <c r="GZ18" s="171" t="str">
        <f t="shared" si="336"/>
        <v>S</v>
      </c>
      <c r="HA18" s="171" t="str">
        <f t="shared" si="336"/>
        <v>S</v>
      </c>
      <c r="HB18" s="171" t="str">
        <f t="shared" si="336"/>
        <v>S</v>
      </c>
      <c r="HC18" s="171" t="str">
        <f t="shared" si="336"/>
        <v>S</v>
      </c>
      <c r="HD18" s="171" t="str">
        <f t="shared" si="315"/>
        <v>U</v>
      </c>
      <c r="HE18" s="171" t="str">
        <f t="shared" si="295"/>
        <v>S</v>
      </c>
      <c r="HF18" s="171" t="str">
        <f t="shared" ref="HF18" si="344">HF10</f>
        <v>S</v>
      </c>
      <c r="HG18" s="171" t="str">
        <f t="shared" si="295"/>
        <v>S</v>
      </c>
      <c r="HH18" s="171" t="str">
        <f t="shared" si="295"/>
        <v>S</v>
      </c>
      <c r="HI18" s="171" t="str">
        <f t="shared" si="295"/>
        <v>S</v>
      </c>
      <c r="HJ18" s="171" t="str">
        <f t="shared" si="295"/>
        <v>S</v>
      </c>
      <c r="HK18" s="171" t="str">
        <f t="shared" si="295"/>
        <v>S</v>
      </c>
      <c r="HL18" s="171" t="str">
        <f t="shared" si="295"/>
        <v>S</v>
      </c>
      <c r="HM18" s="171" t="str">
        <f t="shared" si="295"/>
        <v>S</v>
      </c>
      <c r="HN18" s="171" t="str">
        <f t="shared" si="295"/>
        <v>U</v>
      </c>
      <c r="HO18" s="171" t="str">
        <f t="shared" si="295"/>
        <v>U</v>
      </c>
      <c r="HP18" s="171" t="str">
        <f t="shared" si="295"/>
        <v>U</v>
      </c>
      <c r="HQ18" s="171" t="str">
        <f t="shared" si="295"/>
        <v>U</v>
      </c>
      <c r="HR18" s="171" t="str">
        <f t="shared" si="295"/>
        <v>S</v>
      </c>
      <c r="HS18" s="171" t="str">
        <f t="shared" si="295"/>
        <v>S</v>
      </c>
      <c r="HT18" s="171">
        <f t="shared" si="295"/>
        <v>3.8260000000000001</v>
      </c>
      <c r="HU18" s="171">
        <f t="shared" si="295"/>
        <v>3.8260000000000001</v>
      </c>
      <c r="HV18" s="171" t="str">
        <f t="shared" si="295"/>
        <v>S</v>
      </c>
      <c r="HW18" s="171" t="str">
        <f t="shared" si="295"/>
        <v>S</v>
      </c>
      <c r="HX18" s="171" t="str">
        <f t="shared" si="295"/>
        <v>S</v>
      </c>
      <c r="HY18" s="171" t="str">
        <f t="shared" si="295"/>
        <v>S</v>
      </c>
      <c r="HZ18" s="171" t="str">
        <f t="shared" si="295"/>
        <v>U</v>
      </c>
      <c r="IA18" s="171" t="str">
        <f t="shared" si="295"/>
        <v>U</v>
      </c>
      <c r="IB18" s="171" t="str">
        <f t="shared" si="295"/>
        <v>U</v>
      </c>
      <c r="IC18" s="171" t="str">
        <f t="shared" si="295"/>
        <v/>
      </c>
      <c r="ID18" s="171" t="str">
        <f t="shared" si="295"/>
        <v/>
      </c>
      <c r="IE18" s="171" t="str">
        <f t="shared" si="222"/>
        <v>3</v>
      </c>
      <c r="IF18" s="171" t="str">
        <f t="shared" ref="IF18" si="345">IF10</f>
        <v>.3</v>
      </c>
      <c r="IG18" s="171" t="str">
        <f t="shared" si="222"/>
        <v>3-SEC</v>
      </c>
      <c r="IH18" s="175" t="str">
        <f>A10</f>
        <v>Rear Size2</v>
      </c>
      <c r="IL18" s="171" t="str">
        <f>IL10</f>
        <v>3-HDR</v>
      </c>
    </row>
    <row r="19" spans="1:246" s="129" customFormat="1" ht="15" hidden="1" customHeight="1" outlineLevel="1" x14ac:dyDescent="0.25">
      <c r="A19" s="171" t="str">
        <f t="shared" si="224"/>
        <v>Rear Size3 Cut-Length</v>
      </c>
      <c r="B19" s="171" t="str">
        <f t="shared" si="183"/>
        <v>Pipe</v>
      </c>
      <c r="C19" s="171" t="str">
        <f t="shared" si="183"/>
        <v>Size3</v>
      </c>
      <c r="D19" s="171" t="str">
        <f t="shared" si="183"/>
        <v>Flange+Pipe</v>
      </c>
      <c r="E19" s="171">
        <f t="shared" si="183"/>
        <v>300</v>
      </c>
      <c r="F19" s="171">
        <f t="shared" si="183"/>
        <v>4</v>
      </c>
      <c r="G19" s="171">
        <f t="shared" si="183"/>
        <v>80</v>
      </c>
      <c r="H19" s="171" t="str">
        <f t="shared" si="183"/>
        <v>SA105</v>
      </c>
      <c r="I19" s="171" t="str">
        <f t="shared" si="183"/>
        <v>SR</v>
      </c>
      <c r="J19" s="171">
        <f t="shared" si="183"/>
        <v>4</v>
      </c>
      <c r="K19" s="171">
        <f t="shared" ref="B19:AQ20" si="346">K11</f>
        <v>80</v>
      </c>
      <c r="L19" s="171" t="str">
        <f t="shared" si="346"/>
        <v>SA234-WPB</v>
      </c>
      <c r="M19" s="171">
        <f t="shared" si="346"/>
        <v>6</v>
      </c>
      <c r="N19" s="171">
        <f t="shared" si="346"/>
        <v>80</v>
      </c>
      <c r="O19" s="171">
        <f t="shared" si="346"/>
        <v>0</v>
      </c>
      <c r="P19" s="171" t="str">
        <f t="shared" si="346"/>
        <v>SA234-WPB</v>
      </c>
      <c r="Q19" s="171" t="str">
        <f t="shared" si="346"/>
        <v>Standard</v>
      </c>
      <c r="R19" s="171">
        <f t="shared" si="346"/>
        <v>6.1275000000000004</v>
      </c>
      <c r="S19" s="171">
        <f t="shared" si="346"/>
        <v>7</v>
      </c>
      <c r="T19" s="171" t="str">
        <f t="shared" si="346"/>
        <v>SA106 GR.B</v>
      </c>
      <c r="U19" s="171" t="str">
        <f t="shared" si="346"/>
        <v>None</v>
      </c>
      <c r="V19" s="171">
        <f t="shared" si="346"/>
        <v>0.75</v>
      </c>
      <c r="W19" s="171">
        <f t="shared" si="346"/>
        <v>3000</v>
      </c>
      <c r="X19" s="171" t="str">
        <f t="shared" si="346"/>
        <v>SA105</v>
      </c>
      <c r="Y19" s="171">
        <f t="shared" si="346"/>
        <v>0.75</v>
      </c>
      <c r="Z19" s="171">
        <f t="shared" si="346"/>
        <v>0.75</v>
      </c>
      <c r="AA19" s="171">
        <f t="shared" si="346"/>
        <v>3000</v>
      </c>
      <c r="AB19" s="171" t="str">
        <f t="shared" si="346"/>
        <v>SA105</v>
      </c>
      <c r="AC19" s="171">
        <f t="shared" si="346"/>
        <v>0.75</v>
      </c>
      <c r="AD19" s="171" t="str">
        <f t="shared" ref="AD19" si="347">AD11</f>
        <v>Yes</v>
      </c>
      <c r="AE19" s="171" t="str">
        <f t="shared" si="346"/>
        <v>AP-Size1</v>
      </c>
      <c r="AF19" s="171">
        <f t="shared" si="346"/>
        <v>150</v>
      </c>
      <c r="AG19" s="171">
        <f t="shared" si="346"/>
        <v>2</v>
      </c>
      <c r="AH19" s="171">
        <f t="shared" si="346"/>
        <v>80</v>
      </c>
      <c r="AI19" s="171" t="str">
        <f t="shared" si="346"/>
        <v>AP-Size2</v>
      </c>
      <c r="AJ19" s="171">
        <f t="shared" si="346"/>
        <v>150</v>
      </c>
      <c r="AK19" s="171">
        <f t="shared" si="346"/>
        <v>2</v>
      </c>
      <c r="AL19" s="171">
        <f t="shared" si="346"/>
        <v>80</v>
      </c>
      <c r="AM19" s="171">
        <f t="shared" si="346"/>
        <v>9.375</v>
      </c>
      <c r="AN19" s="171">
        <f t="shared" si="346"/>
        <v>5.25</v>
      </c>
      <c r="AO19" s="171">
        <f t="shared" si="346"/>
        <v>9.375</v>
      </c>
      <c r="AP19" s="171">
        <f t="shared" si="346"/>
        <v>5.25</v>
      </c>
      <c r="AQ19" s="171" t="str">
        <f t="shared" si="346"/>
        <v/>
      </c>
      <c r="AR19" s="171" t="str">
        <f t="shared" ref="AR19:DW20" si="348">AR11</f>
        <v>TP6 SCH-80 [SA234-WPB]</v>
      </c>
      <c r="AS19" s="171" t="str">
        <f t="shared" si="348"/>
        <v>WNeck Flange 300-NPS4 SCH-80 [SA105]</v>
      </c>
      <c r="AT19" s="171">
        <f t="shared" si="185"/>
        <v>0.33700000000000002</v>
      </c>
      <c r="AU19" s="171" t="str">
        <f t="shared" ref="AU19" si="349">AU11</f>
        <v>[SA106 GR.B]</v>
      </c>
      <c r="AV19" s="171" t="str">
        <f t="shared" ref="AV19" si="350">AV11</f>
        <v>[SA234-WPB]</v>
      </c>
      <c r="AW19" s="171" t="str">
        <f t="shared" si="348"/>
        <v>CLASS 3000 COUPLING, 0.75 IN [SA105]</v>
      </c>
      <c r="AX19" s="171" t="str">
        <f t="shared" si="348"/>
        <v>CLASS 3000 COUPLING, 0.75 IN [SA105]</v>
      </c>
      <c r="AY19" s="171" t="str">
        <f t="shared" si="348"/>
        <v>3 x 0.75-3000 [SA105]</v>
      </c>
      <c r="AZ19" s="171" t="str">
        <f t="shared" si="348"/>
        <v>3 x 0.75-3000 [SA105]</v>
      </c>
      <c r="BA19" s="171" t="str">
        <f t="shared" ref="BA19:BB19" si="351">BA11</f>
        <v>WNeck Flange 150-NPS2 SCH-80 [SA105]</v>
      </c>
      <c r="BB19" s="171" t="str">
        <f t="shared" si="351"/>
        <v>WNeck Flange 150-NPS2 SCH-80 [SA105]</v>
      </c>
      <c r="BC19" s="171" t="str">
        <f t="shared" ref="BC19:BD19" si="352">BC11</f>
        <v>Size3</v>
      </c>
      <c r="BD19" s="171" t="str">
        <f t="shared" si="352"/>
        <v>Size3</v>
      </c>
      <c r="BE19" s="171" t="str">
        <f t="shared" si="348"/>
        <v>Rear Size3</v>
      </c>
      <c r="BF19" s="171" t="str">
        <f t="shared" ref="BF19:BG19" si="353">BF11</f>
        <v>1st Rear Size1</v>
      </c>
      <c r="BG19" s="171" t="str">
        <f t="shared" si="353"/>
        <v>2nd Rear Size2</v>
      </c>
      <c r="BH19" s="171" t="str">
        <f t="shared" ref="BH19:BI19" si="354">BH11</f>
        <v>1st Rear Size3</v>
      </c>
      <c r="BI19" s="171" t="str">
        <f t="shared" si="354"/>
        <v>2nd Rear Size3</v>
      </c>
      <c r="BJ19" s="171" t="str">
        <f t="shared" si="348"/>
        <v>300-NPS4 SCH-80 [SA105]</v>
      </c>
      <c r="BK19" s="171" t="str">
        <f t="shared" si="348"/>
        <v>NOZZLE, REAR</v>
      </c>
      <c r="BL19" s="171">
        <f t="shared" si="348"/>
        <v>3</v>
      </c>
      <c r="BM19" s="171" t="str">
        <f t="shared" si="348"/>
        <v>Rear</v>
      </c>
      <c r="BN19" s="171" t="str">
        <f t="shared" si="348"/>
        <v>$C</v>
      </c>
      <c r="BO19" s="173" t="str">
        <f t="shared" si="231"/>
        <v>R</v>
      </c>
      <c r="BP19" s="173" t="str">
        <f t="shared" si="232"/>
        <v>S</v>
      </c>
      <c r="BQ19" s="171" t="str">
        <f t="shared" si="348"/>
        <v>S</v>
      </c>
      <c r="BR19" s="171" t="str">
        <f t="shared" ref="BR19" si="355">BR11</f>
        <v>S</v>
      </c>
      <c r="BS19" s="171" t="str">
        <f t="shared" si="348"/>
        <v>R</v>
      </c>
      <c r="BT19" s="171" t="str">
        <f t="shared" si="348"/>
        <v>R</v>
      </c>
      <c r="BU19" s="171">
        <f t="shared" si="348"/>
        <v>4</v>
      </c>
      <c r="BV19" s="171">
        <f t="shared" si="348"/>
        <v>80</v>
      </c>
      <c r="BW19" s="171">
        <f t="shared" si="348"/>
        <v>300</v>
      </c>
      <c r="BX19" s="171">
        <f t="shared" si="192"/>
        <v>0.99999999999999967</v>
      </c>
      <c r="BY19" s="171">
        <f t="shared" si="348"/>
        <v>4</v>
      </c>
      <c r="BZ19" s="171">
        <f t="shared" si="348"/>
        <v>80</v>
      </c>
      <c r="CA19" s="171">
        <f t="shared" si="348"/>
        <v>300</v>
      </c>
      <c r="CB19" s="171">
        <f t="shared" si="193"/>
        <v>0.99999999999999967</v>
      </c>
      <c r="CC19" s="171">
        <f t="shared" si="348"/>
        <v>4</v>
      </c>
      <c r="CD19" s="171">
        <f t="shared" si="348"/>
        <v>80</v>
      </c>
      <c r="CE19" s="171">
        <f t="shared" si="348"/>
        <v>300</v>
      </c>
      <c r="CF19" s="171">
        <f t="shared" ref="CF19" si="356">CF11</f>
        <v>0.99999999999999967</v>
      </c>
      <c r="CG19" s="171">
        <f t="shared" si="348"/>
        <v>4</v>
      </c>
      <c r="CH19" s="171">
        <f t="shared" si="348"/>
        <v>80</v>
      </c>
      <c r="CI19" s="171">
        <f t="shared" si="348"/>
        <v>300.00000000000006</v>
      </c>
      <c r="CJ19" s="171">
        <f t="shared" si="195"/>
        <v>0.99999999999999967</v>
      </c>
      <c r="CK19" s="171">
        <f t="shared" si="348"/>
        <v>6.1275000000000199</v>
      </c>
      <c r="CL19" s="171">
        <f t="shared" si="348"/>
        <v>11.542885682963366</v>
      </c>
      <c r="CM19" s="171">
        <f t="shared" si="348"/>
        <v>6.1275000000000199</v>
      </c>
      <c r="CN19" s="171">
        <f t="shared" ref="CN19:CU19" si="357">CN11</f>
        <v>11.542885682963366</v>
      </c>
      <c r="CO19" s="171">
        <f t="shared" si="357"/>
        <v>90.000000000000213</v>
      </c>
      <c r="CP19" s="171">
        <f t="shared" si="357"/>
        <v>90.000000000000199</v>
      </c>
      <c r="CQ19" s="171">
        <f t="shared" si="357"/>
        <v>90.000000000000199</v>
      </c>
      <c r="CR19" s="171">
        <f t="shared" si="357"/>
        <v>90.000000000000199</v>
      </c>
      <c r="CS19" s="171">
        <f t="shared" si="357"/>
        <v>9.5</v>
      </c>
      <c r="CT19" s="171">
        <f t="shared" si="357"/>
        <v>14.915385682963349</v>
      </c>
      <c r="CU19" s="171">
        <f t="shared" si="357"/>
        <v>9.5</v>
      </c>
      <c r="CV19" s="171">
        <f t="shared" ref="CV19:CY19" si="358">CV11</f>
        <v>14.915385682963349</v>
      </c>
      <c r="CW19" s="171">
        <f t="shared" si="358"/>
        <v>0.12499999999997857</v>
      </c>
      <c r="CX19" s="171">
        <f t="shared" si="358"/>
        <v>0.1249999999999786</v>
      </c>
      <c r="CY19" s="171">
        <f t="shared" si="358"/>
        <v>0.12499999999997859</v>
      </c>
      <c r="CZ19" s="171">
        <f t="shared" ref="CZ19" si="359">CZ11</f>
        <v>0.12499999999997859</v>
      </c>
      <c r="DA19" s="171">
        <f t="shared" ref="DA19:DC19" si="360">DA11</f>
        <v>2</v>
      </c>
      <c r="DB19" s="171">
        <f t="shared" si="360"/>
        <v>80</v>
      </c>
      <c r="DC19" s="171">
        <f t="shared" si="360"/>
        <v>300</v>
      </c>
      <c r="DD19" s="171">
        <f t="shared" si="200"/>
        <v>1</v>
      </c>
      <c r="DE19" s="171">
        <f t="shared" ref="DE19:DG19" si="361">DE11</f>
        <v>2</v>
      </c>
      <c r="DF19" s="171">
        <f t="shared" si="361"/>
        <v>80</v>
      </c>
      <c r="DG19" s="171">
        <f t="shared" si="361"/>
        <v>300</v>
      </c>
      <c r="DH19" s="171">
        <f t="shared" si="202"/>
        <v>1</v>
      </c>
      <c r="DI19" s="171">
        <f t="shared" ref="DI19:DK19" si="362">DI11</f>
        <v>2</v>
      </c>
      <c r="DJ19" s="171">
        <f t="shared" si="362"/>
        <v>80</v>
      </c>
      <c r="DK19" s="171">
        <f t="shared" si="362"/>
        <v>300</v>
      </c>
      <c r="DL19" s="171">
        <f t="shared" si="203"/>
        <v>1</v>
      </c>
      <c r="DM19" s="171">
        <f t="shared" si="203"/>
        <v>2</v>
      </c>
      <c r="DN19" s="171">
        <f t="shared" si="203"/>
        <v>80</v>
      </c>
      <c r="DO19" s="171">
        <f t="shared" si="203"/>
        <v>300</v>
      </c>
      <c r="DP19" s="171">
        <f t="shared" si="204"/>
        <v>1</v>
      </c>
      <c r="DQ19" s="171">
        <f t="shared" si="205"/>
        <v>0</v>
      </c>
      <c r="DR19" s="171">
        <f t="shared" si="205"/>
        <v>1</v>
      </c>
      <c r="DS19" s="171" t="str">
        <f t="shared" si="348"/>
        <v>S</v>
      </c>
      <c r="DT19" s="171" t="str">
        <f t="shared" si="348"/>
        <v>U</v>
      </c>
      <c r="DU19" s="171" t="str">
        <f t="shared" si="348"/>
        <v>U</v>
      </c>
      <c r="DV19" s="171" t="str">
        <f t="shared" si="348"/>
        <v>S</v>
      </c>
      <c r="DW19" s="171" t="str">
        <f t="shared" si="348"/>
        <v>U</v>
      </c>
      <c r="DX19" s="176" t="str">
        <f t="shared" si="206"/>
        <v>U</v>
      </c>
      <c r="DY19" s="171" t="str">
        <f t="shared" ref="DY19" si="363">DY11</f>
        <v>U</v>
      </c>
      <c r="DZ19" s="174" t="str">
        <f t="shared" si="208"/>
        <v>S</v>
      </c>
      <c r="EA19" s="171" t="str">
        <f t="shared" ref="EA19:EB19" si="364">EA11</f>
        <v>S</v>
      </c>
      <c r="EB19" s="171" t="str">
        <f t="shared" si="364"/>
        <v>S</v>
      </c>
      <c r="EC19" s="171" t="str">
        <f t="shared" ref="EC19:ED19" si="365">EC11</f>
        <v>S</v>
      </c>
      <c r="ED19" s="171" t="str">
        <f t="shared" si="365"/>
        <v>S</v>
      </c>
      <c r="EE19" s="171" t="str">
        <f t="shared" si="336"/>
        <v>S</v>
      </c>
      <c r="EF19" s="171" t="str">
        <f t="shared" si="336"/>
        <v>S</v>
      </c>
      <c r="EG19" s="171" t="str">
        <f t="shared" si="336"/>
        <v>S</v>
      </c>
      <c r="EH19" s="171" t="str">
        <f t="shared" si="336"/>
        <v>S</v>
      </c>
      <c r="EI19" s="171" t="str">
        <f t="shared" si="336"/>
        <v>S</v>
      </c>
      <c r="EJ19" s="171" t="str">
        <f t="shared" si="336"/>
        <v>S</v>
      </c>
      <c r="EK19" s="171" t="str">
        <f t="shared" si="336"/>
        <v>U</v>
      </c>
      <c r="EL19" s="171" t="str">
        <f t="shared" si="336"/>
        <v>U</v>
      </c>
      <c r="EM19" s="171" t="str">
        <f t="shared" si="336"/>
        <v>S</v>
      </c>
      <c r="EN19" s="171" t="str">
        <f t="shared" si="336"/>
        <v>S</v>
      </c>
      <c r="EO19" s="176" t="str">
        <f t="shared" si="212"/>
        <v>S</v>
      </c>
      <c r="EP19" s="171">
        <f t="shared" ref="EP19" si="366">EP11</f>
        <v>9.5</v>
      </c>
      <c r="EQ19" s="171">
        <f t="shared" si="214"/>
        <v>0.125</v>
      </c>
      <c r="ER19" s="171" t="str">
        <f t="shared" si="336"/>
        <v>S</v>
      </c>
      <c r="ES19" s="171" t="str">
        <f t="shared" si="336"/>
        <v>U</v>
      </c>
      <c r="ET19" s="171" t="str">
        <f t="shared" si="336"/>
        <v>U</v>
      </c>
      <c r="EU19" s="171" t="str">
        <f t="shared" si="336"/>
        <v>U</v>
      </c>
      <c r="EV19" s="171" t="str">
        <f t="shared" si="336"/>
        <v>S</v>
      </c>
      <c r="EW19" s="171" t="str">
        <f t="shared" si="336"/>
        <v>S</v>
      </c>
      <c r="EX19" s="171" t="str">
        <f t="shared" si="336"/>
        <v>S</v>
      </c>
      <c r="EY19" s="171" t="str">
        <f t="shared" si="336"/>
        <v>S</v>
      </c>
      <c r="EZ19" s="171" t="str">
        <f t="shared" si="336"/>
        <v>S</v>
      </c>
      <c r="FA19" s="171" t="str">
        <f t="shared" si="336"/>
        <v>S</v>
      </c>
      <c r="FB19" s="171" t="str">
        <f t="shared" si="336"/>
        <v>S</v>
      </c>
      <c r="FC19" s="171" t="str">
        <f t="shared" si="336"/>
        <v>S</v>
      </c>
      <c r="FD19" s="171" t="str">
        <f t="shared" si="336"/>
        <v>S</v>
      </c>
      <c r="FE19" s="171" t="str">
        <f t="shared" si="336"/>
        <v>U</v>
      </c>
      <c r="FF19" s="171" t="str">
        <f t="shared" si="336"/>
        <v>U</v>
      </c>
      <c r="FG19" s="171" t="str">
        <f t="shared" si="336"/>
        <v>U</v>
      </c>
      <c r="FH19" s="171" t="str">
        <f t="shared" si="336"/>
        <v>S</v>
      </c>
      <c r="FI19" s="171" t="str">
        <f t="shared" si="336"/>
        <v>S</v>
      </c>
      <c r="FJ19" s="171" t="str">
        <f t="shared" si="336"/>
        <v>S</v>
      </c>
      <c r="FK19" s="171" t="str">
        <f t="shared" si="336"/>
        <v>S</v>
      </c>
      <c r="FL19" s="171" t="str">
        <f t="shared" si="336"/>
        <v>S</v>
      </c>
      <c r="FM19" s="171" t="str">
        <f t="shared" si="336"/>
        <v>S</v>
      </c>
      <c r="FN19" s="171" t="str">
        <f t="shared" si="336"/>
        <v>S</v>
      </c>
      <c r="FO19" s="171" t="str">
        <f t="shared" si="336"/>
        <v>S</v>
      </c>
      <c r="FP19" s="171" t="str">
        <f t="shared" si="336"/>
        <v>U</v>
      </c>
      <c r="FQ19" s="171" t="str">
        <f t="shared" si="336"/>
        <v>U</v>
      </c>
      <c r="FR19" s="171" t="str">
        <f t="shared" si="336"/>
        <v>U</v>
      </c>
      <c r="FS19" s="171" t="str">
        <f t="shared" si="336"/>
        <v>S</v>
      </c>
      <c r="FT19" s="171" t="str">
        <f t="shared" si="336"/>
        <v>S</v>
      </c>
      <c r="FU19" s="171" t="str">
        <f t="shared" si="336"/>
        <v>S</v>
      </c>
      <c r="FV19" s="171" t="str">
        <f t="shared" si="336"/>
        <v>S</v>
      </c>
      <c r="FW19" s="171" t="str">
        <f t="shared" si="336"/>
        <v>S</v>
      </c>
      <c r="FX19" s="171" t="str">
        <f t="shared" si="336"/>
        <v>S</v>
      </c>
      <c r="FY19" s="171" t="str">
        <f t="shared" si="336"/>
        <v>S</v>
      </c>
      <c r="FZ19" s="171" t="str">
        <f t="shared" si="336"/>
        <v>S</v>
      </c>
      <c r="GA19" s="171" t="str">
        <f t="shared" si="336"/>
        <v>U</v>
      </c>
      <c r="GB19" s="171" t="str">
        <f t="shared" si="336"/>
        <v>U</v>
      </c>
      <c r="GC19" s="171">
        <f t="shared" si="336"/>
        <v>0</v>
      </c>
      <c r="GD19" s="171" t="str">
        <f t="shared" si="336"/>
        <v>S</v>
      </c>
      <c r="GE19" s="171" t="str">
        <f t="shared" si="336"/>
        <v>S</v>
      </c>
      <c r="GF19" s="171" t="str">
        <f t="shared" si="336"/>
        <v>S</v>
      </c>
      <c r="GG19" s="171" t="str">
        <f t="shared" si="336"/>
        <v>S</v>
      </c>
      <c r="GH19" s="171" t="str">
        <f t="shared" si="336"/>
        <v>S</v>
      </c>
      <c r="GI19" s="171" t="str">
        <f t="shared" ref="GI19:GT19" si="367">GI11</f>
        <v>S</v>
      </c>
      <c r="GJ19" s="171" t="str">
        <f t="shared" si="367"/>
        <v>S</v>
      </c>
      <c r="GK19" s="171" t="str">
        <f t="shared" si="216"/>
        <v>S</v>
      </c>
      <c r="GL19" s="171" t="str">
        <f t="shared" si="367"/>
        <v>S</v>
      </c>
      <c r="GM19" s="171" t="str">
        <f t="shared" si="367"/>
        <v>S</v>
      </c>
      <c r="GN19" s="171" t="str">
        <f t="shared" ref="GN19:GO19" si="368">GN11</f>
        <v>U</v>
      </c>
      <c r="GO19" s="171" t="str">
        <f t="shared" si="368"/>
        <v>S</v>
      </c>
      <c r="GP19" s="171" t="str">
        <f t="shared" si="367"/>
        <v>S</v>
      </c>
      <c r="GQ19" s="171" t="str">
        <f t="shared" si="367"/>
        <v>S</v>
      </c>
      <c r="GR19" s="171" t="str">
        <f t="shared" si="218"/>
        <v>S</v>
      </c>
      <c r="GS19" s="171" t="str">
        <f t="shared" si="367"/>
        <v>S</v>
      </c>
      <c r="GT19" s="171" t="str">
        <f t="shared" si="367"/>
        <v>S</v>
      </c>
      <c r="GU19" s="171" t="str">
        <f t="shared" si="336"/>
        <v>S</v>
      </c>
      <c r="GV19" s="171" t="str">
        <f t="shared" ref="GV19" si="369">GV11</f>
        <v>S</v>
      </c>
      <c r="GW19" s="171" t="str">
        <f t="shared" si="336"/>
        <v>S</v>
      </c>
      <c r="GX19" s="171" t="str">
        <f t="shared" si="336"/>
        <v>S</v>
      </c>
      <c r="GY19" s="171" t="str">
        <f t="shared" si="336"/>
        <v>S</v>
      </c>
      <c r="GZ19" s="171" t="str">
        <f t="shared" si="336"/>
        <v>S</v>
      </c>
      <c r="HA19" s="171" t="str">
        <f t="shared" si="336"/>
        <v>S</v>
      </c>
      <c r="HB19" s="171" t="str">
        <f t="shared" si="336"/>
        <v>S</v>
      </c>
      <c r="HC19" s="171" t="str">
        <f t="shared" si="336"/>
        <v>S</v>
      </c>
      <c r="HD19" s="171" t="str">
        <f t="shared" si="315"/>
        <v>U</v>
      </c>
      <c r="HE19" s="171" t="str">
        <f t="shared" si="295"/>
        <v>S</v>
      </c>
      <c r="HF19" s="171" t="str">
        <f t="shared" ref="HF19" si="370">HF11</f>
        <v>S</v>
      </c>
      <c r="HG19" s="171" t="str">
        <f t="shared" si="295"/>
        <v>S</v>
      </c>
      <c r="HH19" s="171" t="str">
        <f t="shared" si="295"/>
        <v>S</v>
      </c>
      <c r="HI19" s="171" t="str">
        <f t="shared" si="295"/>
        <v>S</v>
      </c>
      <c r="HJ19" s="171" t="str">
        <f t="shared" si="295"/>
        <v>S</v>
      </c>
      <c r="HK19" s="171" t="str">
        <f t="shared" si="295"/>
        <v>S</v>
      </c>
      <c r="HL19" s="171" t="str">
        <f t="shared" si="295"/>
        <v>S</v>
      </c>
      <c r="HM19" s="171" t="str">
        <f t="shared" si="295"/>
        <v>S</v>
      </c>
      <c r="HN19" s="171" t="str">
        <f t="shared" si="295"/>
        <v>U</v>
      </c>
      <c r="HO19" s="171" t="str">
        <f t="shared" si="295"/>
        <v>U</v>
      </c>
      <c r="HP19" s="171" t="str">
        <f t="shared" si="295"/>
        <v>U</v>
      </c>
      <c r="HQ19" s="171" t="str">
        <f t="shared" si="295"/>
        <v>U</v>
      </c>
      <c r="HR19" s="171" t="str">
        <f t="shared" si="295"/>
        <v>S</v>
      </c>
      <c r="HS19" s="171" t="str">
        <f t="shared" si="295"/>
        <v>S</v>
      </c>
      <c r="HT19" s="171">
        <f t="shared" si="295"/>
        <v>3.8260000000000001</v>
      </c>
      <c r="HU19" s="171">
        <f t="shared" si="295"/>
        <v>3.8260000000000001</v>
      </c>
      <c r="HV19" s="171" t="str">
        <f t="shared" si="295"/>
        <v>S</v>
      </c>
      <c r="HW19" s="171" t="str">
        <f t="shared" si="295"/>
        <v>S</v>
      </c>
      <c r="HX19" s="171" t="str">
        <f t="shared" si="295"/>
        <v>S</v>
      </c>
      <c r="HY19" s="171" t="str">
        <f t="shared" si="295"/>
        <v>S</v>
      </c>
      <c r="HZ19" s="171" t="str">
        <f t="shared" si="295"/>
        <v>U</v>
      </c>
      <c r="IA19" s="171" t="str">
        <f t="shared" si="295"/>
        <v>U</v>
      </c>
      <c r="IB19" s="171" t="str">
        <f t="shared" si="295"/>
        <v>U</v>
      </c>
      <c r="IC19" s="171" t="str">
        <f t="shared" si="295"/>
        <v/>
      </c>
      <c r="ID19" s="171" t="str">
        <f t="shared" si="295"/>
        <v/>
      </c>
      <c r="IE19" s="171" t="str">
        <f t="shared" si="222"/>
        <v>3</v>
      </c>
      <c r="IF19" s="171" t="str">
        <f t="shared" ref="IF19" si="371">IF11</f>
        <v>.3</v>
      </c>
      <c r="IG19" s="171" t="str">
        <f t="shared" si="222"/>
        <v>3-SEC</v>
      </c>
      <c r="IH19" s="175" t="str">
        <f>A11</f>
        <v>Rear Size3</v>
      </c>
      <c r="IL19" s="171" t="str">
        <f>IL11</f>
        <v>3-HDR</v>
      </c>
    </row>
    <row r="20" spans="1:246" s="129" customFormat="1" ht="15.75" hidden="1" customHeight="1" outlineLevel="1" thickBot="1" x14ac:dyDescent="0.3">
      <c r="A20" s="171" t="str">
        <f t="shared" si="224"/>
        <v>Rear Size4 Cut-Length</v>
      </c>
      <c r="B20" s="171" t="str">
        <f t="shared" si="346"/>
        <v>Pipe</v>
      </c>
      <c r="C20" s="171" t="str">
        <f t="shared" si="346"/>
        <v>Size4</v>
      </c>
      <c r="D20" s="171" t="str">
        <f t="shared" si="346"/>
        <v>Flange+Pipe</v>
      </c>
      <c r="E20" s="171">
        <f t="shared" si="346"/>
        <v>300</v>
      </c>
      <c r="F20" s="171">
        <f t="shared" si="346"/>
        <v>4</v>
      </c>
      <c r="G20" s="171">
        <f t="shared" si="346"/>
        <v>80</v>
      </c>
      <c r="H20" s="171" t="str">
        <f t="shared" si="346"/>
        <v>SA105</v>
      </c>
      <c r="I20" s="171" t="str">
        <f t="shared" si="346"/>
        <v>SR</v>
      </c>
      <c r="J20" s="171">
        <f t="shared" si="346"/>
        <v>4</v>
      </c>
      <c r="K20" s="171">
        <f t="shared" si="346"/>
        <v>80</v>
      </c>
      <c r="L20" s="171" t="str">
        <f t="shared" si="346"/>
        <v>SA234-WPB</v>
      </c>
      <c r="M20" s="171">
        <f t="shared" si="346"/>
        <v>6</v>
      </c>
      <c r="N20" s="171">
        <f t="shared" si="346"/>
        <v>80</v>
      </c>
      <c r="O20" s="171">
        <f t="shared" si="346"/>
        <v>0</v>
      </c>
      <c r="P20" s="171" t="str">
        <f t="shared" si="346"/>
        <v>SA234-WPB</v>
      </c>
      <c r="Q20" s="171" t="str">
        <f t="shared" si="346"/>
        <v>Standard</v>
      </c>
      <c r="R20" s="171">
        <f t="shared" si="346"/>
        <v>11.542885999999999</v>
      </c>
      <c r="S20" s="171">
        <f t="shared" si="346"/>
        <v>9.5</v>
      </c>
      <c r="T20" s="171" t="str">
        <f t="shared" si="346"/>
        <v>SA106 GR.B</v>
      </c>
      <c r="U20" s="171" t="str">
        <f t="shared" si="346"/>
        <v>None</v>
      </c>
      <c r="V20" s="171">
        <f t="shared" si="346"/>
        <v>0.75</v>
      </c>
      <c r="W20" s="171">
        <f t="shared" si="346"/>
        <v>3000</v>
      </c>
      <c r="X20" s="171" t="str">
        <f t="shared" si="346"/>
        <v>SA105</v>
      </c>
      <c r="Y20" s="171">
        <f t="shared" si="346"/>
        <v>0.75</v>
      </c>
      <c r="Z20" s="171">
        <f t="shared" si="346"/>
        <v>0.75</v>
      </c>
      <c r="AA20" s="171">
        <f t="shared" si="346"/>
        <v>3000</v>
      </c>
      <c r="AB20" s="171" t="str">
        <f t="shared" si="346"/>
        <v>SA105</v>
      </c>
      <c r="AC20" s="171">
        <f t="shared" si="346"/>
        <v>0.75</v>
      </c>
      <c r="AD20" s="171" t="str">
        <f t="shared" ref="AD20" si="372">AD12</f>
        <v>Yes</v>
      </c>
      <c r="AE20" s="171" t="str">
        <f t="shared" si="346"/>
        <v>AP-Size1</v>
      </c>
      <c r="AF20" s="171">
        <f t="shared" si="346"/>
        <v>150</v>
      </c>
      <c r="AG20" s="171">
        <f t="shared" si="346"/>
        <v>2</v>
      </c>
      <c r="AH20" s="171">
        <f t="shared" si="346"/>
        <v>80</v>
      </c>
      <c r="AI20" s="171" t="str">
        <f t="shared" si="346"/>
        <v>AP-Size2</v>
      </c>
      <c r="AJ20" s="171">
        <f t="shared" si="346"/>
        <v>150</v>
      </c>
      <c r="AK20" s="171">
        <f t="shared" si="346"/>
        <v>2</v>
      </c>
      <c r="AL20" s="171">
        <f t="shared" si="346"/>
        <v>80</v>
      </c>
      <c r="AM20" s="171">
        <f t="shared" si="346"/>
        <v>9.375</v>
      </c>
      <c r="AN20" s="171">
        <f t="shared" si="346"/>
        <v>5.25</v>
      </c>
      <c r="AO20" s="171">
        <f t="shared" si="346"/>
        <v>9.375</v>
      </c>
      <c r="AP20" s="171">
        <f t="shared" si="346"/>
        <v>5.25</v>
      </c>
      <c r="AQ20" s="171" t="str">
        <f t="shared" si="346"/>
        <v/>
      </c>
      <c r="AR20" s="171" t="str">
        <f t="shared" si="348"/>
        <v>TP6 SCH-80 [SA234-WPB]</v>
      </c>
      <c r="AS20" s="171" t="str">
        <f t="shared" si="348"/>
        <v>WNeck Flange 300-NPS4 SCH-80 [SA105]</v>
      </c>
      <c r="AT20" s="171">
        <f t="shared" si="185"/>
        <v>0.33700000000000002</v>
      </c>
      <c r="AU20" s="171" t="str">
        <f t="shared" ref="AU20" si="373">AU12</f>
        <v>[SA106 GR.B]</v>
      </c>
      <c r="AV20" s="171" t="str">
        <f t="shared" ref="AV20" si="374">AV12</f>
        <v>[SA234-WPB]</v>
      </c>
      <c r="AW20" s="171" t="str">
        <f t="shared" si="348"/>
        <v>CLASS 3000 COUPLING, 0.75 IN [SA105]</v>
      </c>
      <c r="AX20" s="171" t="str">
        <f t="shared" si="348"/>
        <v>CLASS 3000 COUPLING, 0.75 IN [SA105]</v>
      </c>
      <c r="AY20" s="171" t="str">
        <f t="shared" si="348"/>
        <v>3 x 0.75-3000 [SA105]</v>
      </c>
      <c r="AZ20" s="171" t="str">
        <f t="shared" si="348"/>
        <v>3 x 0.75-3000 [SA105]</v>
      </c>
      <c r="BA20" s="171" t="str">
        <f t="shared" ref="BA20:BB20" si="375">BA12</f>
        <v>WNeck Flange 150-NPS2 SCH-80 [SA105]</v>
      </c>
      <c r="BB20" s="171" t="str">
        <f t="shared" si="375"/>
        <v>WNeck Flange 150-NPS2 SCH-80 [SA105]</v>
      </c>
      <c r="BC20" s="171" t="str">
        <f t="shared" ref="BC20:BD20" si="376">BC12</f>
        <v>Size4</v>
      </c>
      <c r="BD20" s="171" t="str">
        <f t="shared" si="376"/>
        <v>Size4</v>
      </c>
      <c r="BE20" s="171" t="str">
        <f t="shared" si="348"/>
        <v>Rear Size4</v>
      </c>
      <c r="BF20" s="171" t="str">
        <f t="shared" ref="BF20:BG20" si="377">BF12</f>
        <v>1st Rear Size1</v>
      </c>
      <c r="BG20" s="171" t="str">
        <f t="shared" si="377"/>
        <v>2nd Rear Size2</v>
      </c>
      <c r="BH20" s="171" t="str">
        <f t="shared" ref="BH20:BI20" si="378">BH12</f>
        <v>1st Rear Size4</v>
      </c>
      <c r="BI20" s="171" t="str">
        <f t="shared" si="378"/>
        <v>2nd Rear Size4</v>
      </c>
      <c r="BJ20" s="171" t="str">
        <f t="shared" si="348"/>
        <v>300-NPS4 SCH-80 [SA105]</v>
      </c>
      <c r="BK20" s="171" t="str">
        <f t="shared" si="348"/>
        <v>NOZZLE, REAR</v>
      </c>
      <c r="BL20" s="171">
        <f t="shared" si="348"/>
        <v>4</v>
      </c>
      <c r="BM20" s="171" t="str">
        <f t="shared" si="348"/>
        <v>Rear</v>
      </c>
      <c r="BN20" s="171" t="str">
        <f t="shared" si="348"/>
        <v>$C</v>
      </c>
      <c r="BO20" s="173" t="str">
        <f t="shared" si="231"/>
        <v>R</v>
      </c>
      <c r="BP20" s="173" t="str">
        <f t="shared" si="232"/>
        <v>S</v>
      </c>
      <c r="BQ20" s="171" t="str">
        <f t="shared" si="348"/>
        <v>S</v>
      </c>
      <c r="BR20" s="171" t="str">
        <f t="shared" ref="BR20" si="379">BR12</f>
        <v>S</v>
      </c>
      <c r="BS20" s="171" t="str">
        <f t="shared" si="348"/>
        <v>R</v>
      </c>
      <c r="BT20" s="171" t="str">
        <f t="shared" si="348"/>
        <v>R</v>
      </c>
      <c r="BU20" s="171">
        <f t="shared" si="348"/>
        <v>4</v>
      </c>
      <c r="BV20" s="171">
        <f t="shared" si="348"/>
        <v>80</v>
      </c>
      <c r="BW20" s="171">
        <f t="shared" si="348"/>
        <v>300</v>
      </c>
      <c r="BX20" s="171">
        <f t="shared" si="192"/>
        <v>0.99999999999999967</v>
      </c>
      <c r="BY20" s="171">
        <f t="shared" si="348"/>
        <v>4</v>
      </c>
      <c r="BZ20" s="171">
        <f t="shared" si="348"/>
        <v>80</v>
      </c>
      <c r="CA20" s="171">
        <f t="shared" si="348"/>
        <v>300</v>
      </c>
      <c r="CB20" s="171">
        <f t="shared" si="193"/>
        <v>0.99999999999999967</v>
      </c>
      <c r="CC20" s="171">
        <f t="shared" si="348"/>
        <v>4</v>
      </c>
      <c r="CD20" s="171">
        <f t="shared" si="348"/>
        <v>80</v>
      </c>
      <c r="CE20" s="171">
        <f t="shared" si="348"/>
        <v>300</v>
      </c>
      <c r="CF20" s="171">
        <f t="shared" ref="CF20" si="380">CF12</f>
        <v>0.99999999999999967</v>
      </c>
      <c r="CG20" s="171">
        <f t="shared" si="348"/>
        <v>4</v>
      </c>
      <c r="CH20" s="171">
        <f t="shared" si="348"/>
        <v>80</v>
      </c>
      <c r="CI20" s="171">
        <f t="shared" si="348"/>
        <v>300.00000000000006</v>
      </c>
      <c r="CJ20" s="171">
        <f t="shared" si="195"/>
        <v>0.99999999999999967</v>
      </c>
      <c r="CK20" s="171">
        <f t="shared" si="348"/>
        <v>6.1275000000000199</v>
      </c>
      <c r="CL20" s="171">
        <f t="shared" si="348"/>
        <v>11.542885682963366</v>
      </c>
      <c r="CM20" s="171">
        <f t="shared" si="348"/>
        <v>6.1275000000000199</v>
      </c>
      <c r="CN20" s="171">
        <f t="shared" ref="CN20:CU20" si="381">CN12</f>
        <v>11.542885682963366</v>
      </c>
      <c r="CO20" s="171">
        <f t="shared" si="381"/>
        <v>90.000000000000213</v>
      </c>
      <c r="CP20" s="171">
        <f t="shared" si="381"/>
        <v>90.000000000000199</v>
      </c>
      <c r="CQ20" s="171">
        <f t="shared" si="381"/>
        <v>90.000000000000199</v>
      </c>
      <c r="CR20" s="171">
        <f t="shared" si="381"/>
        <v>90.000000000000199</v>
      </c>
      <c r="CS20" s="171">
        <f t="shared" si="381"/>
        <v>9.5</v>
      </c>
      <c r="CT20" s="171">
        <f t="shared" si="381"/>
        <v>14.915385682963349</v>
      </c>
      <c r="CU20" s="171">
        <f t="shared" si="381"/>
        <v>9.5</v>
      </c>
      <c r="CV20" s="171">
        <f t="shared" ref="CV20:CY20" si="382">CV12</f>
        <v>14.915385682963349</v>
      </c>
      <c r="CW20" s="171">
        <f t="shared" si="382"/>
        <v>0.12499999999997857</v>
      </c>
      <c r="CX20" s="171">
        <f t="shared" si="382"/>
        <v>0.1249999999999786</v>
      </c>
      <c r="CY20" s="171">
        <f t="shared" si="382"/>
        <v>0.12499999999997859</v>
      </c>
      <c r="CZ20" s="171">
        <f t="shared" ref="CZ20" si="383">CZ12</f>
        <v>0.12499999999997859</v>
      </c>
      <c r="DA20" s="171">
        <f t="shared" ref="DA20:DC20" si="384">DA12</f>
        <v>2</v>
      </c>
      <c r="DB20" s="171">
        <f t="shared" si="384"/>
        <v>80</v>
      </c>
      <c r="DC20" s="171">
        <f t="shared" si="384"/>
        <v>300</v>
      </c>
      <c r="DD20" s="171">
        <f t="shared" si="200"/>
        <v>1</v>
      </c>
      <c r="DE20" s="171">
        <f t="shared" ref="DE20:DG20" si="385">DE12</f>
        <v>2</v>
      </c>
      <c r="DF20" s="171">
        <f t="shared" si="385"/>
        <v>80</v>
      </c>
      <c r="DG20" s="171">
        <f t="shared" si="385"/>
        <v>300</v>
      </c>
      <c r="DH20" s="171">
        <f t="shared" si="202"/>
        <v>1</v>
      </c>
      <c r="DI20" s="171">
        <f t="shared" ref="DI20:DK20" si="386">DI12</f>
        <v>2</v>
      </c>
      <c r="DJ20" s="171">
        <f t="shared" si="386"/>
        <v>80</v>
      </c>
      <c r="DK20" s="171">
        <f t="shared" si="386"/>
        <v>300</v>
      </c>
      <c r="DL20" s="171">
        <f t="shared" si="203"/>
        <v>1</v>
      </c>
      <c r="DM20" s="171">
        <f t="shared" si="203"/>
        <v>2</v>
      </c>
      <c r="DN20" s="171">
        <f t="shared" si="203"/>
        <v>80</v>
      </c>
      <c r="DO20" s="171">
        <f t="shared" si="203"/>
        <v>300</v>
      </c>
      <c r="DP20" s="171">
        <f t="shared" si="204"/>
        <v>1</v>
      </c>
      <c r="DQ20" s="171">
        <f t="shared" si="205"/>
        <v>0</v>
      </c>
      <c r="DR20" s="171">
        <f t="shared" si="205"/>
        <v>1</v>
      </c>
      <c r="DS20" s="171" t="str">
        <f t="shared" si="348"/>
        <v>S</v>
      </c>
      <c r="DT20" s="171" t="str">
        <f t="shared" si="348"/>
        <v>U</v>
      </c>
      <c r="DU20" s="171" t="str">
        <f t="shared" si="348"/>
        <v>U</v>
      </c>
      <c r="DV20" s="171" t="str">
        <f t="shared" si="348"/>
        <v>S</v>
      </c>
      <c r="DW20" s="171" t="str">
        <f t="shared" si="348"/>
        <v>U</v>
      </c>
      <c r="DX20" s="176" t="str">
        <f t="shared" si="206"/>
        <v>U</v>
      </c>
      <c r="DY20" s="171" t="str">
        <f t="shared" ref="DY20" si="387">DY12</f>
        <v>U</v>
      </c>
      <c r="DZ20" s="174" t="str">
        <f t="shared" si="208"/>
        <v>S</v>
      </c>
      <c r="EA20" s="171" t="str">
        <f t="shared" ref="EA20:EB20" si="388">EA12</f>
        <v>S</v>
      </c>
      <c r="EB20" s="171" t="str">
        <f t="shared" si="388"/>
        <v>S</v>
      </c>
      <c r="EC20" s="171" t="str">
        <f t="shared" ref="EC20:ED20" si="389">EC12</f>
        <v>S</v>
      </c>
      <c r="ED20" s="171" t="str">
        <f t="shared" si="389"/>
        <v>S</v>
      </c>
      <c r="EE20" s="171" t="str">
        <f t="shared" si="336"/>
        <v>S</v>
      </c>
      <c r="EF20" s="171" t="str">
        <f t="shared" si="336"/>
        <v>S</v>
      </c>
      <c r="EG20" s="171" t="str">
        <f t="shared" si="336"/>
        <v>S</v>
      </c>
      <c r="EH20" s="171" t="str">
        <f t="shared" si="336"/>
        <v>S</v>
      </c>
      <c r="EI20" s="171" t="str">
        <f t="shared" si="336"/>
        <v>S</v>
      </c>
      <c r="EJ20" s="171" t="str">
        <f t="shared" si="336"/>
        <v>S</v>
      </c>
      <c r="EK20" s="171" t="str">
        <f t="shared" si="336"/>
        <v>U</v>
      </c>
      <c r="EL20" s="171" t="str">
        <f t="shared" si="336"/>
        <v>U</v>
      </c>
      <c r="EM20" s="171" t="str">
        <f t="shared" si="336"/>
        <v>S</v>
      </c>
      <c r="EN20" s="171" t="str">
        <f t="shared" si="336"/>
        <v>S</v>
      </c>
      <c r="EO20" s="176" t="str">
        <f t="shared" si="212"/>
        <v>S</v>
      </c>
      <c r="EP20" s="171">
        <f t="shared" ref="EP20" si="390">EP12</f>
        <v>14.915386</v>
      </c>
      <c r="EQ20" s="171">
        <f t="shared" si="214"/>
        <v>1</v>
      </c>
      <c r="ER20" s="171" t="str">
        <f t="shared" si="336"/>
        <v>S</v>
      </c>
      <c r="ES20" s="171" t="str">
        <f t="shared" si="336"/>
        <v>U</v>
      </c>
      <c r="ET20" s="171" t="str">
        <f t="shared" si="336"/>
        <v>U</v>
      </c>
      <c r="EU20" s="171" t="str">
        <f t="shared" si="336"/>
        <v>U</v>
      </c>
      <c r="EV20" s="171" t="str">
        <f t="shared" si="336"/>
        <v>S</v>
      </c>
      <c r="EW20" s="171" t="str">
        <f t="shared" si="336"/>
        <v>S</v>
      </c>
      <c r="EX20" s="171" t="str">
        <f t="shared" si="336"/>
        <v>S</v>
      </c>
      <c r="EY20" s="171" t="str">
        <f t="shared" si="336"/>
        <v>S</v>
      </c>
      <c r="EZ20" s="171" t="str">
        <f t="shared" si="336"/>
        <v>S</v>
      </c>
      <c r="FA20" s="171" t="str">
        <f t="shared" si="336"/>
        <v>S</v>
      </c>
      <c r="FB20" s="171" t="str">
        <f t="shared" si="336"/>
        <v>S</v>
      </c>
      <c r="FC20" s="171" t="str">
        <f t="shared" si="336"/>
        <v>S</v>
      </c>
      <c r="FD20" s="171" t="str">
        <f t="shared" si="336"/>
        <v>S</v>
      </c>
      <c r="FE20" s="171" t="str">
        <f t="shared" si="336"/>
        <v>U</v>
      </c>
      <c r="FF20" s="171" t="str">
        <f t="shared" si="336"/>
        <v>U</v>
      </c>
      <c r="FG20" s="171" t="str">
        <f t="shared" si="336"/>
        <v>U</v>
      </c>
      <c r="FH20" s="171" t="str">
        <f t="shared" si="336"/>
        <v>S</v>
      </c>
      <c r="FI20" s="171" t="str">
        <f t="shared" si="336"/>
        <v>S</v>
      </c>
      <c r="FJ20" s="171" t="str">
        <f t="shared" si="336"/>
        <v>S</v>
      </c>
      <c r="FK20" s="171" t="str">
        <f t="shared" si="336"/>
        <v>S</v>
      </c>
      <c r="FL20" s="171" t="str">
        <f t="shared" si="336"/>
        <v>S</v>
      </c>
      <c r="FM20" s="171" t="str">
        <f t="shared" si="336"/>
        <v>S</v>
      </c>
      <c r="FN20" s="171" t="str">
        <f t="shared" si="336"/>
        <v>S</v>
      </c>
      <c r="FO20" s="171" t="str">
        <f t="shared" si="336"/>
        <v>S</v>
      </c>
      <c r="FP20" s="171" t="str">
        <f t="shared" si="336"/>
        <v>U</v>
      </c>
      <c r="FQ20" s="171" t="str">
        <f t="shared" si="336"/>
        <v>U</v>
      </c>
      <c r="FR20" s="171" t="str">
        <f t="shared" si="336"/>
        <v>U</v>
      </c>
      <c r="FS20" s="171" t="str">
        <f t="shared" si="336"/>
        <v>S</v>
      </c>
      <c r="FT20" s="171" t="str">
        <f t="shared" si="336"/>
        <v>S</v>
      </c>
      <c r="FU20" s="171" t="str">
        <f t="shared" si="336"/>
        <v>S</v>
      </c>
      <c r="FV20" s="171" t="str">
        <f t="shared" si="336"/>
        <v>S</v>
      </c>
      <c r="FW20" s="171" t="str">
        <f t="shared" si="336"/>
        <v>S</v>
      </c>
      <c r="FX20" s="171" t="str">
        <f t="shared" si="336"/>
        <v>S</v>
      </c>
      <c r="FY20" s="171" t="str">
        <f t="shared" si="336"/>
        <v>S</v>
      </c>
      <c r="FZ20" s="171" t="str">
        <f t="shared" si="336"/>
        <v>S</v>
      </c>
      <c r="GA20" s="171" t="str">
        <f t="shared" si="336"/>
        <v>U</v>
      </c>
      <c r="GB20" s="171" t="str">
        <f t="shared" si="336"/>
        <v>U</v>
      </c>
      <c r="GC20" s="171">
        <f t="shared" si="336"/>
        <v>0</v>
      </c>
      <c r="GD20" s="171" t="str">
        <f t="shared" si="336"/>
        <v>S</v>
      </c>
      <c r="GE20" s="171" t="str">
        <f t="shared" si="336"/>
        <v>S</v>
      </c>
      <c r="GF20" s="171" t="str">
        <f t="shared" si="336"/>
        <v>S</v>
      </c>
      <c r="GG20" s="171" t="str">
        <f t="shared" si="336"/>
        <v>S</v>
      </c>
      <c r="GH20" s="171" t="str">
        <f t="shared" si="336"/>
        <v>S</v>
      </c>
      <c r="GI20" s="171" t="str">
        <f t="shared" ref="GI20:GT20" si="391">GI12</f>
        <v>S</v>
      </c>
      <c r="GJ20" s="171" t="str">
        <f t="shared" si="391"/>
        <v>S</v>
      </c>
      <c r="GK20" s="171" t="str">
        <f t="shared" si="216"/>
        <v>S</v>
      </c>
      <c r="GL20" s="171" t="str">
        <f t="shared" si="391"/>
        <v>S</v>
      </c>
      <c r="GM20" s="171" t="str">
        <f t="shared" si="391"/>
        <v>S</v>
      </c>
      <c r="GN20" s="171" t="str">
        <f t="shared" ref="GN20:GO20" si="392">GN12</f>
        <v>U</v>
      </c>
      <c r="GO20" s="171" t="str">
        <f t="shared" si="392"/>
        <v>S</v>
      </c>
      <c r="GP20" s="171" t="str">
        <f t="shared" si="391"/>
        <v>S</v>
      </c>
      <c r="GQ20" s="171" t="str">
        <f t="shared" si="391"/>
        <v>S</v>
      </c>
      <c r="GR20" s="171" t="str">
        <f t="shared" si="218"/>
        <v>S</v>
      </c>
      <c r="GS20" s="171" t="str">
        <f t="shared" si="391"/>
        <v>S</v>
      </c>
      <c r="GT20" s="171" t="str">
        <f t="shared" si="391"/>
        <v>S</v>
      </c>
      <c r="GU20" s="171" t="str">
        <f t="shared" si="336"/>
        <v>S</v>
      </c>
      <c r="GV20" s="171" t="str">
        <f t="shared" ref="GV20" si="393">GV12</f>
        <v>S</v>
      </c>
      <c r="GW20" s="171" t="str">
        <f t="shared" si="336"/>
        <v>S</v>
      </c>
      <c r="GX20" s="171" t="str">
        <f t="shared" si="336"/>
        <v>S</v>
      </c>
      <c r="GY20" s="171" t="str">
        <f t="shared" si="336"/>
        <v>S</v>
      </c>
      <c r="GZ20" s="171" t="str">
        <f t="shared" si="336"/>
        <v>S</v>
      </c>
      <c r="HA20" s="171" t="str">
        <f t="shared" si="336"/>
        <v>S</v>
      </c>
      <c r="HB20" s="171" t="str">
        <f t="shared" si="336"/>
        <v>S</v>
      </c>
      <c r="HC20" s="171" t="str">
        <f t="shared" si="336"/>
        <v>S</v>
      </c>
      <c r="HD20" s="171" t="str">
        <f t="shared" si="315"/>
        <v>U</v>
      </c>
      <c r="HE20" s="171" t="str">
        <f t="shared" si="295"/>
        <v>S</v>
      </c>
      <c r="HF20" s="171" t="str">
        <f t="shared" ref="HF20" si="394">HF12</f>
        <v>S</v>
      </c>
      <c r="HG20" s="171" t="str">
        <f t="shared" si="295"/>
        <v>S</v>
      </c>
      <c r="HH20" s="171" t="str">
        <f t="shared" si="295"/>
        <v>S</v>
      </c>
      <c r="HI20" s="171" t="str">
        <f t="shared" si="295"/>
        <v>S</v>
      </c>
      <c r="HJ20" s="171" t="str">
        <f t="shared" si="295"/>
        <v>S</v>
      </c>
      <c r="HK20" s="171" t="str">
        <f t="shared" si="295"/>
        <v>S</v>
      </c>
      <c r="HL20" s="171" t="str">
        <f t="shared" si="295"/>
        <v>S</v>
      </c>
      <c r="HM20" s="171" t="str">
        <f t="shared" si="295"/>
        <v>S</v>
      </c>
      <c r="HN20" s="171" t="str">
        <f t="shared" si="295"/>
        <v>U</v>
      </c>
      <c r="HO20" s="171" t="str">
        <f t="shared" si="295"/>
        <v>U</v>
      </c>
      <c r="HP20" s="171" t="str">
        <f t="shared" si="295"/>
        <v>U</v>
      </c>
      <c r="HQ20" s="171" t="str">
        <f t="shared" si="295"/>
        <v>U</v>
      </c>
      <c r="HR20" s="171" t="str">
        <f t="shared" si="295"/>
        <v>S</v>
      </c>
      <c r="HS20" s="171" t="str">
        <f t="shared" si="295"/>
        <v>S</v>
      </c>
      <c r="HT20" s="171">
        <f t="shared" si="295"/>
        <v>3.8260000000000001</v>
      </c>
      <c r="HU20" s="171">
        <f t="shared" si="295"/>
        <v>3.8260000000000001</v>
      </c>
      <c r="HV20" s="171" t="str">
        <f t="shared" si="295"/>
        <v>S</v>
      </c>
      <c r="HW20" s="171" t="str">
        <f t="shared" si="295"/>
        <v>S</v>
      </c>
      <c r="HX20" s="171" t="str">
        <f t="shared" si="295"/>
        <v>S</v>
      </c>
      <c r="HY20" s="171" t="str">
        <f t="shared" si="295"/>
        <v>S</v>
      </c>
      <c r="HZ20" s="171" t="str">
        <f t="shared" si="295"/>
        <v>U</v>
      </c>
      <c r="IA20" s="171" t="str">
        <f t="shared" si="295"/>
        <v>U</v>
      </c>
      <c r="IB20" s="171" t="str">
        <f t="shared" si="295"/>
        <v>U</v>
      </c>
      <c r="IC20" s="171" t="str">
        <f t="shared" si="295"/>
        <v/>
      </c>
      <c r="ID20" s="171" t="str">
        <f t="shared" si="295"/>
        <v/>
      </c>
      <c r="IE20" s="171" t="str">
        <f t="shared" si="222"/>
        <v>3</v>
      </c>
      <c r="IF20" s="171" t="str">
        <f t="shared" ref="IF20" si="395">IF12</f>
        <v>.3</v>
      </c>
      <c r="IG20" s="171" t="str">
        <f t="shared" si="222"/>
        <v>3-SEC</v>
      </c>
      <c r="IH20" s="175" t="str">
        <f>A12</f>
        <v>Rear Size4</v>
      </c>
      <c r="IL20" s="171" t="str">
        <f>IL12</f>
        <v>3-HDR</v>
      </c>
    </row>
    <row r="21" spans="1:246" s="128" customFormat="1" ht="21.75" customHeight="1" collapsed="1" x14ac:dyDescent="0.35">
      <c r="A21" s="177"/>
      <c r="F21" s="295" t="s">
        <v>10747</v>
      </c>
      <c r="G21" s="295" t="s">
        <v>10747</v>
      </c>
      <c r="H21" s="296" t="str">
        <f>IF(H22="","","↑")</f>
        <v/>
      </c>
      <c r="I21" s="129"/>
      <c r="Q21" s="297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341" t="str">
        <f>IF(COUNTIF($U6:$U13,"*+Flange*")=0, "", "↑     ↑"&amp;CHAR(10)&amp;"Size &amp; SCH set in Pipe Design Table")</f>
        <v/>
      </c>
      <c r="AH21" s="341"/>
      <c r="AK21" s="341" t="str">
        <f>IF(COUNTIF($U5:$U12,"*+Flanges*")=0,"", "↑     ↑"&amp;CHAR(10)&amp;"Size &amp; SCH set in Pipe Design Table")</f>
        <v/>
      </c>
      <c r="AL21" s="341"/>
      <c r="AQ21" s="129"/>
      <c r="AR21" s="178"/>
      <c r="AS21" s="239" t="str">
        <f>IF($B5="LWN","WNeck Flange 300-NPS6 SCH-80 [SA105]",          IF($B5&lt;&gt;"Transition",CONCATENATE("WNeck Flange ",E5,"-NPS",F5," SCH-",IF(G5=150,160,G5)," [",H5,"]"), CONCATENATE("WNeck Flange ",E5,"-NPS",M5," SCH-",N5," [",H5,"]")))</f>
        <v>WNeck Flange 300-NPS4 SCH-80 [SA105]</v>
      </c>
      <c r="AT21" s="179">
        <f>MAX(AT5:AT20)+0</f>
        <v>0.33700000000000002</v>
      </c>
      <c r="BP21" s="128" t="s">
        <v>12286</v>
      </c>
      <c r="DT21" s="128" t="s">
        <v>10745</v>
      </c>
      <c r="ER21" s="129"/>
      <c r="EW21" s="177"/>
      <c r="FD21" s="129"/>
      <c r="GI21" s="177"/>
      <c r="GP21" s="177"/>
      <c r="GU21" s="177"/>
      <c r="HE21" s="177"/>
      <c r="HO21" s="128" t="s">
        <v>10745</v>
      </c>
      <c r="HQ21" s="128" t="s">
        <v>10745</v>
      </c>
      <c r="IC21" s="129"/>
      <c r="ID21" s="129"/>
      <c r="IE21" s="129"/>
      <c r="IF21" s="129"/>
      <c r="IG21" s="129"/>
      <c r="IL21" s="129"/>
    </row>
    <row r="22" spans="1:246" s="128" customFormat="1" ht="75" customHeight="1" x14ac:dyDescent="0.25">
      <c r="A22" s="299"/>
      <c r="C22" s="250"/>
      <c r="E22" s="332" t="s">
        <v>10748</v>
      </c>
      <c r="F22" s="333"/>
      <c r="G22" s="333"/>
      <c r="H22" s="334" t="str">
        <f>IF(AND(AT21&gt;0.5,H5&lt;&gt;"SA350 LF2"),"Typically SA350 LF2"&amp;CHAR(10)&amp;"when pipe wall is"&amp;CHAR(10)&amp;"greater than 0.5 thick", "")</f>
        <v/>
      </c>
      <c r="I22" s="334"/>
      <c r="P22" s="246"/>
      <c r="Q22" s="331" t="str">
        <f>IF( OR( AND(Q5="Robot",R5&gt;S5), AND(Q6="Robot",R6&gt;S6), AND(Q7="Robot",R7&gt;S7), AND(Q8="Robot",R8&gt;S8), AND(Q9="Robot",R9&gt;S9), AND(Q10="Robot",R10&gt;S10), AND(Q11="Robot",R11&gt;S11), AND(Q12="Robot",R12&gt;S12)),"↑Robot welding method cannot used if pipe is longer than max stock pipe of "&amp;MAX(Stock_Pipe_Lengths),"")</f>
        <v/>
      </c>
      <c r="R22" s="331"/>
      <c r="S22" s="331"/>
      <c r="U22" s="129"/>
      <c r="V22" s="330" t="str">
        <f>IF(OR(AND(F5&lt;=3,MID(U5,3,1)="C"),AND(F6&lt;=3,MID(U6,3,1)="C"),AND(F7&lt;=3,MID(U7,3,1)="C"),AND(F8&lt;=3,MID(U8,3,1)="C"),AND(F9&lt;=3,MID(U9,3,1)="C"),AND(F10&lt;=3,MID(U10,3,1)="C"),AND(F11&lt;=3,MID(U11,3,1)="C"),AND(F12&lt;=3,MID(U12,3,1)="C")),"Since Nozzle Pipe is equal to or less than 3'' it is suggested to use Threadolets instead of Couplings","")</f>
        <v/>
      </c>
      <c r="W22" s="330"/>
      <c r="X22" s="330"/>
      <c r="Y22" s="330"/>
      <c r="Z22" s="329" t="str">
        <f>IF(OR(AND(AD5="No",MID(U5,3,1)="T"),AND(AD6="No",MID(U6,3,1)="T"),AND(AD7="No",MID(U7,3,1)="T"),AND(AD8="No",MID(U8,3,1)="T"),AND(AD9="No",MID(U9,3,1)="T"),AND(AD10="No",MID(U10,3,1)="T"),AND(AD11="No",MID(U11,3,1)="T"),AND(AD12="No",MID(U12,3,1)="T")),"Currently Threadolet model does not support Nozzle Pipe of this size so Threadolet will NOT be added","")</f>
        <v/>
      </c>
      <c r="AA22" s="329"/>
      <c r="AB22" s="329"/>
      <c r="AC22" s="329"/>
      <c r="AD22" s="180"/>
      <c r="AE22" s="180"/>
      <c r="AF22" s="180"/>
      <c r="AG22" s="341"/>
      <c r="AH22" s="341"/>
      <c r="AI22" s="180"/>
      <c r="AJ22" s="180"/>
      <c r="AK22" s="341"/>
      <c r="AL22" s="341"/>
      <c r="AQ22" s="180"/>
      <c r="ER22" s="177"/>
      <c r="EY22" s="177"/>
      <c r="FD22" s="177"/>
      <c r="GI22" s="177"/>
      <c r="GP22" s="177"/>
      <c r="GU22" s="177"/>
      <c r="HE22" s="177"/>
      <c r="IC22" s="180"/>
      <c r="ID22" s="180"/>
      <c r="IE22" s="180"/>
      <c r="IF22" s="180"/>
      <c r="IG22" s="180"/>
      <c r="IL22" s="180"/>
    </row>
    <row r="23" spans="1:246" s="128" customFormat="1" x14ac:dyDescent="0.25">
      <c r="A23" s="300"/>
      <c r="B23" s="181" t="str">
        <f>B5</f>
        <v>Pipe</v>
      </c>
      <c r="F23" s="119">
        <f>VLOOKUP(RIGHT($C$5,1)+0,Nozzle_Size_Matrix,2,FALSE)</f>
        <v>4</v>
      </c>
      <c r="G23" s="119">
        <f>VLOOKUP(RIGHT($C$5,1)+0,Nozzle_Size_Matrix,3,FALSE)</f>
        <v>80</v>
      </c>
      <c r="I23" s="129"/>
      <c r="J23" s="129"/>
      <c r="K23" s="129"/>
      <c r="L23" s="129"/>
      <c r="R23" s="129"/>
      <c r="S23" s="129"/>
      <c r="T23" s="129"/>
      <c r="U23" s="129"/>
      <c r="ER23" s="177"/>
      <c r="EY23" s="177"/>
      <c r="FD23" s="177"/>
      <c r="GI23" s="177"/>
      <c r="GP23" s="177"/>
      <c r="GU23" s="177"/>
      <c r="HE23" s="177"/>
    </row>
    <row r="24" spans="1:246" s="128" customFormat="1" x14ac:dyDescent="0.25">
      <c r="A24" s="177"/>
      <c r="B24" s="181" t="str">
        <f t="shared" ref="B24:B30" si="396">B6</f>
        <v>Pipe</v>
      </c>
      <c r="F24" s="119">
        <f>VLOOKUP(RIGHT($C$6,1)+0,Nozzle_Size_Matrix,2,FALSE)</f>
        <v>4</v>
      </c>
      <c r="G24" s="119">
        <f>VLOOKUP(RIGHT($C$6,1)+0,Nozzle_Size_Matrix,3,FALSE)</f>
        <v>80</v>
      </c>
      <c r="I24" s="129"/>
      <c r="J24" s="129"/>
      <c r="K24" s="129"/>
      <c r="L24" s="129"/>
      <c r="R24" s="129"/>
      <c r="S24" s="129"/>
      <c r="T24" s="129"/>
      <c r="U24" s="129"/>
      <c r="ER24" s="177"/>
      <c r="EY24" s="177"/>
      <c r="FD24" s="177"/>
      <c r="GI24" s="177"/>
      <c r="GP24" s="177"/>
      <c r="GU24" s="177"/>
      <c r="HE24" s="177"/>
    </row>
    <row r="25" spans="1:246" s="128" customFormat="1" x14ac:dyDescent="0.25">
      <c r="B25" s="181" t="str">
        <f t="shared" si="396"/>
        <v>Pipe</v>
      </c>
      <c r="F25" s="119">
        <f>VLOOKUP(RIGHT($C$7,1)+0,Nozzle_Size_Matrix,2,FALSE)</f>
        <v>4</v>
      </c>
      <c r="G25" s="119">
        <f>VLOOKUP(RIGHT($C$7,1)+0,Nozzle_Size_Matrix,3,FALSE)</f>
        <v>80</v>
      </c>
      <c r="I25" s="129"/>
      <c r="J25" s="129"/>
      <c r="K25" s="129"/>
      <c r="L25" s="129"/>
      <c r="R25" s="129"/>
      <c r="S25" s="129"/>
      <c r="T25" s="129"/>
      <c r="U25" s="129"/>
      <c r="AQ25" s="128" t="s">
        <v>10978</v>
      </c>
      <c r="ER25" s="177"/>
      <c r="EY25" s="177"/>
      <c r="FD25" s="177"/>
      <c r="GI25" s="177"/>
      <c r="GP25" s="177"/>
      <c r="GU25" s="177"/>
      <c r="HE25" s="177"/>
    </row>
    <row r="26" spans="1:246" s="128" customFormat="1" ht="15.75" thickBot="1" x14ac:dyDescent="0.3">
      <c r="B26" s="181" t="str">
        <f t="shared" si="396"/>
        <v>Pipe</v>
      </c>
      <c r="F26" s="119">
        <f>VLOOKUP(RIGHT($C$8,1)+0,Nozzle_Size_Matrix,2,FALSE)</f>
        <v>4</v>
      </c>
      <c r="G26" s="119">
        <f>VLOOKUP(RIGHT($C$8,1)+0,Nozzle_Size_Matrix,3,FALSE)</f>
        <v>80</v>
      </c>
      <c r="I26" s="129"/>
      <c r="J26" s="129"/>
      <c r="K26" s="129"/>
      <c r="L26" s="129"/>
      <c r="R26" s="129"/>
      <c r="S26" s="129"/>
      <c r="T26" s="129"/>
      <c r="U26" s="129"/>
      <c r="ER26" s="177"/>
      <c r="EY26" s="177"/>
      <c r="FD26" s="177"/>
      <c r="GI26" s="177"/>
      <c r="GP26" s="177"/>
      <c r="GU26" s="177"/>
      <c r="HE26" s="177"/>
    </row>
    <row r="27" spans="1:246" s="128" customFormat="1" x14ac:dyDescent="0.25">
      <c r="B27" s="181" t="str">
        <f t="shared" si="396"/>
        <v>Pipe</v>
      </c>
      <c r="F27" s="260">
        <f>VLOOKUP(RIGHT($C$9,1)+0,Nozzle_Size_Matrix,2,FALSE)</f>
        <v>4</v>
      </c>
      <c r="G27" s="260">
        <f>VLOOKUP(RIGHT($C$9,1)+0,Nozzle_Size_Matrix,3,FALSE)</f>
        <v>80</v>
      </c>
      <c r="I27" s="129"/>
      <c r="J27" s="129"/>
      <c r="K27" s="129"/>
      <c r="L27" s="129"/>
      <c r="R27" s="129"/>
      <c r="S27" s="129"/>
      <c r="T27" s="129"/>
      <c r="U27" s="129"/>
      <c r="ER27" s="177"/>
      <c r="EY27" s="177"/>
      <c r="FD27" s="177"/>
      <c r="GI27" s="177"/>
      <c r="GP27" s="177"/>
      <c r="GU27" s="177"/>
      <c r="HE27" s="177"/>
    </row>
    <row r="28" spans="1:246" s="128" customFormat="1" x14ac:dyDescent="0.25">
      <c r="B28" s="181" t="str">
        <f t="shared" si="396"/>
        <v>Pipe</v>
      </c>
      <c r="F28" s="249">
        <f>VLOOKUP(RIGHT($C$10,1)+0,Nozzle_Size_Matrix,2,FALSE)</f>
        <v>4</v>
      </c>
      <c r="G28" s="249">
        <f>VLOOKUP(RIGHT($C$10,1)+0,Nozzle_Size_Matrix,3,FALSE)</f>
        <v>80</v>
      </c>
      <c r="I28" s="129"/>
      <c r="J28" s="129"/>
      <c r="K28" s="129"/>
      <c r="L28" s="129"/>
      <c r="R28" s="129"/>
      <c r="S28" s="129"/>
      <c r="T28" s="129"/>
      <c r="U28" s="129"/>
      <c r="ER28" s="177"/>
      <c r="EY28" s="177"/>
      <c r="FD28" s="177"/>
      <c r="GI28" s="177"/>
      <c r="GP28" s="177"/>
      <c r="GU28" s="177"/>
      <c r="HE28" s="177"/>
    </row>
    <row r="29" spans="1:246" s="128" customFormat="1" x14ac:dyDescent="0.25">
      <c r="B29" s="181" t="str">
        <f t="shared" si="396"/>
        <v>Pipe</v>
      </c>
      <c r="F29" s="249">
        <f>VLOOKUP(RIGHT($C$11,1)+0,Nozzle_Size_Matrix,2,FALSE)</f>
        <v>4</v>
      </c>
      <c r="G29" s="249">
        <f>VLOOKUP(RIGHT($C$11,1)+0,Nozzle_Size_Matrix,3,FALSE)</f>
        <v>80</v>
      </c>
      <c r="I29" s="129"/>
      <c r="J29" s="129"/>
      <c r="K29" s="129"/>
      <c r="L29" s="129"/>
      <c r="R29" s="129"/>
      <c r="S29" s="129"/>
      <c r="T29" s="129"/>
      <c r="U29" s="129"/>
      <c r="ER29" s="177"/>
      <c r="EY29" s="177"/>
      <c r="FD29" s="177"/>
      <c r="GI29" s="177"/>
      <c r="GP29" s="177"/>
      <c r="GU29" s="177"/>
      <c r="HE29" s="177"/>
    </row>
    <row r="30" spans="1:246" s="128" customFormat="1" ht="15.75" thickBot="1" x14ac:dyDescent="0.3">
      <c r="A30" s="177"/>
      <c r="B30" s="181" t="str">
        <f t="shared" si="396"/>
        <v>Pipe</v>
      </c>
      <c r="F30" s="266">
        <f>VLOOKUP(RIGHT($C$12,1)+0,Nozzle_Size_Matrix,2,FALSE)</f>
        <v>4</v>
      </c>
      <c r="G30" s="266">
        <f>VLOOKUP(RIGHT($C$12,1)+0,Nozzle_Size_Matrix,3,FALSE)</f>
        <v>80</v>
      </c>
      <c r="I30" s="129"/>
      <c r="J30" s="129"/>
      <c r="K30" s="129"/>
      <c r="L30" s="129"/>
      <c r="R30" s="129"/>
      <c r="S30" s="129"/>
      <c r="T30" s="129"/>
      <c r="U30" s="129"/>
      <c r="ER30" s="177"/>
      <c r="EY30" s="177"/>
      <c r="FD30" s="177"/>
      <c r="GI30" s="177"/>
      <c r="GP30" s="177"/>
      <c r="GU30" s="177"/>
      <c r="HE30" s="177"/>
    </row>
    <row r="31" spans="1:246" x14ac:dyDescent="0.25">
      <c r="AM31" s="298"/>
    </row>
  </sheetData>
  <sheetProtection formatCells="0" formatColumns="0" formatRows="0" insertColumns="0" insertRows="0" insertHyperlinks="0" deleteColumns="0" deleteRows="0" selectLockedCells="1" sort="0" autoFilter="0" pivotTables="0"/>
  <dataConsolidate/>
  <mergeCells count="46">
    <mergeCell ref="AG21:AH22"/>
    <mergeCell ref="AK21:AL22"/>
    <mergeCell ref="EA3:EB3"/>
    <mergeCell ref="DW3:DY3"/>
    <mergeCell ref="FP3:FR3"/>
    <mergeCell ref="EE3:EG3"/>
    <mergeCell ref="EM3:EN3"/>
    <mergeCell ref="EK3:EL3"/>
    <mergeCell ref="EH3:EJ3"/>
    <mergeCell ref="ES3:EU3"/>
    <mergeCell ref="FE3:FF3"/>
    <mergeCell ref="EW3:EY3"/>
    <mergeCell ref="FH3:FJ3"/>
    <mergeCell ref="B2:B3"/>
    <mergeCell ref="C2:C3"/>
    <mergeCell ref="V2:Y2"/>
    <mergeCell ref="M2:P2"/>
    <mergeCell ref="U2:U3"/>
    <mergeCell ref="Q2:T2"/>
    <mergeCell ref="I2:L2"/>
    <mergeCell ref="E2:H2"/>
    <mergeCell ref="Z22:AC22"/>
    <mergeCell ref="V22:Y22"/>
    <mergeCell ref="Q22:S22"/>
    <mergeCell ref="E22:G22"/>
    <mergeCell ref="H22:I22"/>
    <mergeCell ref="AE2:AL2"/>
    <mergeCell ref="BE2:BI2"/>
    <mergeCell ref="GP2:GT2"/>
    <mergeCell ref="GI2:GO2"/>
    <mergeCell ref="Z2:AD2"/>
    <mergeCell ref="JK2:JO2"/>
    <mergeCell ref="AM2:AP2"/>
    <mergeCell ref="IC2:ID2"/>
    <mergeCell ref="FT3:FU3"/>
    <mergeCell ref="GA3:GB3"/>
    <mergeCell ref="HY2:HZ2"/>
    <mergeCell ref="HV2:HX2"/>
    <mergeCell ref="FZ2:GH2"/>
    <mergeCell ref="ER2:FC2"/>
    <mergeCell ref="HO2:HU2"/>
    <mergeCell ref="FD2:FN2"/>
    <mergeCell ref="GU2:HD2"/>
    <mergeCell ref="HE2:HN2"/>
    <mergeCell ref="AR2:AS2"/>
    <mergeCell ref="FO2:FY2"/>
  </mergeCells>
  <phoneticPr fontId="22" type="noConversion"/>
  <conditionalFormatting sqref="AR3">
    <cfRule type="expression" dxfId="65" priority="240">
      <formula>COUNTIF($D5:$D12,"*TP*")=0</formula>
    </cfRule>
  </conditionalFormatting>
  <conditionalFormatting sqref="JK5:JK12">
    <cfRule type="expression" dxfId="64" priority="285">
      <formula>$GU5="S"</formula>
    </cfRule>
  </conditionalFormatting>
  <conditionalFormatting sqref="JO5:JO12">
    <cfRule type="expression" dxfId="63" priority="286">
      <formula>$HE5="S"</formula>
    </cfRule>
  </conditionalFormatting>
  <conditionalFormatting sqref="AS3 AU3:AV3 IL3 HO3:IG3">
    <cfRule type="expression" dxfId="62" priority="195">
      <formula>AND(LEFT($B$5,1)="L",LEFT($B$6,1)="L",LEFT($B$7,1)="L",LEFT($B$8,1)="L",LEFT($B$9,1)="L",LEFT($B$10,1)="L",LEFT($B$11,1)="L",LEFT($B$12,1)="L")</formula>
    </cfRule>
  </conditionalFormatting>
  <conditionalFormatting sqref="AR5:AR12">
    <cfRule type="expression" dxfId="61" priority="414">
      <formula>ISERROR(VLOOKUP($AR5,TP_Pipe_Config_List,1,FALSE))</formula>
    </cfRule>
    <cfRule type="expression" dxfId="60" priority="415">
      <formula>$BQ5="S"</formula>
    </cfRule>
  </conditionalFormatting>
  <conditionalFormatting sqref="AS5:AV12 IL5:IL12 HO5:IG12">
    <cfRule type="expression" dxfId="1" priority="438">
      <formula>$B5="LWN"</formula>
    </cfRule>
    <cfRule type="expression" dxfId="0" priority="439">
      <formula>ISERROR(VLOOKUP($AS5,WNeck_Flange_Config_List,1,FALSE))</formula>
    </cfRule>
  </conditionalFormatting>
  <conditionalFormatting sqref="AT3">
    <cfRule type="expression" dxfId="59" priority="135">
      <formula>AND(LEFT($B$5,1)="L",LEFT($B$6,1)="L",LEFT($B$7,1)="L",LEFT($B$8,1)="L",LEFT($B$9,1)="L",LEFT($B$10,1)="L",LEFT($B$11,1)="L",LEFT($B$12,1)="L")</formula>
    </cfRule>
  </conditionalFormatting>
  <conditionalFormatting sqref="JL5:JN12">
    <cfRule type="expression" dxfId="58" priority="487">
      <formula>AND($GU5="S",$HE5="S")</formula>
    </cfRule>
  </conditionalFormatting>
  <conditionalFormatting sqref="C2:D2">
    <cfRule type="expression" dxfId="57" priority="43">
      <formula>COUNTIF($D5:$D12,"*Pipe*")=0</formula>
    </cfRule>
  </conditionalFormatting>
  <conditionalFormatting sqref="M5:P12">
    <cfRule type="expression" dxfId="56" priority="39">
      <formula>COUNTIF($D5,"*TP*")=0</formula>
    </cfRule>
  </conditionalFormatting>
  <conditionalFormatting sqref="M3:P3">
    <cfRule type="expression" dxfId="55" priority="45">
      <formula>COUNTIF($D5:$D12,"*TP*")=0</formula>
    </cfRule>
  </conditionalFormatting>
  <conditionalFormatting sqref="Q3">
    <cfRule type="expression" dxfId="54" priority="41">
      <formula>COUNTIF($D$5:$D$12,"*Flange+Pipe*")=0</formula>
    </cfRule>
  </conditionalFormatting>
  <conditionalFormatting sqref="V5:V12">
    <cfRule type="expression" dxfId="53" priority="46">
      <formula>$ER5="S"</formula>
    </cfRule>
  </conditionalFormatting>
  <conditionalFormatting sqref="Y5:Y12">
    <cfRule type="expression" dxfId="52" priority="47">
      <formula>$FD5="S"</formula>
    </cfRule>
  </conditionalFormatting>
  <conditionalFormatting sqref="W5:X12">
    <cfRule type="expression" dxfId="51" priority="48">
      <formula>AND($ER5="S",$FD5="S")</formula>
    </cfRule>
  </conditionalFormatting>
  <conditionalFormatting sqref="AO5:AP12">
    <cfRule type="expression" dxfId="50" priority="50">
      <formula>$HE5="S"</formula>
    </cfRule>
  </conditionalFormatting>
  <conditionalFormatting sqref="D3">
    <cfRule type="expression" dxfId="49" priority="40">
      <formula>AND(LEFT($B$5,1)="L",LEFT($B$6,1)="L",LEFT($B$7,1)="L",LEFT($B$8,1)="L",LEFT($B$9,1)="L",LEFT($B$10,1)="L",LEFT($B$11,1)="L",LEFT($B$12,1)="L")</formula>
    </cfRule>
  </conditionalFormatting>
  <conditionalFormatting sqref="F23:G30">
    <cfRule type="expression" dxfId="48" priority="37">
      <formula>$B23="None"</formula>
    </cfRule>
    <cfRule type="expression" dxfId="47" priority="38">
      <formula>AND($B23&lt;&gt;"Pipe",$B23&lt;&gt;"None")</formula>
    </cfRule>
  </conditionalFormatting>
  <conditionalFormatting sqref="AM5:AN12">
    <cfRule type="expression" dxfId="46" priority="49">
      <formula>$GU5="S"</formula>
    </cfRule>
  </conditionalFormatting>
  <conditionalFormatting sqref="Z5:AB12">
    <cfRule type="expression" dxfId="45" priority="34">
      <formula>MID($U5,3,1)&lt;&gt;"T"</formula>
    </cfRule>
  </conditionalFormatting>
  <conditionalFormatting sqref="AC5:AC12">
    <cfRule type="expression" dxfId="44" priority="35">
      <formula>LEFT($U5,3)&lt;&gt;"2 T"</formula>
    </cfRule>
  </conditionalFormatting>
  <conditionalFormatting sqref="V22:Y22">
    <cfRule type="expression" dxfId="43" priority="33">
      <formula>$V$22&lt;&gt;""</formula>
    </cfRule>
  </conditionalFormatting>
  <conditionalFormatting sqref="Z22">
    <cfRule type="expression" dxfId="42" priority="32">
      <formula>$Z$22&lt;&gt;""</formula>
    </cfRule>
  </conditionalFormatting>
  <conditionalFormatting sqref="AQ3">
    <cfRule type="expression" dxfId="41" priority="31">
      <formula>AND(MID($U$5,3,3)&lt;&gt;"LWN",MID($U$6,3,3)&lt;&gt;"LWN",MID($U$7,3,3)&lt;&gt;"LWN",MID($U$8,3,3)&lt;&gt;"LWN",MID($U$9,3,3)&lt;&gt;"LWN",MID($U$10,3,3)&lt;&gt;"LWN",MID($U$11,3,3)&lt;&gt;"LWN",MID($U$12,3,3)&lt;&gt;"LWN")</formula>
    </cfRule>
  </conditionalFormatting>
  <conditionalFormatting sqref="AM5:AM12">
    <cfRule type="expression" dxfId="40" priority="51">
      <formula>$IC5="Blackout cell"</formula>
    </cfRule>
  </conditionalFormatting>
  <conditionalFormatting sqref="Q5:Q12">
    <cfRule type="expression" dxfId="39" priority="21">
      <formula>$D5 &lt;&gt;"Flange+Pipe"</formula>
    </cfRule>
  </conditionalFormatting>
  <conditionalFormatting sqref="P5:P12">
    <cfRule type="expression" dxfId="38" priority="52">
      <formula>$P5="Pick from list"</formula>
    </cfRule>
  </conditionalFormatting>
  <conditionalFormatting sqref="H6:H12">
    <cfRule type="expression" dxfId="37" priority="29">
      <formula>COUNTIF($D6,"*Flange*")=0</formula>
    </cfRule>
  </conditionalFormatting>
  <conditionalFormatting sqref="I5:I12 L5:L12">
    <cfRule type="expression" dxfId="36" priority="26">
      <formula>COUNTIF($D5,"*Elbow*")=0</formula>
    </cfRule>
  </conditionalFormatting>
  <conditionalFormatting sqref="R3:T3">
    <cfRule type="expression" dxfId="35" priority="28">
      <formula>AND(COUNTIF($Q$5:$Q$12,"Robot")=0,  COUNTIF($D$5:$D$12,"Flange+Pipe")&gt;0 )</formula>
    </cfRule>
  </conditionalFormatting>
  <conditionalFormatting sqref="I3 L3">
    <cfRule type="expression" dxfId="34" priority="27">
      <formula>COUNTIF($D$5:$D$12,"*ELbow*")=0</formula>
    </cfRule>
  </conditionalFormatting>
  <conditionalFormatting sqref="E5:E12 H5">
    <cfRule type="expression" dxfId="33" priority="53">
      <formula>COUNTIF($D5,"*Flange*")=0</formula>
    </cfRule>
  </conditionalFormatting>
  <conditionalFormatting sqref="E3 H3">
    <cfRule type="expression" dxfId="32" priority="54">
      <formula>COUNTIF($D$5:$D$12,"*Flange*")=0</formula>
    </cfRule>
  </conditionalFormatting>
  <conditionalFormatting sqref="C5:C12">
    <cfRule type="expression" dxfId="31" priority="42">
      <formula>COUNTIF($D5,"*Pipe*")=0</formula>
    </cfRule>
    <cfRule type="expression" dxfId="30" priority="44">
      <formula>ISERROR(VLOOKUP(C5,INDIRECT(VLOOKUP(B5,Pipe_Style_Table,2,FALSE)),1,FALSE))</formula>
    </cfRule>
  </conditionalFormatting>
  <conditionalFormatting sqref="J5:K12">
    <cfRule type="expression" dxfId="29" priority="23">
      <formula>AND($D5&lt;&gt;"Flange+Elbow", $D5&lt;&gt;"Elbow")</formula>
    </cfRule>
  </conditionalFormatting>
  <conditionalFormatting sqref="J3:K3">
    <cfRule type="expression" dxfId="28" priority="22">
      <formula>AND(COUNTIF($D$5:$D$12,"Flange+ELbow")=0, COUNTIF($D$5:$D$12,"ELbow")=0 )</formula>
    </cfRule>
  </conditionalFormatting>
  <conditionalFormatting sqref="R5:S12">
    <cfRule type="expression" dxfId="27" priority="55">
      <formula>$D5&lt;&gt;"Flange+Pipe"</formula>
    </cfRule>
    <cfRule type="expression" dxfId="26" priority="56">
      <formula xml:space="preserve"> $Q5&lt;&gt;"Robot"</formula>
    </cfRule>
  </conditionalFormatting>
  <conditionalFormatting sqref="T5:T12">
    <cfRule type="expression" dxfId="25" priority="57">
      <formula>$Q5 &lt;&gt;"Robot"</formula>
    </cfRule>
    <cfRule type="expression" dxfId="24" priority="58">
      <formula>OR($B5 ="None", $B5 ="Only Pipe", $B5 ="Transition Pipe", $B5 ="LWN" )</formula>
    </cfRule>
  </conditionalFormatting>
  <conditionalFormatting sqref="Q5:S12">
    <cfRule type="expression" dxfId="23" priority="30">
      <formula>AND($D5="Flange+Pipe", $Q5="Robot", $R5&gt;$S5)</formula>
    </cfRule>
  </conditionalFormatting>
  <conditionalFormatting sqref="V3:X3">
    <cfRule type="expression" dxfId="22" priority="20">
      <formula>COUNTIF($U5:$U12,"*Coupling*")=0</formula>
    </cfRule>
  </conditionalFormatting>
  <conditionalFormatting sqref="Y3">
    <cfRule type="expression" dxfId="21" priority="19">
      <formula>COUNTIF($U5:$U12,"*Couplings*")=0</formula>
    </cfRule>
  </conditionalFormatting>
  <conditionalFormatting sqref="Z3:AB3">
    <cfRule type="expression" dxfId="20" priority="18">
      <formula>COUNTIF($U5:$U12,"*Threadolet*")=0</formula>
    </cfRule>
  </conditionalFormatting>
  <conditionalFormatting sqref="AC3:AD3">
    <cfRule type="expression" dxfId="19" priority="17">
      <formula>COUNTIF($U5:$U12,"*Threadolets*")=0</formula>
    </cfRule>
  </conditionalFormatting>
  <conditionalFormatting sqref="AM3:AN3 AQ3">
    <cfRule type="expression" dxfId="18" priority="16">
      <formula>COUNTIF($U5:$U12,"*LWN*")=0</formula>
    </cfRule>
  </conditionalFormatting>
  <conditionalFormatting sqref="AO3:AP3">
    <cfRule type="expression" dxfId="17" priority="15">
      <formula>COUNTIF($U5:$U12,"*LWNs*")=0</formula>
    </cfRule>
  </conditionalFormatting>
  <conditionalFormatting sqref="H22:I22 H21 H5 H3">
    <cfRule type="expression" dxfId="16" priority="14">
      <formula>$H$22&lt;&gt;""</formula>
    </cfRule>
  </conditionalFormatting>
  <conditionalFormatting sqref="AE3:AH3">
    <cfRule type="expression" dxfId="15" priority="13">
      <formula>COUNTIF($U5:$U12,"*+Flange*")=0</formula>
    </cfRule>
  </conditionalFormatting>
  <conditionalFormatting sqref="AI3:AL3">
    <cfRule type="expression" dxfId="14" priority="12">
      <formula>COUNTIF($U5:$U12,"*+Flanges*")=0</formula>
    </cfRule>
  </conditionalFormatting>
  <conditionalFormatting sqref="AE5:AF12">
    <cfRule type="expression" dxfId="13" priority="11">
      <formula>$GI5="S"</formula>
    </cfRule>
  </conditionalFormatting>
  <conditionalFormatting sqref="F5:G12">
    <cfRule type="expression" dxfId="12" priority="24">
      <formula>$D5="Flange"</formula>
    </cfRule>
    <cfRule type="expression" dxfId="11" priority="25">
      <formula>AND(COUNTIF($D5,"*Pipe*")=0,   OR(COUNTIF($D5,"*TP*")&gt;0,  COUNTIF($D5,"*ELBOW*")&gt;0 ) )</formula>
    </cfRule>
  </conditionalFormatting>
  <conditionalFormatting sqref="AI5:AJ12">
    <cfRule type="expression" dxfId="10" priority="10">
      <formula>$GP5="S"</formula>
    </cfRule>
  </conditionalFormatting>
  <conditionalFormatting sqref="AG5:AH12">
    <cfRule type="expression" dxfId="9" priority="9">
      <formula>$GI5="S"</formula>
    </cfRule>
  </conditionalFormatting>
  <conditionalFormatting sqref="AK5:AL12">
    <cfRule type="expression" dxfId="8" priority="8">
      <formula>$GP5="S"</formula>
    </cfRule>
  </conditionalFormatting>
  <conditionalFormatting sqref="AG21">
    <cfRule type="expression" dxfId="7" priority="7">
      <formula>$AG$21&lt;&gt;""</formula>
    </cfRule>
  </conditionalFormatting>
  <conditionalFormatting sqref="AK21">
    <cfRule type="expression" dxfId="6" priority="6">
      <formula>$AG$21&lt;&gt;""</formula>
    </cfRule>
  </conditionalFormatting>
  <conditionalFormatting sqref="AO5:AO12">
    <cfRule type="expression" dxfId="5" priority="59">
      <formula>$ID5 = "Blackout cell"</formula>
    </cfRule>
    <cfRule type="expression" dxfId="4" priority="60">
      <formula>$U5="1 LWN"</formula>
    </cfRule>
  </conditionalFormatting>
  <conditionalFormatting sqref="AD5:AD12">
    <cfRule type="expression" dxfId="3" priority="4">
      <formula>MID($U5,3,1)&lt;&gt;"T"</formula>
    </cfRule>
    <cfRule type="expression" dxfId="2" priority="36">
      <formula>AND($AD5="No", MID($U5,3,1)="T" )</formula>
    </cfRule>
  </conditionalFormatting>
  <dataValidations count="31">
    <dataValidation allowBlank="1" showErrorMessage="1" sqref="JR3:XFD1048576 B13:AQ20" xr:uid="{00000000-0002-0000-0000-000008000000}"/>
    <dataValidation type="list" allowBlank="1" showErrorMessage="1" sqref="U5:U12" xr:uid="{EAF55A16-C205-4BD1-9876-EF53CB25EEBA}">
      <formula1>AC_Options_List</formula1>
    </dataValidation>
    <dataValidation type="list" allowBlank="1" sqref="AF5:AF12 AJ5:AJ12" xr:uid="{4D378802-8017-4415-B455-CC6542F59AD6}">
      <formula1>Flange_LBS_List</formula1>
    </dataValidation>
    <dataValidation type="list" allowBlank="1" sqref="AE5:AE12 AI5:AI12" xr:uid="{A7E06727-B945-41A1-A9EE-A0472EE5CB74}">
      <formula1>AP_Config_List</formula1>
    </dataValidation>
    <dataValidation type="list" allowBlank="1" showInputMessage="1" sqref="Q5:Q12" xr:uid="{51F115E7-DBB3-4341-8C4B-E21CC1FDE60A}">
      <formula1>"Standard, Robot"</formula1>
    </dataValidation>
    <dataValidation type="list" allowBlank="1" sqref="N5:N12" xr:uid="{9779B364-4419-4FDB-A8D5-07115F21F16F}">
      <formula1>Pipe_Schedule_List</formula1>
    </dataValidation>
    <dataValidation type="list" allowBlank="1" sqref="M5:M12" xr:uid="{7B4E4221-7194-4649-8900-3AA5F6FB25FF}">
      <formula1>Pipe_Size_List</formula1>
    </dataValidation>
    <dataValidation type="list" allowBlank="1" promptTitle="$PRP@DESCRIPTION" prompt="NOZZLE, FRONT" sqref="B5:B12" xr:uid="{D9A66D18-3B3B-4704-A9F2-83E91A19FD1C}">
      <formula1>Pipe_Style_List</formula1>
    </dataValidation>
    <dataValidation type="list" allowBlank="1" sqref="J5:J12" xr:uid="{2AFD8EB6-6A0B-4BE8-9D19-E8CA166FFE93}">
      <formula1>Elbow_Size_List</formula1>
    </dataValidation>
    <dataValidation type="list" allowBlank="1" sqref="K5:K12" xr:uid="{3A167946-F548-46CD-97A2-9C08120E95EC}">
      <formula1>Elbow_Schedule_List</formula1>
    </dataValidation>
    <dataValidation type="list" allowBlank="1" sqref="I5:I12" xr:uid="{DF24AE20-021C-4E09-A001-D05B6E18E301}">
      <formula1>Elbow_Radius_List</formula1>
    </dataValidation>
    <dataValidation type="list" allowBlank="1" sqref="T5:T12" xr:uid="{E5F42F30-97C2-4908-B5B9-58B7E95EDFD7}">
      <formula1>Stock_Pipe_Material_List</formula1>
    </dataValidation>
    <dataValidation type="list" allowBlank="1" sqref="L5:L12" xr:uid="{D4A4B0D5-0DD0-4980-B359-ADDDB2305DDD}">
      <formula1>Elbow_Material_List</formula1>
    </dataValidation>
    <dataValidation type="list" allowBlank="1" sqref="Q5:S12" xr:uid="{CCE1F776-BF67-4A06-8E2B-22D499431364}">
      <formula1>"Standard, Robot"</formula1>
    </dataValidation>
    <dataValidation errorTitle="SolidWorks Error:" error="The value you have entered is invalid.  Please enter a valid value before continuing." promptTitle="$CONFIGURATION@welding neck flan" prompt="Select the configuration name." sqref="D5:D12" xr:uid="{2140EA0F-0C08-4AD0-8F21-3453A386C373}"/>
    <dataValidation type="list" allowBlank="1" sqref="C5:C12" xr:uid="{30D8E007-3FF1-46FF-ACB3-02461E1DD993}">
      <formula1>INDIRECT(VLOOKUP($B5,Pipe_Style_Table,2,FALSE))</formula1>
    </dataValidation>
    <dataValidation type="list" allowBlank="1" showErrorMessage="1" sqref="AB5:AB12" xr:uid="{22570E6F-B4B8-4828-9CDD-9271536D9A46}">
      <formula1>Threadolet_Material_List</formula1>
    </dataValidation>
    <dataValidation type="list" allowBlank="1" showErrorMessage="1" sqref="AA5:AA12" xr:uid="{FEABB59B-DE8A-4FCD-8B06-C7B77677CD3F}">
      <formula1>Threadolet_LBS_List</formula1>
    </dataValidation>
    <dataValidation type="list" allowBlank="1" sqref="Z5:Z12 Y5 AC5:AC12" xr:uid="{0A2CBB93-FF76-4DEE-BF07-3BC92A945E23}">
      <formula1>Threadolet_Size_List</formula1>
    </dataValidation>
    <dataValidation type="list" allowBlank="1" showInputMessage="1" showErrorMessage="1" sqref="G23:G30 G5:G12 AH5:AH12 AL5:AL12" xr:uid="{4C1050C0-6E2D-4FE6-A98C-0E1DECA01BB7}">
      <formula1>Flange_Schedule_List</formula1>
    </dataValidation>
    <dataValidation type="list" allowBlank="1" sqref="F23:F30 F5:F12" xr:uid="{554EFCEB-AE02-4714-B03E-31C3D53F0356}">
      <formula1>Flange_Size_List</formula1>
    </dataValidation>
    <dataValidation allowBlank="1" showInputMessage="1" sqref="P5:P12 R5:T12" xr:uid="{19927EA9-7529-4E98-BA74-D5558349BFEC}"/>
    <dataValidation type="list" allowBlank="1" showErrorMessage="1" sqref="E5:E12" xr:uid="{B264CB3A-FE05-4F2B-A2E8-168BA3C650D3}">
      <formula1>Flange_LBS_List</formula1>
    </dataValidation>
    <dataValidation allowBlank="1" sqref="R5:S12 D5:D12 AG5:AH12 AK5:AQ12 AD5:AD12" xr:uid="{1ED3A6EB-C8FE-48D8-8DC6-F79C24B70FC3}"/>
    <dataValidation type="list" allowBlank="1" showErrorMessage="1" sqref="O5:O12" xr:uid="{7AE544C2-FE57-4992-A0A7-051244E1F80F}">
      <formula1>"2,0"</formula1>
    </dataValidation>
    <dataValidation type="list" allowBlank="1" showErrorMessage="1" sqref="W5:W12" xr:uid="{C15F99ED-A29A-4736-9523-08C807679828}">
      <formula1>Coupling_LBS_List</formula1>
    </dataValidation>
    <dataValidation type="list" allowBlank="1" sqref="V5:V12 Y6:Y12" xr:uid="{A320D023-3E5A-40EC-9AAE-AC5DE4AB9ED1}">
      <formula1>Coupling_Size_List</formula1>
    </dataValidation>
    <dataValidation type="list" allowBlank="1" showErrorMessage="1" sqref="X5:X12" xr:uid="{5F27616F-A92A-404A-AF0E-F0D968B082F0}">
      <formula1>Coupling_Material_List</formula1>
    </dataValidation>
    <dataValidation type="list" allowBlank="1" sqref="H5:H12" xr:uid="{8590F466-3311-4A11-98E7-5E240AF22521}">
      <formula1>Flange_Material_List</formula1>
    </dataValidation>
    <dataValidation type="list" allowBlank="1" showInputMessage="1" promptTitle="$PARTNUMBER" prompt="Enter the part number." sqref="BN5:BN12" xr:uid="{BAC0A2DB-0F14-47D2-B07A-4B218F95ACEC}">
      <formula1>"$DOCUMENT,$CONFIGURATION,$PARENT,$D,$C,$P"</formula1>
    </dataValidation>
    <dataValidation type="list" allowBlank="1" showInputMessage="1" promptTitle="$Parent" prompt="Select the configuration name." sqref="IH5:IH12" xr:uid="{55ED9FC7-AC79-4A38-BB4B-85DDB50EFB28}">
      <formula1>_SWX_13</formula1>
    </dataValidation>
  </dataValidations>
  <pageMargins left="0.7" right="0.7" top="0.75" bottom="0.75" header="0.3" footer="0.3"/>
  <pageSetup orientation="portrait" r:id="rId1"/>
  <ignoredErrors>
    <ignoredError sqref="B21:D22 E21:G22 AE21:AQ22 AE3:AO3 IH2:IH4 B23:G30 IH13:IH20 B9:X12 D8:AC8 B6:B8 AF5:AH8 AJ5:BB8 AE9:BB12 BE5:BM12 BO6:FN12 BO5:BT5 DQ5:FN5 B3:AC3 B4:AC4 B2:Z2 H21:AC21 H22:Y22 Z22:AC22 AD5:AD12 FW5:ID12 FO5:FO12 G5:T6 D5:F7 G7:AC7 V5:AC6 B13:ID20 AP3:ID3 AE4:ID4 AE2:ID2 IE5:IE20 IG13:IG20 IL5:IL12 IL13:IL20 IG5:IG12 IF5:IF20" unlockedFormula="1"/>
    <ignoredError sqref="Y9:AC12 FP6:FU12 FP5:FV5 FV6:FV12" formula="1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8671"/>
  <sheetViews>
    <sheetView topLeftCell="AB1" zoomScale="90" zoomScaleNormal="90" workbookViewId="0">
      <selection activeCell="AH24" sqref="AH24"/>
    </sheetView>
  </sheetViews>
  <sheetFormatPr defaultColWidth="9.140625" defaultRowHeight="15" x14ac:dyDescent="0.25"/>
  <cols>
    <col min="1" max="1" width="6.42578125" style="14" customWidth="1"/>
    <col min="2" max="2" width="10" style="12" bestFit="1" customWidth="1"/>
    <col min="3" max="3" width="6.42578125" style="14" customWidth="1"/>
    <col min="4" max="4" width="10" style="13" bestFit="1" customWidth="1"/>
    <col min="5" max="5" width="6.7109375" style="8" customWidth="1"/>
    <col min="6" max="6" width="10" style="10" bestFit="1" customWidth="1"/>
    <col min="7" max="7" width="9.140625" style="4"/>
    <col min="8" max="8" width="17.28515625" style="2" bestFit="1" customWidth="1"/>
    <col min="9" max="9" width="7.140625" customWidth="1"/>
    <col min="10" max="10" width="10" bestFit="1" customWidth="1"/>
    <col min="11" max="13" width="10" customWidth="1"/>
    <col min="14" max="14" width="17.28515625" style="2" bestFit="1" customWidth="1"/>
    <col min="15" max="15" width="10" customWidth="1"/>
    <col min="16" max="16" width="10" style="13" bestFit="1" customWidth="1"/>
    <col min="17" max="17" width="6.7109375" style="8" customWidth="1"/>
    <col min="18" max="18" width="10" style="10" bestFit="1" customWidth="1"/>
    <col min="19" max="19" width="6.7109375" style="8" customWidth="1"/>
    <col min="20" max="20" width="10" style="10" bestFit="1" customWidth="1"/>
    <col min="21" max="21" width="10" customWidth="1"/>
    <col min="22" max="22" width="17.28515625" bestFit="1" customWidth="1"/>
    <col min="23" max="23" width="9.140625" style="344"/>
    <col min="24" max="24" width="16.28515625" style="4" bestFit="1" customWidth="1"/>
    <col min="25" max="25" width="9.140625" style="4"/>
    <col min="26" max="26" width="10" style="4" bestFit="1" customWidth="1"/>
    <col min="27" max="27" width="9.140625" style="4"/>
    <col min="28" max="28" width="10" style="4" bestFit="1" customWidth="1"/>
    <col min="29" max="29" width="9.140625" style="4"/>
    <col min="30" max="30" width="16.28515625" style="4" bestFit="1" customWidth="1"/>
    <col min="31" max="31" width="9.140625" style="4"/>
    <col min="32" max="32" width="10" style="4" customWidth="1"/>
    <col min="33" max="33" width="9.140625" style="4"/>
    <col min="34" max="34" width="10" style="4" customWidth="1"/>
    <col min="35" max="35" width="9.140625" style="4"/>
    <col min="36" max="36" width="16.28515625" style="4" customWidth="1"/>
    <col min="37" max="37" width="9.140625" style="4"/>
    <col min="38" max="38" width="10" style="4" customWidth="1"/>
    <col min="39" max="39" width="9.140625" style="4"/>
    <col min="40" max="40" width="10" style="4" bestFit="1" customWidth="1"/>
    <col min="41" max="43" width="9.140625" style="4"/>
    <col min="44" max="44" width="10" style="4" bestFit="1" customWidth="1"/>
    <col min="45" max="45" width="9.140625" style="4"/>
    <col min="46" max="46" width="16.28515625" style="4" bestFit="1" customWidth="1"/>
    <col min="47" max="47" width="12" style="4" bestFit="1" customWidth="1"/>
    <col min="48" max="48" width="10" style="4" bestFit="1" customWidth="1"/>
    <col min="49" max="49" width="9.140625" style="4"/>
    <col min="50" max="50" width="10" style="4" bestFit="1" customWidth="1"/>
    <col min="51" max="51" width="9.140625" style="4"/>
    <col min="52" max="52" width="10.42578125" style="4" bestFit="1" customWidth="1"/>
    <col min="53" max="53" width="9.140625" style="4"/>
    <col min="54" max="54" width="10.42578125" style="4" bestFit="1" customWidth="1"/>
    <col min="55" max="55" width="9.140625" style="4"/>
    <col min="56" max="56" width="10.42578125" style="4" bestFit="1" customWidth="1"/>
    <col min="57" max="57" width="9.140625" style="4"/>
    <col min="58" max="58" width="14" style="4" bestFit="1" customWidth="1"/>
    <col min="59" max="59" width="9.140625" style="4"/>
    <col min="60" max="60" width="34" style="4" bestFit="1" customWidth="1"/>
    <col min="61" max="61" width="9.140625" style="4"/>
    <col min="62" max="62" width="52.42578125" style="4" bestFit="1" customWidth="1"/>
    <col min="63" max="63" width="9.140625" style="4"/>
    <col min="64" max="64" width="29.7109375" style="4" bestFit="1" customWidth="1"/>
    <col min="65" max="65" width="9.140625" style="4"/>
    <col min="66" max="66" width="16.42578125" style="4" bestFit="1" customWidth="1"/>
    <col min="67" max="67" width="18.5703125" style="4" bestFit="1" customWidth="1"/>
    <col min="68" max="68" width="18.5703125" style="14" bestFit="1" customWidth="1"/>
    <col min="69" max="69" width="16" style="4" customWidth="1"/>
    <col min="70" max="74" width="9.140625" style="4"/>
    <col min="75" max="75" width="11.42578125" style="4" bestFit="1" customWidth="1"/>
    <col min="76" max="76" width="16.7109375" style="4" bestFit="1" customWidth="1"/>
    <col min="77" max="80" width="16.7109375" style="4" customWidth="1"/>
    <col min="81" max="81" width="10.85546875" style="4" bestFit="1" customWidth="1"/>
    <col min="82" max="82" width="9.140625" style="4"/>
    <col min="83" max="86" width="9.85546875" style="4" bestFit="1" customWidth="1"/>
    <col min="87" max="87" width="13.7109375" style="4" bestFit="1" customWidth="1"/>
    <col min="88" max="88" width="10.85546875" style="4" bestFit="1" customWidth="1"/>
    <col min="89" max="90" width="9.140625" style="4"/>
    <col min="91" max="91" width="20.85546875" style="4" bestFit="1" customWidth="1"/>
    <col min="92" max="92" width="28.7109375" style="4" bestFit="1" customWidth="1"/>
    <col min="93" max="93" width="10.42578125" style="4" bestFit="1" customWidth="1"/>
    <col min="94" max="94" width="12" style="4" bestFit="1" customWidth="1"/>
    <col min="95" max="95" width="17.28515625" style="4" bestFit="1" customWidth="1"/>
    <col min="96" max="96" width="15.5703125" style="4" bestFit="1" customWidth="1"/>
    <col min="97" max="97" width="13.85546875" style="4" bestFit="1" customWidth="1"/>
    <col min="98" max="98" width="15.5703125" style="4" bestFit="1" customWidth="1"/>
    <col min="99" max="99" width="15.42578125" style="4" bestFit="1" customWidth="1"/>
    <col min="100" max="100" width="23" style="4" bestFit="1" customWidth="1"/>
    <col min="101" max="101" width="8.7109375" style="4" bestFit="1" customWidth="1"/>
    <col min="102" max="102" width="10.42578125" style="4" bestFit="1" customWidth="1"/>
    <col min="103" max="103" width="9.140625" style="4"/>
    <col min="104" max="104" width="10.28515625" style="4" bestFit="1" customWidth="1"/>
    <col min="105" max="105" width="10.28515625" style="4" customWidth="1"/>
    <col min="106" max="106" width="10.28515625" style="4" bestFit="1" customWidth="1"/>
    <col min="107" max="107" width="13.140625" style="4" bestFit="1" customWidth="1"/>
    <col min="108" max="108" width="11.140625" style="4" bestFit="1" customWidth="1"/>
    <col min="109" max="109" width="9.140625" style="4"/>
    <col min="110" max="110" width="10" style="4" bestFit="1" customWidth="1"/>
    <col min="111" max="111" width="9.140625" style="4"/>
    <col min="112" max="112" width="20" style="4" bestFit="1" customWidth="1"/>
    <col min="113" max="116" width="10" style="4" bestFit="1" customWidth="1"/>
    <col min="117" max="117" width="14.140625" style="4" bestFit="1" customWidth="1"/>
    <col min="118" max="118" width="22.7109375" style="4" bestFit="1" customWidth="1"/>
    <col min="119" max="119" width="10.5703125" style="4" bestFit="1" customWidth="1"/>
    <col min="120" max="120" width="10.85546875" style="4" bestFit="1" customWidth="1"/>
    <col min="121" max="16384" width="9.140625" style="4"/>
  </cols>
  <sheetData>
    <row r="1" spans="1:120" x14ac:dyDescent="0.25">
      <c r="B1" s="66"/>
      <c r="D1" s="65"/>
      <c r="F1" s="65"/>
      <c r="G1"/>
      <c r="H1"/>
      <c r="N1"/>
      <c r="P1" s="65"/>
      <c r="R1" s="65"/>
      <c r="T1" s="65"/>
      <c r="BN1" s="4" t="s">
        <v>10965</v>
      </c>
      <c r="BP1" s="4"/>
    </row>
    <row r="2" spans="1:120" ht="132.75" x14ac:dyDescent="0.25">
      <c r="A2" s="15"/>
      <c r="B2" s="5" t="s">
        <v>28</v>
      </c>
      <c r="C2" s="15"/>
      <c r="D2" s="6" t="s">
        <v>27</v>
      </c>
      <c r="E2" s="11"/>
      <c r="F2" s="6" t="s">
        <v>29</v>
      </c>
      <c r="H2" s="20" t="s">
        <v>30</v>
      </c>
      <c r="I2" s="19"/>
      <c r="J2" s="20" t="s">
        <v>8905</v>
      </c>
      <c r="K2" s="27"/>
      <c r="L2" s="20" t="s">
        <v>8916</v>
      </c>
      <c r="M2" s="27"/>
      <c r="N2" s="20" t="s">
        <v>12197</v>
      </c>
      <c r="O2" s="27"/>
      <c r="P2" s="6" t="s">
        <v>12192</v>
      </c>
      <c r="Q2" s="11"/>
      <c r="R2" s="6" t="s">
        <v>12193</v>
      </c>
      <c r="S2" s="11"/>
      <c r="T2" s="6" t="s">
        <v>12205</v>
      </c>
      <c r="U2" s="27"/>
      <c r="V2" s="20" t="s">
        <v>12194</v>
      </c>
      <c r="X2" s="20" t="s">
        <v>10429</v>
      </c>
      <c r="Y2" s="15"/>
      <c r="Z2" s="5" t="s">
        <v>31</v>
      </c>
      <c r="AA2" s="15"/>
      <c r="AB2" s="6" t="s">
        <v>32</v>
      </c>
      <c r="AD2" s="20" t="s">
        <v>33</v>
      </c>
      <c r="AF2" s="5" t="s">
        <v>10882</v>
      </c>
      <c r="AG2" s="15"/>
      <c r="AH2" s="6" t="s">
        <v>10883</v>
      </c>
      <c r="AJ2" s="20" t="s">
        <v>10884</v>
      </c>
      <c r="AL2" s="6" t="s">
        <v>12581</v>
      </c>
      <c r="AN2" s="5" t="s">
        <v>9186</v>
      </c>
      <c r="AO2" s="15"/>
      <c r="AP2" s="6" t="s">
        <v>9185</v>
      </c>
      <c r="AR2" s="5" t="s">
        <v>10401</v>
      </c>
      <c r="AS2" s="15"/>
      <c r="AT2" s="20" t="s">
        <v>9187</v>
      </c>
      <c r="AV2" s="20" t="s">
        <v>9162</v>
      </c>
      <c r="AX2" s="20" t="s">
        <v>12380</v>
      </c>
      <c r="AZ2" s="20" t="s">
        <v>9163</v>
      </c>
      <c r="BB2" s="20" t="s">
        <v>10966</v>
      </c>
      <c r="BD2" s="20" t="s">
        <v>11864</v>
      </c>
      <c r="BF2" s="20" t="s">
        <v>12415</v>
      </c>
      <c r="BH2" s="20" t="s">
        <v>9152</v>
      </c>
      <c r="BJ2" s="20" t="s">
        <v>9168</v>
      </c>
      <c r="BL2" s="20" t="s">
        <v>10378</v>
      </c>
      <c r="BN2" s="20" t="s">
        <v>12208</v>
      </c>
      <c r="BO2" s="27" t="s">
        <v>10964</v>
      </c>
      <c r="BP2" s="15" t="s">
        <v>12211</v>
      </c>
      <c r="BQ2" s="27"/>
      <c r="BS2" s="20" t="s">
        <v>11106</v>
      </c>
      <c r="BT2"/>
      <c r="BU2"/>
      <c r="BV2"/>
      <c r="BW2"/>
      <c r="BX2"/>
      <c r="BY2"/>
      <c r="BZ2"/>
      <c r="CA2"/>
      <c r="CB2"/>
      <c r="CC2" s="1"/>
      <c r="CE2" s="20" t="s">
        <v>12378</v>
      </c>
      <c r="CF2"/>
      <c r="CG2"/>
      <c r="CH2"/>
      <c r="CI2"/>
      <c r="CJ2" s="1"/>
      <c r="CL2" s="20" t="s">
        <v>10409</v>
      </c>
      <c r="CQ2" s="20" t="s">
        <v>10719</v>
      </c>
      <c r="CZ2" s="20" t="s">
        <v>10741</v>
      </c>
      <c r="DA2" s="27"/>
      <c r="DF2" s="89" t="s">
        <v>11105</v>
      </c>
      <c r="DH2" s="20" t="s">
        <v>12334</v>
      </c>
      <c r="DI2" s="27"/>
      <c r="DJ2" s="27"/>
      <c r="DK2" s="27"/>
      <c r="DL2" s="27"/>
      <c r="DM2" s="27"/>
      <c r="DN2" s="27"/>
      <c r="DO2" s="27"/>
      <c r="DP2"/>
    </row>
    <row r="3" spans="1:120" ht="15.75" thickBot="1" x14ac:dyDescent="0.3">
      <c r="A3" s="8"/>
      <c r="B3" s="3">
        <v>150</v>
      </c>
      <c r="C3" s="8"/>
      <c r="D3" s="3">
        <v>0.5</v>
      </c>
      <c r="F3" s="3">
        <v>20</v>
      </c>
      <c r="H3" s="21" t="s">
        <v>10</v>
      </c>
      <c r="J3" s="22">
        <v>6</v>
      </c>
      <c r="K3" s="1"/>
      <c r="L3" s="21">
        <v>80</v>
      </c>
      <c r="M3" s="1"/>
      <c r="N3" s="21" t="s">
        <v>10711</v>
      </c>
      <c r="O3" s="1"/>
      <c r="P3" s="3">
        <v>1.25</v>
      </c>
      <c r="R3" s="3">
        <v>10</v>
      </c>
      <c r="T3" s="3" t="s">
        <v>12201</v>
      </c>
      <c r="U3" s="1"/>
      <c r="V3" s="3" t="s">
        <v>12195</v>
      </c>
      <c r="X3" s="3" t="s">
        <v>12195</v>
      </c>
      <c r="Z3" s="3">
        <v>3000</v>
      </c>
      <c r="AB3" s="3">
        <v>0.125</v>
      </c>
      <c r="AD3" s="3" t="s">
        <v>10</v>
      </c>
      <c r="AF3" s="3">
        <v>3000</v>
      </c>
      <c r="AH3" s="3">
        <v>0.5</v>
      </c>
      <c r="AJ3" s="3" t="s">
        <v>10</v>
      </c>
      <c r="AL3" s="3">
        <v>1.5</v>
      </c>
      <c r="AN3" s="3">
        <v>150</v>
      </c>
      <c r="AP3" s="3">
        <v>0.5</v>
      </c>
      <c r="AR3" s="3">
        <v>9</v>
      </c>
      <c r="AT3" s="3" t="s">
        <v>10</v>
      </c>
      <c r="AU3"/>
      <c r="AV3" s="33" t="s">
        <v>9048</v>
      </c>
      <c r="AX3" s="33" t="s">
        <v>12381</v>
      </c>
      <c r="AZ3" s="33" t="s">
        <v>9159</v>
      </c>
      <c r="BB3" s="33" t="s">
        <v>10968</v>
      </c>
      <c r="BD3" s="33" t="s">
        <v>11865</v>
      </c>
      <c r="BF3" s="33" t="s">
        <v>10881</v>
      </c>
      <c r="BH3" s="33" t="s">
        <v>12232</v>
      </c>
      <c r="BJ3" s="33" t="s">
        <v>170</v>
      </c>
      <c r="BL3" s="33" t="s">
        <v>8918</v>
      </c>
      <c r="BN3" s="54">
        <v>1</v>
      </c>
      <c r="BO3" s="54">
        <v>2</v>
      </c>
      <c r="BP3" s="54">
        <v>3</v>
      </c>
      <c r="BQ3" s="54">
        <v>4</v>
      </c>
      <c r="BS3" s="1">
        <v>1</v>
      </c>
      <c r="BT3" s="1">
        <v>2</v>
      </c>
      <c r="BU3" s="1">
        <v>3</v>
      </c>
      <c r="BV3" s="1">
        <v>4</v>
      </c>
      <c r="BW3" s="1">
        <v>5</v>
      </c>
      <c r="BX3" s="1">
        <v>6</v>
      </c>
      <c r="BY3" s="1">
        <v>7</v>
      </c>
      <c r="BZ3" s="1">
        <v>8</v>
      </c>
      <c r="CA3" s="1">
        <v>9</v>
      </c>
      <c r="CB3" s="1">
        <v>10</v>
      </c>
      <c r="CC3" s="1">
        <v>11</v>
      </c>
      <c r="CE3" s="1">
        <v>1</v>
      </c>
      <c r="CF3" s="1">
        <v>2</v>
      </c>
      <c r="CG3" s="1">
        <v>3</v>
      </c>
      <c r="CH3" s="1">
        <v>4</v>
      </c>
      <c r="CI3" s="1">
        <v>5</v>
      </c>
      <c r="CJ3" s="1">
        <v>6</v>
      </c>
      <c r="CL3">
        <v>1</v>
      </c>
      <c r="CM3">
        <v>2</v>
      </c>
      <c r="CN3">
        <v>3</v>
      </c>
      <c r="CQ3" s="4">
        <v>1</v>
      </c>
      <c r="CR3" s="4">
        <v>2</v>
      </c>
      <c r="CS3" s="4">
        <v>3</v>
      </c>
      <c r="CT3" s="4">
        <v>4</v>
      </c>
      <c r="CU3" s="4">
        <v>5</v>
      </c>
      <c r="CV3" s="4">
        <v>6</v>
      </c>
      <c r="CW3" s="4">
        <v>7</v>
      </c>
      <c r="CZ3" s="8">
        <v>1</v>
      </c>
      <c r="DA3" s="8">
        <v>2</v>
      </c>
      <c r="DB3" s="8">
        <v>3</v>
      </c>
      <c r="DC3" s="8">
        <v>4</v>
      </c>
      <c r="DF3" s="33">
        <v>0</v>
      </c>
      <c r="DH3" s="8">
        <v>1</v>
      </c>
      <c r="DI3" s="8">
        <v>2</v>
      </c>
      <c r="DJ3" s="8">
        <v>3</v>
      </c>
      <c r="DK3" s="8">
        <v>4</v>
      </c>
      <c r="DL3" s="8">
        <v>5</v>
      </c>
      <c r="DM3" s="8">
        <v>6</v>
      </c>
      <c r="DN3" s="8">
        <v>7</v>
      </c>
      <c r="DO3" s="8">
        <v>8</v>
      </c>
      <c r="DP3" s="8">
        <v>9</v>
      </c>
    </row>
    <row r="4" spans="1:120" ht="15.75" thickBot="1" x14ac:dyDescent="0.3">
      <c r="A4" s="16"/>
      <c r="B4" s="3">
        <v>300</v>
      </c>
      <c r="C4" s="16"/>
      <c r="D4" s="7">
        <v>0.75</v>
      </c>
      <c r="E4" s="9"/>
      <c r="F4" s="3">
        <v>30</v>
      </c>
      <c r="H4" s="21" t="s">
        <v>20</v>
      </c>
      <c r="J4" s="22">
        <v>8</v>
      </c>
      <c r="K4" s="18"/>
      <c r="L4" s="22">
        <v>120</v>
      </c>
      <c r="M4" s="18"/>
      <c r="N4" s="21" t="s">
        <v>10669</v>
      </c>
      <c r="O4" s="18"/>
      <c r="P4" s="7">
        <v>1.5</v>
      </c>
      <c r="Q4" s="9"/>
      <c r="R4" s="3">
        <v>20</v>
      </c>
      <c r="S4" s="9"/>
      <c r="T4" s="3" t="s">
        <v>12202</v>
      </c>
      <c r="U4" s="18"/>
      <c r="V4" s="3" t="s">
        <v>12196</v>
      </c>
      <c r="X4" s="3" t="s">
        <v>12196</v>
      </c>
      <c r="Z4" s="3">
        <v>6000</v>
      </c>
      <c r="AB4" s="3">
        <v>0.25</v>
      </c>
      <c r="AD4" s="3" t="s">
        <v>20</v>
      </c>
      <c r="AF4" s="3">
        <v>6000</v>
      </c>
      <c r="AH4" s="3">
        <v>0.75</v>
      </c>
      <c r="AJ4" s="3" t="s">
        <v>17</v>
      </c>
      <c r="AL4" s="3">
        <v>2</v>
      </c>
      <c r="AN4" s="3">
        <v>300</v>
      </c>
      <c r="AP4" s="3">
        <v>0.75</v>
      </c>
      <c r="AR4" s="3">
        <v>12</v>
      </c>
      <c r="AT4" s="3" t="s">
        <v>20</v>
      </c>
      <c r="AU4"/>
      <c r="AV4" s="33" t="s">
        <v>9049</v>
      </c>
      <c r="AX4" s="33" t="s">
        <v>12382</v>
      </c>
      <c r="AZ4" s="33" t="s">
        <v>9160</v>
      </c>
      <c r="BB4" s="33" t="s">
        <v>10969</v>
      </c>
      <c r="BD4" s="33" t="s">
        <v>11866</v>
      </c>
      <c r="BF4" s="33" t="s">
        <v>12416</v>
      </c>
      <c r="BH4" s="33" t="s">
        <v>12233</v>
      </c>
      <c r="BJ4" s="33" t="s">
        <v>171</v>
      </c>
      <c r="BL4" s="33" t="s">
        <v>9188</v>
      </c>
      <c r="BN4" s="95" t="s">
        <v>10881</v>
      </c>
      <c r="BO4" s="93" t="s">
        <v>9162</v>
      </c>
      <c r="BP4" s="90" t="s">
        <v>12209</v>
      </c>
      <c r="BQ4" s="73" t="s">
        <v>10739</v>
      </c>
      <c r="BS4" s="1" t="s">
        <v>9167</v>
      </c>
      <c r="BT4" s="1" t="s">
        <v>9164</v>
      </c>
      <c r="BU4" s="1" t="s">
        <v>8907</v>
      </c>
      <c r="BV4" s="1" t="s">
        <v>9177</v>
      </c>
      <c r="BW4" s="1" t="s">
        <v>11103</v>
      </c>
      <c r="BX4" s="1" t="s">
        <v>11104</v>
      </c>
      <c r="BY4" s="1" t="s">
        <v>12303</v>
      </c>
      <c r="BZ4" s="1" t="s">
        <v>12304</v>
      </c>
      <c r="CA4" s="1" t="s">
        <v>12318</v>
      </c>
      <c r="CB4" s="1" t="s">
        <v>12330</v>
      </c>
      <c r="CC4" s="1"/>
      <c r="CE4" s="1" t="s">
        <v>12379</v>
      </c>
      <c r="CF4" s="1" t="s">
        <v>9164</v>
      </c>
      <c r="CG4" s="1" t="s">
        <v>8907</v>
      </c>
      <c r="CH4" s="1" t="s">
        <v>9177</v>
      </c>
      <c r="CI4" s="1" t="s">
        <v>12330</v>
      </c>
      <c r="CJ4" s="1"/>
      <c r="CL4" s="4" t="s">
        <v>8906</v>
      </c>
      <c r="CM4" s="4" t="s">
        <v>10410</v>
      </c>
      <c r="CN4" s="4" t="s">
        <v>10411</v>
      </c>
      <c r="CQ4" s="1" t="s">
        <v>10665</v>
      </c>
      <c r="CR4" s="1" t="s">
        <v>10666</v>
      </c>
      <c r="CS4" s="1" t="s">
        <v>10427</v>
      </c>
      <c r="CT4" s="1" t="s">
        <v>12200</v>
      </c>
      <c r="CU4" s="1" t="s">
        <v>10667</v>
      </c>
      <c r="CV4" s="1" t="s">
        <v>10668</v>
      </c>
      <c r="CW4" s="1" t="s">
        <v>10718</v>
      </c>
      <c r="CX4" s="4" t="s">
        <v>10720</v>
      </c>
      <c r="CZ4" s="1" t="s">
        <v>8906</v>
      </c>
      <c r="DA4" s="1" t="s">
        <v>10746</v>
      </c>
      <c r="DB4" s="1" t="s">
        <v>8907</v>
      </c>
      <c r="DC4" s="1" t="s">
        <v>10740</v>
      </c>
      <c r="DF4" s="33">
        <v>5.5</v>
      </c>
      <c r="DH4" s="1" t="s">
        <v>8906</v>
      </c>
      <c r="DI4" s="1" t="s">
        <v>8906</v>
      </c>
      <c r="DJ4" s="1" t="s">
        <v>8907</v>
      </c>
      <c r="DK4" s="1" t="s">
        <v>12335</v>
      </c>
      <c r="DL4" s="8" t="s">
        <v>12336</v>
      </c>
      <c r="DM4" s="8" t="s">
        <v>12337</v>
      </c>
      <c r="DN4" s="8" t="s">
        <v>12338</v>
      </c>
      <c r="DO4" s="8" t="s">
        <v>12339</v>
      </c>
      <c r="DP4" s="8"/>
    </row>
    <row r="5" spans="1:120" x14ac:dyDescent="0.25">
      <c r="A5" s="16"/>
      <c r="B5" s="3">
        <v>400</v>
      </c>
      <c r="C5" s="16"/>
      <c r="D5" s="7">
        <v>1</v>
      </c>
      <c r="E5" s="9"/>
      <c r="F5" s="3">
        <v>40</v>
      </c>
      <c r="H5" s="21" t="s">
        <v>16</v>
      </c>
      <c r="J5" s="22">
        <v>10</v>
      </c>
      <c r="K5" s="18"/>
      <c r="L5" s="22">
        <v>160</v>
      </c>
      <c r="M5" s="18"/>
      <c r="N5" s="21" t="s">
        <v>10713</v>
      </c>
      <c r="O5" s="18"/>
      <c r="P5" s="7">
        <v>2</v>
      </c>
      <c r="Q5" s="9"/>
      <c r="R5" s="3">
        <v>30</v>
      </c>
      <c r="S5" s="9"/>
      <c r="T5" s="3" t="s">
        <v>12203</v>
      </c>
      <c r="U5" s="18"/>
      <c r="V5" s="3" t="s">
        <v>10430</v>
      </c>
      <c r="X5" s="3" t="s">
        <v>10430</v>
      </c>
      <c r="Z5" s="3" t="s">
        <v>14</v>
      </c>
      <c r="AB5" s="3">
        <v>0.375</v>
      </c>
      <c r="AD5" s="3" t="s">
        <v>15</v>
      </c>
      <c r="AF5" s="3" t="s">
        <v>14</v>
      </c>
      <c r="AH5" s="3">
        <v>1</v>
      </c>
      <c r="AJ5" s="3" t="s">
        <v>14</v>
      </c>
      <c r="AL5" s="3">
        <v>2.5</v>
      </c>
      <c r="AN5" s="3">
        <v>400</v>
      </c>
      <c r="AP5" s="3">
        <v>1</v>
      </c>
      <c r="AR5" s="3">
        <v>14</v>
      </c>
      <c r="AT5" s="3" t="s">
        <v>18</v>
      </c>
      <c r="AU5"/>
      <c r="AV5" s="33" t="s">
        <v>9158</v>
      </c>
      <c r="AX5" s="33" t="s">
        <v>12383</v>
      </c>
      <c r="AZ5" s="33" t="s">
        <v>9157</v>
      </c>
      <c r="BB5" s="33" t="s">
        <v>10970</v>
      </c>
      <c r="BD5" s="33" t="s">
        <v>11867</v>
      </c>
      <c r="BF5" s="33" t="s">
        <v>12417</v>
      </c>
      <c r="BH5" s="33" t="s">
        <v>12234</v>
      </c>
      <c r="BJ5" s="33" t="s">
        <v>172</v>
      </c>
      <c r="BL5" s="33" t="s">
        <v>9189</v>
      </c>
      <c r="BN5" s="96" t="s">
        <v>10427</v>
      </c>
      <c r="BO5" s="92" t="s">
        <v>9162</v>
      </c>
      <c r="BP5" s="3" t="s">
        <v>12212</v>
      </c>
      <c r="BQ5" s="75" t="s">
        <v>10739</v>
      </c>
      <c r="BS5" s="55">
        <v>1</v>
      </c>
      <c r="BT5" s="56">
        <f>ROUND(Sheet1!$BU$5,6)</f>
        <v>4</v>
      </c>
      <c r="BU5" s="56">
        <f>IF(Sheet1!$BV$5=2,"XH",IF(Sheet1!$BV$5=4,"XXH",ROUND(Sheet1!$BV$5,6)))</f>
        <v>80</v>
      </c>
      <c r="BV5" s="56">
        <f>ROUND(Sheet1!$BW$5,6)</f>
        <v>300</v>
      </c>
      <c r="BW5" s="63">
        <f>ROUND(Sheet1!$CK$5,6)</f>
        <v>6.1275000000000004</v>
      </c>
      <c r="BX5" s="101">
        <f>IFERROR(VLOOKUP(BW5,Stock_Pipe_Lengths,1,FALSE), IF(BW5&gt;=MAX(Stock_Pipe_Lengths), MAX(Stock_Pipe_Lengths), INDEX(Stock_Pipe_Lengths,MATCH(BW5,Stock_Pipe_Lengths)+1)))</f>
        <v>7</v>
      </c>
      <c r="BY5" s="63">
        <f>ROUND(Sheet1!CO5,9)</f>
        <v>90</v>
      </c>
      <c r="BZ5" s="63">
        <f>ROUND(Sheet1!CS5,6)</f>
        <v>9.5</v>
      </c>
      <c r="CA5" s="63">
        <f>ROUND(Sheet1!CW5,6)</f>
        <v>0.125</v>
      </c>
      <c r="CB5" s="63">
        <f>ROUND(Sheet1!$BX$5,6)</f>
        <v>1</v>
      </c>
      <c r="CC5" s="57" t="s">
        <v>9166</v>
      </c>
      <c r="CE5" s="55">
        <v>1</v>
      </c>
      <c r="CF5" s="56">
        <f>ROUND(Sheet1!$DA$5,6)</f>
        <v>2</v>
      </c>
      <c r="CG5" s="56">
        <f>IF(Sheet1!$DB$5=2,"XH",IF(Sheet1!$DB$5=4,"XXH",ROUND(Sheet1!$DB$5,6)))</f>
        <v>80</v>
      </c>
      <c r="CH5" s="56">
        <f>ROUND(Sheet1!$DC$5,6)</f>
        <v>300</v>
      </c>
      <c r="CI5" s="63">
        <f>ROUND(Sheet1!$DD$5,6)</f>
        <v>1</v>
      </c>
      <c r="CJ5" s="57" t="s">
        <v>9166</v>
      </c>
      <c r="CL5" s="71">
        <v>6</v>
      </c>
      <c r="CM5" s="72">
        <v>9.375</v>
      </c>
      <c r="CN5" s="72">
        <v>5.25</v>
      </c>
      <c r="CO5" s="73" t="s">
        <v>9166</v>
      </c>
      <c r="CQ5" s="79" t="s">
        <v>10</v>
      </c>
      <c r="CR5" s="80" t="s">
        <v>12195</v>
      </c>
      <c r="CS5" s="81" t="s">
        <v>10669</v>
      </c>
      <c r="CT5" s="98" t="str">
        <f>CR5</f>
        <v>SA234-WPB</v>
      </c>
      <c r="CU5" s="82" t="s">
        <v>10670</v>
      </c>
      <c r="CV5" s="83" t="s">
        <v>10671</v>
      </c>
      <c r="CW5" s="80" t="s">
        <v>10672</v>
      </c>
      <c r="CX5" s="73" t="s">
        <v>10720</v>
      </c>
      <c r="CZ5" s="71" t="str">
        <f>CONCATENATE(DA5,"-",DB5)</f>
        <v>0.5-10</v>
      </c>
      <c r="DA5" s="87">
        <v>0.5</v>
      </c>
      <c r="DB5" s="87">
        <v>10</v>
      </c>
      <c r="DC5" s="88">
        <v>0.67400000000000004</v>
      </c>
      <c r="DD5" s="73" t="s">
        <v>10739</v>
      </c>
      <c r="DF5" s="33">
        <v>6</v>
      </c>
      <c r="DH5" s="107" t="str">
        <f>CONCATENATE(DI5,"-",DJ5)</f>
        <v>0.125-5</v>
      </c>
      <c r="DI5" s="108">
        <v>0.125</v>
      </c>
      <c r="DJ5" s="108">
        <v>5</v>
      </c>
      <c r="DK5" s="108">
        <v>0.40500000000000003</v>
      </c>
      <c r="DL5" s="108">
        <v>0.33500000000000002</v>
      </c>
      <c r="DM5" s="108">
        <v>3.5000000000000003E-2</v>
      </c>
      <c r="DN5" s="108" t="s">
        <v>12340</v>
      </c>
      <c r="DO5" s="108">
        <v>5</v>
      </c>
      <c r="DP5" s="109" t="s">
        <v>9166</v>
      </c>
    </row>
    <row r="6" spans="1:120" x14ac:dyDescent="0.25">
      <c r="A6" s="16"/>
      <c r="B6" s="3">
        <v>600</v>
      </c>
      <c r="C6" s="16"/>
      <c r="D6" s="7">
        <v>1.25</v>
      </c>
      <c r="E6" s="9"/>
      <c r="F6" s="3">
        <v>60</v>
      </c>
      <c r="H6" s="21" t="s">
        <v>18</v>
      </c>
      <c r="J6" s="22">
        <v>12</v>
      </c>
      <c r="K6" s="18"/>
      <c r="L6" s="21" t="s">
        <v>14</v>
      </c>
      <c r="M6" s="18"/>
      <c r="N6" s="21" t="s">
        <v>10716</v>
      </c>
      <c r="O6" s="1"/>
      <c r="P6" s="7">
        <v>2.5</v>
      </c>
      <c r="Q6" s="9"/>
      <c r="R6" s="3">
        <v>40</v>
      </c>
      <c r="S6" s="9"/>
      <c r="T6" s="3" t="s">
        <v>14</v>
      </c>
      <c r="U6" s="1"/>
      <c r="V6" s="3" t="s">
        <v>10431</v>
      </c>
      <c r="X6" s="3" t="s">
        <v>10431</v>
      </c>
      <c r="AB6" s="3">
        <v>0.5</v>
      </c>
      <c r="AD6" s="3" t="s">
        <v>18</v>
      </c>
      <c r="AH6" s="3">
        <v>1.5</v>
      </c>
      <c r="AL6" s="3">
        <v>3</v>
      </c>
      <c r="AN6" s="3">
        <v>600</v>
      </c>
      <c r="AP6" s="3">
        <v>1.25</v>
      </c>
      <c r="AR6" s="3">
        <v>16</v>
      </c>
      <c r="AT6" s="3" t="s">
        <v>16</v>
      </c>
      <c r="AU6"/>
      <c r="AV6" s="33" t="s">
        <v>9050</v>
      </c>
      <c r="AX6" s="33" t="s">
        <v>12384</v>
      </c>
      <c r="AZ6" s="33" t="s">
        <v>9161</v>
      </c>
      <c r="BB6" s="33" t="s">
        <v>10971</v>
      </c>
      <c r="BD6" s="33" t="s">
        <v>11868</v>
      </c>
      <c r="BF6" s="33" t="s">
        <v>12418</v>
      </c>
      <c r="BH6" s="33" t="s">
        <v>12235</v>
      </c>
      <c r="BJ6" s="33" t="s">
        <v>173</v>
      </c>
      <c r="BL6" s="33" t="s">
        <v>9190</v>
      </c>
      <c r="BN6" s="96" t="s">
        <v>10967</v>
      </c>
      <c r="BO6" s="92" t="s">
        <v>10966</v>
      </c>
      <c r="BP6" s="3" t="s">
        <v>10427</v>
      </c>
      <c r="BQ6" s="75" t="s">
        <v>10739</v>
      </c>
      <c r="BS6" s="58">
        <v>2</v>
      </c>
      <c r="BT6" s="21">
        <f>ROUND(Sheet1!$BY$5,6)</f>
        <v>4</v>
      </c>
      <c r="BU6" s="21">
        <f>IF(Sheet1!$BZ$5=2,"XH",IF(Sheet1!$BZ$5=4,"XXH",ROUND(Sheet1!$BZ$5,6)))</f>
        <v>80</v>
      </c>
      <c r="BV6" s="21">
        <f>ROUND(Sheet1!$CA$5,6)</f>
        <v>300</v>
      </c>
      <c r="BW6" s="64">
        <f>ROUND(Sheet1!$CL$5,6)</f>
        <v>11.542885999999999</v>
      </c>
      <c r="BX6" s="102">
        <f>IFERROR(VLOOKUP(BW6,Stock_Pipe_Lengths,1,FALSE), IF(BW6&gt;=MAX(Stock_Pipe_Lengths), MAX(Stock_Pipe_Lengths), INDEX(Stock_Pipe_Lengths,MATCH(BW6,Stock_Pipe_Lengths)+1)))</f>
        <v>9.5</v>
      </c>
      <c r="BY6" s="64">
        <f>ROUND(Sheet1!CP5,9)</f>
        <v>90</v>
      </c>
      <c r="BZ6" s="64">
        <f>ROUND(Sheet1!CT5,6)</f>
        <v>14.915386</v>
      </c>
      <c r="CA6" s="64">
        <f>ROUND(Sheet1!CX5,6)</f>
        <v>0.125</v>
      </c>
      <c r="CB6" s="64">
        <f>ROUND(Sheet1!$CB$5,6)</f>
        <v>1</v>
      </c>
      <c r="CC6" s="59" t="s">
        <v>9166</v>
      </c>
      <c r="CE6" s="58">
        <v>2</v>
      </c>
      <c r="CF6" s="21">
        <f>ROUND(Sheet1!$DE$5,6)</f>
        <v>2</v>
      </c>
      <c r="CG6" s="21">
        <f>IF(Sheet1!$DF$5=2,"XH",IF(Sheet1!$DF$5=4,"XXH",ROUND(Sheet1!$DF$5,6)))</f>
        <v>80</v>
      </c>
      <c r="CH6" s="21">
        <f>ROUND(Sheet1!$DG$5,6)</f>
        <v>300</v>
      </c>
      <c r="CI6" s="64">
        <f>ROUND(Sheet1!$DH$5,6)</f>
        <v>1</v>
      </c>
      <c r="CJ6" s="59" t="s">
        <v>9166</v>
      </c>
      <c r="CL6" s="74">
        <v>8</v>
      </c>
      <c r="CM6" s="33">
        <v>10.375</v>
      </c>
      <c r="CN6" s="33">
        <v>5.25</v>
      </c>
      <c r="CO6" s="75" t="s">
        <v>9166</v>
      </c>
      <c r="CQ6" s="84" t="s">
        <v>20</v>
      </c>
      <c r="CR6" s="40" t="s">
        <v>12196</v>
      </c>
      <c r="CS6" s="41" t="s">
        <v>10673</v>
      </c>
      <c r="CT6" s="99" t="str">
        <f t="shared" ref="CT6:CT18" si="0">CR6</f>
        <v>SA420-WPL6</v>
      </c>
      <c r="CU6" s="42" t="s">
        <v>10674</v>
      </c>
      <c r="CV6" s="70" t="s">
        <v>10671</v>
      </c>
      <c r="CW6" s="43" t="s">
        <v>10675</v>
      </c>
      <c r="CX6" s="75" t="s">
        <v>10720</v>
      </c>
      <c r="CZ6" s="74" t="str">
        <f t="shared" ref="CZ6:CZ69" si="1">CONCATENATE(DA6,"-",DB6)</f>
        <v>0.5-40</v>
      </c>
      <c r="DA6" s="52">
        <v>0.5</v>
      </c>
      <c r="DB6" s="52">
        <v>40</v>
      </c>
      <c r="DC6" s="53">
        <v>0.622</v>
      </c>
      <c r="DD6" s="75" t="s">
        <v>10739</v>
      </c>
      <c r="DF6" s="33">
        <v>7</v>
      </c>
      <c r="DH6" s="110" t="str">
        <f t="shared" ref="DH6:DH69" si="2">CONCATENATE(DI6,"-",DJ6)</f>
        <v>0.125-10</v>
      </c>
      <c r="DI6">
        <v>0.125</v>
      </c>
      <c r="DJ6">
        <v>10</v>
      </c>
      <c r="DK6">
        <v>0.40500000000000003</v>
      </c>
      <c r="DL6" s="69">
        <v>0.30700000000000005</v>
      </c>
      <c r="DM6">
        <v>4.9000000000000002E-2</v>
      </c>
      <c r="DN6" t="s">
        <v>12340</v>
      </c>
      <c r="DO6">
        <v>10</v>
      </c>
      <c r="DP6" s="111" t="s">
        <v>9166</v>
      </c>
    </row>
    <row r="7" spans="1:120" x14ac:dyDescent="0.25">
      <c r="A7" s="16"/>
      <c r="B7" s="3">
        <v>900</v>
      </c>
      <c r="C7" s="16"/>
      <c r="D7" s="7">
        <v>1.5</v>
      </c>
      <c r="E7" s="9"/>
      <c r="F7" s="3">
        <v>80</v>
      </c>
      <c r="H7" s="21" t="s">
        <v>17</v>
      </c>
      <c r="J7" s="22">
        <v>14</v>
      </c>
      <c r="K7" s="18"/>
      <c r="M7" s="18"/>
      <c r="N7" s="21" t="s">
        <v>10676</v>
      </c>
      <c r="P7" s="7">
        <v>3</v>
      </c>
      <c r="Q7" s="9"/>
      <c r="R7" s="3">
        <v>60</v>
      </c>
      <c r="S7" s="9"/>
      <c r="T7" s="8"/>
      <c r="V7" s="3" t="s">
        <v>10432</v>
      </c>
      <c r="X7" s="3" t="s">
        <v>10432</v>
      </c>
      <c r="AB7" s="3">
        <v>0.75</v>
      </c>
      <c r="AD7" s="3" t="s">
        <v>16</v>
      </c>
      <c r="AH7" s="3">
        <v>2</v>
      </c>
      <c r="AL7" s="3">
        <v>3.5</v>
      </c>
      <c r="AN7" s="3">
        <v>900</v>
      </c>
      <c r="AP7" s="3">
        <v>1.5</v>
      </c>
      <c r="AR7" s="3">
        <v>18</v>
      </c>
      <c r="AT7" s="3" t="s">
        <v>17</v>
      </c>
      <c r="AU7"/>
      <c r="AV7" s="33" t="s">
        <v>14</v>
      </c>
      <c r="AX7" s="33" t="s">
        <v>14</v>
      </c>
      <c r="AZ7" s="33" t="s">
        <v>14</v>
      </c>
      <c r="BB7" s="33" t="s">
        <v>14</v>
      </c>
      <c r="BD7" s="33" t="s">
        <v>14</v>
      </c>
      <c r="BF7" s="33" t="s">
        <v>12419</v>
      </c>
      <c r="BH7" s="33" t="s">
        <v>12236</v>
      </c>
      <c r="BJ7" s="33" t="s">
        <v>174</v>
      </c>
      <c r="BL7" s="33" t="s">
        <v>9191</v>
      </c>
      <c r="BN7" s="96" t="s">
        <v>11862</v>
      </c>
      <c r="BO7" s="92" t="s">
        <v>11864</v>
      </c>
      <c r="BP7" s="3" t="s">
        <v>12213</v>
      </c>
      <c r="BQ7" s="75" t="s">
        <v>10739</v>
      </c>
      <c r="BS7" s="58">
        <v>3</v>
      </c>
      <c r="BT7" s="21">
        <f>ROUND(Sheet1!$CC$5,6)</f>
        <v>4</v>
      </c>
      <c r="BU7" s="21">
        <f>IF(Sheet1!$CD$5=2,"XH",IF(Sheet1!$CD$5=4,"XXH",ROUND(Sheet1!$CD$5,6)))</f>
        <v>80</v>
      </c>
      <c r="BV7" s="21">
        <f>ROUND(Sheet1!$CE$5,6)</f>
        <v>300</v>
      </c>
      <c r="BW7" s="64">
        <f>ROUND(Sheet1!$CM$5,6)</f>
        <v>6.1275000000000004</v>
      </c>
      <c r="BX7" s="102">
        <f>IFERROR(VLOOKUP(BW7,Stock_Pipe_Lengths,1,FALSE), IF(BW7&gt;=MAX(Stock_Pipe_Lengths), MAX(Stock_Pipe_Lengths), INDEX(Stock_Pipe_Lengths,MATCH(BW7,Stock_Pipe_Lengths)+1)))</f>
        <v>7</v>
      </c>
      <c r="BY7" s="64">
        <f>ROUND(Sheet1!CQ5,9)</f>
        <v>90</v>
      </c>
      <c r="BZ7" s="64">
        <f>ROUND(Sheet1!CU5,6)</f>
        <v>9.5</v>
      </c>
      <c r="CA7" s="64">
        <f>ROUND(Sheet1!CY5,6)</f>
        <v>0.125</v>
      </c>
      <c r="CB7" s="64">
        <f>ROUND(Sheet1!$CF$5,6)</f>
        <v>1</v>
      </c>
      <c r="CC7" s="59" t="s">
        <v>9166</v>
      </c>
      <c r="CE7" s="58">
        <v>3</v>
      </c>
      <c r="CF7" s="21">
        <f>ROUND(Sheet1!$DI$5,6)</f>
        <v>2</v>
      </c>
      <c r="CG7" s="21">
        <f>IF(Sheet1!$DJ$5=2,"XH",IF(Sheet1!$DJ$5=4,"XXH",ROUND(Sheet1!$DJ$5,6)))</f>
        <v>80</v>
      </c>
      <c r="CH7" s="21">
        <f>ROUND(Sheet1!$DK$5,6)</f>
        <v>300</v>
      </c>
      <c r="CI7" s="64">
        <f>ROUND(Sheet1!$DL$5,6)</f>
        <v>1</v>
      </c>
      <c r="CJ7" s="59" t="s">
        <v>9166</v>
      </c>
      <c r="CL7" s="74">
        <v>10</v>
      </c>
      <c r="CM7" s="33">
        <v>11.375</v>
      </c>
      <c r="CN7" s="33">
        <v>7</v>
      </c>
      <c r="CO7" s="75" t="s">
        <v>9166</v>
      </c>
      <c r="CQ7" s="84" t="s">
        <v>16</v>
      </c>
      <c r="CR7" s="43" t="s">
        <v>10430</v>
      </c>
      <c r="CS7" s="41" t="s">
        <v>10676</v>
      </c>
      <c r="CT7" s="100" t="str">
        <f t="shared" si="0"/>
        <v>SA403 WP304</v>
      </c>
      <c r="CU7" s="42" t="s">
        <v>10677</v>
      </c>
      <c r="CV7" s="70" t="s">
        <v>10678</v>
      </c>
      <c r="CW7" s="2"/>
      <c r="CX7" s="75" t="s">
        <v>10720</v>
      </c>
      <c r="CZ7" s="74" t="str">
        <f t="shared" si="1"/>
        <v>0.5-80</v>
      </c>
      <c r="DA7" s="52">
        <v>0.5</v>
      </c>
      <c r="DB7" s="52">
        <v>80</v>
      </c>
      <c r="DC7" s="53">
        <v>0.54600000000000004</v>
      </c>
      <c r="DD7" s="75" t="s">
        <v>10739</v>
      </c>
      <c r="DF7" s="33">
        <v>7.5</v>
      </c>
      <c r="DH7" s="112" t="str">
        <f t="shared" si="2"/>
        <v>0.125-40</v>
      </c>
      <c r="DI7">
        <v>0.125</v>
      </c>
      <c r="DJ7">
        <v>40</v>
      </c>
      <c r="DK7">
        <v>0.40500000000000003</v>
      </c>
      <c r="DL7" s="69">
        <v>0.26900000000000002</v>
      </c>
      <c r="DM7">
        <v>6.8000000000000005E-2</v>
      </c>
      <c r="DN7" t="s">
        <v>12340</v>
      </c>
      <c r="DO7">
        <v>40</v>
      </c>
      <c r="DP7" s="111" t="s">
        <v>9166</v>
      </c>
    </row>
    <row r="8" spans="1:120" x14ac:dyDescent="0.25">
      <c r="A8" s="16"/>
      <c r="B8" s="3">
        <v>1500</v>
      </c>
      <c r="C8" s="16"/>
      <c r="D8" s="7">
        <v>2</v>
      </c>
      <c r="E8" s="9"/>
      <c r="F8" s="3">
        <v>100</v>
      </c>
      <c r="H8" s="21" t="s">
        <v>19</v>
      </c>
      <c r="J8" s="21" t="s">
        <v>14</v>
      </c>
      <c r="K8" s="18"/>
      <c r="M8" s="18"/>
      <c r="N8" s="21" t="s">
        <v>10679</v>
      </c>
      <c r="P8" s="7">
        <v>3.5</v>
      </c>
      <c r="Q8" s="9"/>
      <c r="R8" s="3">
        <v>80</v>
      </c>
      <c r="S8" s="9"/>
      <c r="T8" s="8"/>
      <c r="V8" s="3" t="s">
        <v>10433</v>
      </c>
      <c r="X8" s="3" t="s">
        <v>10433</v>
      </c>
      <c r="AB8" s="3">
        <v>1</v>
      </c>
      <c r="AD8" s="3" t="s">
        <v>19</v>
      </c>
      <c r="AH8" s="3" t="s">
        <v>14</v>
      </c>
      <c r="AL8" s="3">
        <v>4</v>
      </c>
      <c r="AN8" s="3">
        <v>1500</v>
      </c>
      <c r="AP8" s="3">
        <v>2</v>
      </c>
      <c r="AR8" s="3">
        <v>20</v>
      </c>
      <c r="AT8" s="3" t="s">
        <v>19</v>
      </c>
      <c r="AU8"/>
      <c r="BF8" s="33" t="s">
        <v>12422</v>
      </c>
      <c r="BH8" s="33" t="s">
        <v>12237</v>
      </c>
      <c r="BJ8" s="33" t="s">
        <v>175</v>
      </c>
      <c r="BL8" s="33" t="s">
        <v>9192</v>
      </c>
      <c r="BN8" s="96" t="s">
        <v>12200</v>
      </c>
      <c r="BO8" s="92" t="s">
        <v>9162</v>
      </c>
      <c r="BP8" s="3" t="s">
        <v>12214</v>
      </c>
      <c r="BQ8" s="75" t="s">
        <v>10739</v>
      </c>
      <c r="BS8" s="58">
        <v>4</v>
      </c>
      <c r="BT8" s="21">
        <f>ROUND(Sheet1!$CG$5,6)</f>
        <v>4</v>
      </c>
      <c r="BU8" s="21">
        <f>IF(Sheet1!$CH$5=2,"XH",IF(Sheet1!$CH$5=4,"XXH",ROUND(Sheet1!$CH$5,6)))</f>
        <v>80</v>
      </c>
      <c r="BV8" s="21">
        <f>ROUND(Sheet1!$CI$5,6)</f>
        <v>300</v>
      </c>
      <c r="BW8" s="64">
        <f>ROUND(Sheet1!$CN$5,6)</f>
        <v>11.542885999999999</v>
      </c>
      <c r="BX8" s="102">
        <f>IFERROR(VLOOKUP(BW8,Stock_Pipe_Lengths,1,FALSE), IF(BW8&gt;=MAX(Stock_Pipe_Lengths), MAX(Stock_Pipe_Lengths), INDEX(Stock_Pipe_Lengths,MATCH(BW8,Stock_Pipe_Lengths)+1)))</f>
        <v>9.5</v>
      </c>
      <c r="BY8" s="64">
        <f>ROUND(Sheet1!CR5,9)</f>
        <v>90</v>
      </c>
      <c r="BZ8" s="64">
        <f>ROUND(Sheet1!CV6,6)</f>
        <v>14.915386</v>
      </c>
      <c r="CA8" s="64">
        <f>ROUND(Sheet1!CJ5,6)</f>
        <v>1</v>
      </c>
      <c r="CB8" s="64">
        <f>ROUND(Sheet1!$CJ$5,6)</f>
        <v>1</v>
      </c>
      <c r="CC8" s="59" t="s">
        <v>9166</v>
      </c>
      <c r="CE8" s="58">
        <v>4</v>
      </c>
      <c r="CF8" s="21">
        <f>ROUND(Sheet1!$DM$5,6)</f>
        <v>2</v>
      </c>
      <c r="CG8" s="21">
        <f>IF(Sheet1!$DN$5=2,"XH",IF(Sheet1!$DN$5=4,"XXH",ROUND(Sheet1!$DN$5,6)))</f>
        <v>80</v>
      </c>
      <c r="CH8" s="21">
        <f>ROUND(Sheet1!$DO$5,6)</f>
        <v>300</v>
      </c>
      <c r="CI8" s="64">
        <f>ROUND(Sheet1!$DP$5,6)</f>
        <v>1</v>
      </c>
      <c r="CJ8" s="59" t="s">
        <v>9166</v>
      </c>
      <c r="CL8" s="74">
        <v>12</v>
      </c>
      <c r="CM8" s="33">
        <v>12.375</v>
      </c>
      <c r="CN8" s="33">
        <v>7.375</v>
      </c>
      <c r="CO8" s="75" t="s">
        <v>9166</v>
      </c>
      <c r="CQ8" s="84" t="s">
        <v>18</v>
      </c>
      <c r="CR8" s="43" t="s">
        <v>10431</v>
      </c>
      <c r="CS8" s="41" t="s">
        <v>10679</v>
      </c>
      <c r="CT8" s="100" t="str">
        <f t="shared" si="0"/>
        <v>SA403 WP304L</v>
      </c>
      <c r="CU8" s="42" t="s">
        <v>10680</v>
      </c>
      <c r="CV8" s="70" t="s">
        <v>10678</v>
      </c>
      <c r="CW8" s="2"/>
      <c r="CX8" s="75" t="s">
        <v>10720</v>
      </c>
      <c r="CZ8" s="74" t="str">
        <f t="shared" si="1"/>
        <v>0.5-160</v>
      </c>
      <c r="DA8" s="52">
        <v>0.5</v>
      </c>
      <c r="DB8" s="52">
        <v>160</v>
      </c>
      <c r="DC8" s="53">
        <v>0.46400000000000002</v>
      </c>
      <c r="DD8" s="75" t="s">
        <v>10739</v>
      </c>
      <c r="DF8" s="33">
        <v>9.5</v>
      </c>
      <c r="DH8" s="112" t="str">
        <f t="shared" si="2"/>
        <v>0.125-80</v>
      </c>
      <c r="DI8">
        <v>0.125</v>
      </c>
      <c r="DJ8">
        <v>80</v>
      </c>
      <c r="DK8">
        <v>0.40500000000000003</v>
      </c>
      <c r="DL8" s="69">
        <v>0.21500000000000002</v>
      </c>
      <c r="DM8">
        <v>9.5000000000000001E-2</v>
      </c>
      <c r="DN8" t="s">
        <v>12340</v>
      </c>
      <c r="DO8">
        <v>80</v>
      </c>
      <c r="DP8" s="111" t="s">
        <v>9166</v>
      </c>
    </row>
    <row r="9" spans="1:120" ht="15.75" thickBot="1" x14ac:dyDescent="0.3">
      <c r="A9" s="16"/>
      <c r="B9" s="3">
        <v>2500</v>
      </c>
      <c r="C9" s="16"/>
      <c r="D9" s="7">
        <v>2.5</v>
      </c>
      <c r="E9" s="9"/>
      <c r="F9" s="3">
        <v>120</v>
      </c>
      <c r="H9" s="21" t="s">
        <v>10685</v>
      </c>
      <c r="K9" s="1"/>
      <c r="M9" s="1"/>
      <c r="N9" s="21" t="s">
        <v>10681</v>
      </c>
      <c r="P9" s="7">
        <v>4</v>
      </c>
      <c r="Q9" s="9"/>
      <c r="R9" s="3">
        <v>100</v>
      </c>
      <c r="S9" s="9"/>
      <c r="T9" s="8"/>
      <c r="V9" s="3" t="s">
        <v>10434</v>
      </c>
      <c r="X9" s="3" t="s">
        <v>10434</v>
      </c>
      <c r="AB9" s="3">
        <v>1.25</v>
      </c>
      <c r="AD9" s="3" t="s">
        <v>17</v>
      </c>
      <c r="AL9" s="3">
        <v>4.5</v>
      </c>
      <c r="AN9" s="3">
        <v>2500</v>
      </c>
      <c r="AP9" s="3">
        <v>2.5</v>
      </c>
      <c r="AR9" s="3" t="s">
        <v>14</v>
      </c>
      <c r="AT9" s="3" t="s">
        <v>14</v>
      </c>
      <c r="AU9"/>
      <c r="BF9" s="33" t="s">
        <v>12423</v>
      </c>
      <c r="BH9" s="33" t="s">
        <v>12238</v>
      </c>
      <c r="BJ9" s="33" t="s">
        <v>176</v>
      </c>
      <c r="BL9" s="33" t="s">
        <v>9193</v>
      </c>
      <c r="BN9" s="96" t="s">
        <v>12217</v>
      </c>
      <c r="BO9" s="92" t="s">
        <v>9162</v>
      </c>
      <c r="BP9" s="3" t="s">
        <v>12215</v>
      </c>
      <c r="BQ9" s="75" t="s">
        <v>10739</v>
      </c>
      <c r="BS9" s="60" t="s">
        <v>9165</v>
      </c>
      <c r="BT9" s="61" t="s">
        <v>9165</v>
      </c>
      <c r="BU9" s="61" t="s">
        <v>9165</v>
      </c>
      <c r="BV9" s="61" t="s">
        <v>9165</v>
      </c>
      <c r="BW9" s="61" t="s">
        <v>9165</v>
      </c>
      <c r="BX9" s="61" t="s">
        <v>9165</v>
      </c>
      <c r="BY9" s="61" t="s">
        <v>9165</v>
      </c>
      <c r="BZ9" s="61" t="s">
        <v>9165</v>
      </c>
      <c r="CA9" s="61" t="s">
        <v>9165</v>
      </c>
      <c r="CB9" s="61" t="s">
        <v>9165</v>
      </c>
      <c r="CC9" s="62" t="s">
        <v>9166</v>
      </c>
      <c r="CE9" s="60" t="s">
        <v>9165</v>
      </c>
      <c r="CF9" s="61" t="s">
        <v>9165</v>
      </c>
      <c r="CG9" s="61" t="s">
        <v>9165</v>
      </c>
      <c r="CH9" s="61" t="s">
        <v>9165</v>
      </c>
      <c r="CI9" s="61" t="s">
        <v>9165</v>
      </c>
      <c r="CJ9" s="62" t="s">
        <v>9166</v>
      </c>
      <c r="CL9" s="74">
        <v>14</v>
      </c>
      <c r="CM9" s="33">
        <v>13</v>
      </c>
      <c r="CN9" s="33">
        <v>8.875</v>
      </c>
      <c r="CO9" s="75" t="s">
        <v>9166</v>
      </c>
      <c r="CQ9" s="84" t="s">
        <v>17</v>
      </c>
      <c r="CR9" s="43" t="s">
        <v>10432</v>
      </c>
      <c r="CS9" s="41" t="s">
        <v>10681</v>
      </c>
      <c r="CT9" s="100" t="str">
        <f t="shared" si="0"/>
        <v>SA403 WP316</v>
      </c>
      <c r="CU9" s="42" t="s">
        <v>10682</v>
      </c>
      <c r="CV9" s="70" t="s">
        <v>10678</v>
      </c>
      <c r="CW9" s="2"/>
      <c r="CX9" s="75" t="s">
        <v>10720</v>
      </c>
      <c r="CZ9" s="74" t="str">
        <f t="shared" si="1"/>
        <v>0.5-STD</v>
      </c>
      <c r="DA9" s="52">
        <v>0.5</v>
      </c>
      <c r="DB9" s="52" t="s">
        <v>11</v>
      </c>
      <c r="DC9" s="53">
        <v>0.622</v>
      </c>
      <c r="DD9" s="75" t="s">
        <v>10739</v>
      </c>
      <c r="DF9" s="33" t="s">
        <v>14</v>
      </c>
      <c r="DH9" s="112" t="str">
        <f t="shared" si="2"/>
        <v>0.125-STD</v>
      </c>
      <c r="DI9">
        <v>0.125</v>
      </c>
      <c r="DJ9" t="s">
        <v>11</v>
      </c>
      <c r="DK9">
        <v>0.40500000000000003</v>
      </c>
      <c r="DL9" s="69">
        <v>0.26900000000000002</v>
      </c>
      <c r="DM9">
        <v>6.8000000000000005E-2</v>
      </c>
      <c r="DN9" t="s">
        <v>11</v>
      </c>
      <c r="DO9">
        <v>1</v>
      </c>
      <c r="DP9" s="111" t="s">
        <v>9166</v>
      </c>
    </row>
    <row r="10" spans="1:120" ht="15.75" thickBot="1" x14ac:dyDescent="0.3">
      <c r="B10" s="3" t="s">
        <v>14</v>
      </c>
      <c r="D10" s="7">
        <v>3</v>
      </c>
      <c r="E10" s="9"/>
      <c r="F10" s="3">
        <v>140</v>
      </c>
      <c r="H10" s="21" t="s">
        <v>15</v>
      </c>
      <c r="J10" t="s">
        <v>8917</v>
      </c>
      <c r="N10" s="21" t="s">
        <v>10683</v>
      </c>
      <c r="P10" s="7">
        <v>5</v>
      </c>
      <c r="Q10" s="9"/>
      <c r="R10" s="3">
        <v>120</v>
      </c>
      <c r="S10" s="9"/>
      <c r="T10" s="8"/>
      <c r="V10" s="3" t="s">
        <v>10435</v>
      </c>
      <c r="X10" s="3" t="s">
        <v>10435</v>
      </c>
      <c r="AB10" s="3">
        <v>1.5</v>
      </c>
      <c r="AD10" s="3" t="s">
        <v>14</v>
      </c>
      <c r="AL10" s="3">
        <v>5</v>
      </c>
      <c r="AN10" s="3" t="s">
        <v>14</v>
      </c>
      <c r="AP10" s="3">
        <v>3</v>
      </c>
      <c r="BF10" s="33" t="s">
        <v>12420</v>
      </c>
      <c r="BH10" s="33" t="s">
        <v>12239</v>
      </c>
      <c r="BJ10" s="33" t="s">
        <v>177</v>
      </c>
      <c r="BL10" s="33" t="s">
        <v>9194</v>
      </c>
      <c r="BN10" s="96" t="s">
        <v>10963</v>
      </c>
      <c r="BO10" s="92" t="s">
        <v>9163</v>
      </c>
      <c r="BP10" s="3" t="s">
        <v>10427</v>
      </c>
      <c r="BQ10" s="75" t="s">
        <v>10739</v>
      </c>
      <c r="CB10" s="8" t="s">
        <v>12331</v>
      </c>
      <c r="CI10" s="8" t="s">
        <v>12376</v>
      </c>
      <c r="CL10" s="76" t="s">
        <v>14</v>
      </c>
      <c r="CM10" s="77" t="s">
        <v>14</v>
      </c>
      <c r="CN10" s="77" t="s">
        <v>14</v>
      </c>
      <c r="CO10" s="78" t="s">
        <v>9166</v>
      </c>
      <c r="CQ10" s="84" t="s">
        <v>19</v>
      </c>
      <c r="CR10" s="43" t="s">
        <v>10433</v>
      </c>
      <c r="CS10" s="41" t="s">
        <v>10683</v>
      </c>
      <c r="CT10" s="100" t="str">
        <f t="shared" si="0"/>
        <v>SA403 WP316L</v>
      </c>
      <c r="CU10" s="42" t="s">
        <v>10684</v>
      </c>
      <c r="CV10" s="70" t="s">
        <v>10678</v>
      </c>
      <c r="CW10" s="2"/>
      <c r="CX10" s="75" t="s">
        <v>10720</v>
      </c>
      <c r="CZ10" s="74" t="str">
        <f t="shared" si="1"/>
        <v>0.5-XH</v>
      </c>
      <c r="DA10" s="52">
        <v>0.5</v>
      </c>
      <c r="DB10" s="52" t="s">
        <v>12</v>
      </c>
      <c r="DC10" s="53">
        <v>0.54600000000000004</v>
      </c>
      <c r="DD10" s="75" t="s">
        <v>10739</v>
      </c>
      <c r="DH10" s="113" t="str">
        <f t="shared" si="2"/>
        <v>0.125-XH</v>
      </c>
      <c r="DI10" s="103">
        <v>0.125</v>
      </c>
      <c r="DJ10" s="103" t="s">
        <v>12</v>
      </c>
      <c r="DK10" s="103">
        <v>0.40500000000000003</v>
      </c>
      <c r="DL10" s="104">
        <v>0.21500000000000002</v>
      </c>
      <c r="DM10" s="103">
        <v>9.5000000000000001E-2</v>
      </c>
      <c r="DN10" s="103" t="s">
        <v>12</v>
      </c>
      <c r="DO10" s="103">
        <v>2</v>
      </c>
      <c r="DP10" s="118" t="s">
        <v>9166</v>
      </c>
    </row>
    <row r="11" spans="1:120" ht="15.75" thickBot="1" x14ac:dyDescent="0.3">
      <c r="A11" s="8"/>
      <c r="B11" s="8"/>
      <c r="C11" s="8"/>
      <c r="D11" s="7">
        <v>3.5</v>
      </c>
      <c r="E11" s="9"/>
      <c r="F11" s="3">
        <v>160</v>
      </c>
      <c r="H11" s="21" t="s">
        <v>10692</v>
      </c>
      <c r="J11" s="21">
        <v>0.125</v>
      </c>
      <c r="N11" s="21" t="s">
        <v>10673</v>
      </c>
      <c r="P11" s="7">
        <v>6</v>
      </c>
      <c r="Q11" s="9"/>
      <c r="R11" s="3">
        <v>140</v>
      </c>
      <c r="S11" s="9"/>
      <c r="T11" s="8"/>
      <c r="V11" s="3" t="s">
        <v>10436</v>
      </c>
      <c r="X11" s="3" t="s">
        <v>10436</v>
      </c>
      <c r="AB11" s="3">
        <v>2</v>
      </c>
      <c r="AL11" s="3">
        <v>6</v>
      </c>
      <c r="AP11" s="3">
        <v>3.5</v>
      </c>
      <c r="AQ11"/>
      <c r="BF11" s="33" t="s">
        <v>12421</v>
      </c>
      <c r="BH11" s="33" t="s">
        <v>12240</v>
      </c>
      <c r="BJ11" s="33" t="s">
        <v>178</v>
      </c>
      <c r="BL11" s="33" t="s">
        <v>9195</v>
      </c>
      <c r="BN11" s="97" t="s">
        <v>14</v>
      </c>
      <c r="BO11" s="94" t="s">
        <v>14</v>
      </c>
      <c r="BP11" s="91" t="s">
        <v>14</v>
      </c>
      <c r="BQ11" s="78" t="s">
        <v>10739</v>
      </c>
      <c r="CB11" s="8" t="s">
        <v>12332</v>
      </c>
      <c r="CF11"/>
      <c r="CG11"/>
      <c r="CH11"/>
      <c r="CI11" s="8" t="s">
        <v>12377</v>
      </c>
      <c r="CQ11" s="85" t="s">
        <v>10685</v>
      </c>
      <c r="CR11" s="43" t="s">
        <v>10434</v>
      </c>
      <c r="CS11" s="44" t="s">
        <v>10686</v>
      </c>
      <c r="CT11" s="100" t="str">
        <f t="shared" si="0"/>
        <v>SA234 WP11</v>
      </c>
      <c r="CU11" s="45" t="s">
        <v>10687</v>
      </c>
      <c r="CV11" s="70" t="s">
        <v>10688</v>
      </c>
      <c r="CW11" s="2"/>
      <c r="CX11" s="75" t="s">
        <v>10720</v>
      </c>
      <c r="CZ11" s="74" t="str">
        <f t="shared" si="1"/>
        <v>0.5-XXH</v>
      </c>
      <c r="DA11" s="52">
        <v>0.5</v>
      </c>
      <c r="DB11" s="52" t="s">
        <v>13</v>
      </c>
      <c r="DC11" s="53">
        <v>0.252</v>
      </c>
      <c r="DD11" s="75" t="s">
        <v>10739</v>
      </c>
      <c r="DF11" s="4">
        <f>MAX(Stock_Pipe_Lengths)</f>
        <v>9.5</v>
      </c>
      <c r="DH11" s="110" t="str">
        <f t="shared" si="2"/>
        <v>0.25-5</v>
      </c>
      <c r="DI11" s="69">
        <v>0.25</v>
      </c>
      <c r="DJ11" s="69">
        <v>5</v>
      </c>
      <c r="DK11" s="69">
        <v>0.54</v>
      </c>
      <c r="DL11" s="69">
        <v>0.44200000000000006</v>
      </c>
      <c r="DM11" s="69">
        <v>4.9000000000000002E-2</v>
      </c>
      <c r="DN11" s="69" t="s">
        <v>12340</v>
      </c>
      <c r="DO11" s="69">
        <v>5</v>
      </c>
      <c r="DP11" s="111" t="s">
        <v>9166</v>
      </c>
    </row>
    <row r="12" spans="1:120" x14ac:dyDescent="0.25">
      <c r="A12" s="8"/>
      <c r="B12" s="8"/>
      <c r="C12" s="8"/>
      <c r="D12" s="7">
        <v>4</v>
      </c>
      <c r="E12" s="9"/>
      <c r="F12" s="3" t="s">
        <v>11</v>
      </c>
      <c r="H12" s="21" t="s">
        <v>10695</v>
      </c>
      <c r="J12" s="21">
        <v>0.25</v>
      </c>
      <c r="N12" s="21" t="s">
        <v>10689</v>
      </c>
      <c r="P12" s="7">
        <v>8</v>
      </c>
      <c r="Q12" s="9"/>
      <c r="R12" s="3">
        <v>160</v>
      </c>
      <c r="S12" s="9"/>
      <c r="T12" s="8"/>
      <c r="V12" s="3" t="s">
        <v>10437</v>
      </c>
      <c r="X12" s="3" t="s">
        <v>10437</v>
      </c>
      <c r="AB12" s="3">
        <v>2.5</v>
      </c>
      <c r="AL12" s="3" t="s">
        <v>14</v>
      </c>
      <c r="AP12" s="3">
        <v>4</v>
      </c>
      <c r="AQ12"/>
      <c r="BF12" s="33" t="s">
        <v>14</v>
      </c>
      <c r="BH12" s="33" t="s">
        <v>12241</v>
      </c>
      <c r="BJ12" s="33" t="s">
        <v>179</v>
      </c>
      <c r="BL12" s="33" t="s">
        <v>9196</v>
      </c>
      <c r="BP12" s="8"/>
      <c r="CF12"/>
      <c r="CG12"/>
      <c r="CH12"/>
      <c r="CI12"/>
      <c r="CQ12" s="84" t="s">
        <v>15</v>
      </c>
      <c r="CR12" s="43" t="s">
        <v>10435</v>
      </c>
      <c r="CS12" s="41" t="s">
        <v>10689</v>
      </c>
      <c r="CT12" s="100" t="str">
        <f t="shared" si="0"/>
        <v>SA815 S31803</v>
      </c>
      <c r="CU12" s="42" t="s">
        <v>10690</v>
      </c>
      <c r="CV12" s="70" t="s">
        <v>10691</v>
      </c>
      <c r="CW12" s="2"/>
      <c r="CX12" s="75" t="s">
        <v>10720</v>
      </c>
      <c r="CZ12" s="74" t="str">
        <f t="shared" si="1"/>
        <v>0.75-10</v>
      </c>
      <c r="DA12" s="52">
        <v>0.75</v>
      </c>
      <c r="DB12" s="52">
        <v>10</v>
      </c>
      <c r="DC12" s="53">
        <v>0.88400000000000001</v>
      </c>
      <c r="DD12" s="75" t="s">
        <v>10739</v>
      </c>
      <c r="DH12" s="110" t="str">
        <f t="shared" si="2"/>
        <v>0.25-10</v>
      </c>
      <c r="DI12">
        <v>0.25</v>
      </c>
      <c r="DJ12">
        <v>10</v>
      </c>
      <c r="DK12">
        <v>0.54</v>
      </c>
      <c r="DL12" s="69">
        <v>0.41000000000000003</v>
      </c>
      <c r="DM12">
        <v>6.5000000000000002E-2</v>
      </c>
      <c r="DN12" t="s">
        <v>12340</v>
      </c>
      <c r="DO12">
        <v>10</v>
      </c>
      <c r="DP12" s="111" t="s">
        <v>9166</v>
      </c>
    </row>
    <row r="13" spans="1:120" x14ac:dyDescent="0.25">
      <c r="A13" s="8"/>
      <c r="B13" s="8"/>
      <c r="C13" s="8"/>
      <c r="D13" s="7">
        <v>5</v>
      </c>
      <c r="E13" s="9"/>
      <c r="F13" s="3" t="s">
        <v>12</v>
      </c>
      <c r="H13" s="21" t="s">
        <v>10699</v>
      </c>
      <c r="J13" s="21">
        <v>0.37500000000000006</v>
      </c>
      <c r="N13" s="21" t="s">
        <v>14</v>
      </c>
      <c r="P13" s="7">
        <v>10</v>
      </c>
      <c r="Q13" s="9"/>
      <c r="R13" s="3" t="s">
        <v>14</v>
      </c>
      <c r="S13" s="9"/>
      <c r="T13" s="67"/>
      <c r="V13" s="3" t="s">
        <v>10438</v>
      </c>
      <c r="X13" s="3" t="s">
        <v>10438</v>
      </c>
      <c r="AB13" s="3">
        <v>3</v>
      </c>
      <c r="AP13" s="3">
        <v>5</v>
      </c>
      <c r="AQ13"/>
      <c r="BH13" s="33" t="s">
        <v>12242</v>
      </c>
      <c r="BJ13" s="33" t="s">
        <v>180</v>
      </c>
      <c r="BL13" s="33" t="s">
        <v>9197</v>
      </c>
      <c r="CF13"/>
      <c r="CG13"/>
      <c r="CH13"/>
      <c r="CI13"/>
      <c r="CQ13" s="85" t="s">
        <v>10692</v>
      </c>
      <c r="CR13" s="43" t="s">
        <v>10721</v>
      </c>
      <c r="CS13" s="44" t="s">
        <v>10693</v>
      </c>
      <c r="CT13" s="100" t="str">
        <f t="shared" si="0"/>
        <v>Pick from List</v>
      </c>
      <c r="CU13" s="45" t="s">
        <v>10694</v>
      </c>
      <c r="CV13" s="70" t="s">
        <v>10691</v>
      </c>
      <c r="CW13" s="2"/>
      <c r="CX13" s="75" t="s">
        <v>10720</v>
      </c>
      <c r="CZ13" s="74" t="str">
        <f t="shared" si="1"/>
        <v>0.75-40</v>
      </c>
      <c r="DA13" s="52">
        <v>0.75</v>
      </c>
      <c r="DB13" s="52">
        <v>40</v>
      </c>
      <c r="DC13" s="53">
        <v>0.82399999999999995</v>
      </c>
      <c r="DD13" s="75" t="s">
        <v>10739</v>
      </c>
      <c r="DH13" s="112" t="str">
        <f t="shared" si="2"/>
        <v>0.25-40</v>
      </c>
      <c r="DI13">
        <v>0.25</v>
      </c>
      <c r="DJ13">
        <v>40</v>
      </c>
      <c r="DK13">
        <v>0.54</v>
      </c>
      <c r="DL13" s="69">
        <v>0.36400000000000005</v>
      </c>
      <c r="DM13">
        <v>8.7999999999999995E-2</v>
      </c>
      <c r="DN13" t="s">
        <v>12340</v>
      </c>
      <c r="DO13">
        <v>40</v>
      </c>
      <c r="DP13" s="111" t="s">
        <v>9166</v>
      </c>
    </row>
    <row r="14" spans="1:120" x14ac:dyDescent="0.25">
      <c r="A14" s="8"/>
      <c r="B14" s="8"/>
      <c r="C14" s="8"/>
      <c r="D14" s="7">
        <v>6</v>
      </c>
      <c r="E14" s="9"/>
      <c r="F14" s="3" t="s">
        <v>13</v>
      </c>
      <c r="H14" s="21" t="s">
        <v>10703</v>
      </c>
      <c r="J14" s="22">
        <v>0.5</v>
      </c>
      <c r="N14"/>
      <c r="P14" s="7">
        <v>12</v>
      </c>
      <c r="Q14" s="9"/>
      <c r="R14" s="8"/>
      <c r="S14" s="9"/>
      <c r="T14" s="67"/>
      <c r="V14" s="21" t="s">
        <v>14</v>
      </c>
      <c r="X14" s="3" t="s">
        <v>14</v>
      </c>
      <c r="AB14" s="3">
        <v>4</v>
      </c>
      <c r="AP14" s="3">
        <v>6</v>
      </c>
      <c r="AQ14"/>
      <c r="BH14" s="33" t="s">
        <v>12243</v>
      </c>
      <c r="BJ14" s="33" t="s">
        <v>181</v>
      </c>
      <c r="BL14" s="33" t="s">
        <v>9198</v>
      </c>
      <c r="BN14" s="96" t="s">
        <v>12210</v>
      </c>
      <c r="BO14" s="92" t="s">
        <v>9162</v>
      </c>
      <c r="BP14" s="3" t="s">
        <v>12200</v>
      </c>
      <c r="BQ14" s="75" t="s">
        <v>9166</v>
      </c>
      <c r="CF14"/>
      <c r="CG14"/>
      <c r="CH14"/>
      <c r="CI14"/>
      <c r="CQ14" s="85" t="s">
        <v>10695</v>
      </c>
      <c r="CR14" s="43" t="s">
        <v>10721</v>
      </c>
      <c r="CS14" s="44" t="s">
        <v>10696</v>
      </c>
      <c r="CT14" s="100" t="str">
        <f t="shared" si="0"/>
        <v>Pick from List</v>
      </c>
      <c r="CU14" s="45" t="s">
        <v>10697</v>
      </c>
      <c r="CV14" s="70" t="s">
        <v>10698</v>
      </c>
      <c r="CW14" s="2"/>
      <c r="CX14" s="75" t="s">
        <v>10720</v>
      </c>
      <c r="CZ14" s="74" t="str">
        <f t="shared" si="1"/>
        <v>0.75-80</v>
      </c>
      <c r="DA14" s="52">
        <v>0.75</v>
      </c>
      <c r="DB14" s="52">
        <v>80</v>
      </c>
      <c r="DC14" s="53">
        <v>0.74199999999999999</v>
      </c>
      <c r="DD14" s="75" t="s">
        <v>10739</v>
      </c>
      <c r="DH14" s="112" t="str">
        <f t="shared" si="2"/>
        <v>0.25-80</v>
      </c>
      <c r="DI14">
        <v>0.25</v>
      </c>
      <c r="DJ14">
        <v>80</v>
      </c>
      <c r="DK14">
        <v>0.54</v>
      </c>
      <c r="DL14" s="69">
        <v>0.30200000000000005</v>
      </c>
      <c r="DM14">
        <v>0.11899999999999999</v>
      </c>
      <c r="DN14" t="s">
        <v>12340</v>
      </c>
      <c r="DO14">
        <v>80</v>
      </c>
      <c r="DP14" s="111" t="s">
        <v>9166</v>
      </c>
    </row>
    <row r="15" spans="1:120" x14ac:dyDescent="0.25">
      <c r="A15" s="8"/>
      <c r="B15" s="8"/>
      <c r="C15" s="8"/>
      <c r="D15" s="7">
        <v>8</v>
      </c>
      <c r="E15" s="9"/>
      <c r="F15" s="3" t="s">
        <v>14</v>
      </c>
      <c r="H15" s="21" t="s">
        <v>10707</v>
      </c>
      <c r="J15" s="22">
        <v>0.75000000000000011</v>
      </c>
      <c r="N15"/>
      <c r="P15" s="7">
        <v>14</v>
      </c>
      <c r="Q15" s="9"/>
      <c r="R15" s="8"/>
      <c r="S15" s="9"/>
      <c r="T15" s="67"/>
      <c r="AB15" s="3" t="s">
        <v>14</v>
      </c>
      <c r="AP15" s="3">
        <v>8</v>
      </c>
      <c r="AQ15"/>
      <c r="BH15" s="33" t="s">
        <v>12244</v>
      </c>
      <c r="BJ15" s="33" t="s">
        <v>182</v>
      </c>
      <c r="BL15" s="33" t="s">
        <v>9199</v>
      </c>
      <c r="BP15" s="8"/>
      <c r="CF15"/>
      <c r="CG15"/>
      <c r="CH15"/>
      <c r="CI15"/>
      <c r="CQ15" s="345" t="s">
        <v>10699</v>
      </c>
      <c r="CR15" s="347" t="s">
        <v>10436</v>
      </c>
      <c r="CS15" s="44" t="s">
        <v>10700</v>
      </c>
      <c r="CT15" s="350" t="str">
        <f t="shared" si="0"/>
        <v>SB366 N08825</v>
      </c>
      <c r="CU15" s="347" t="s">
        <v>10699</v>
      </c>
      <c r="CV15" s="349" t="s">
        <v>10701</v>
      </c>
      <c r="CW15" s="2"/>
      <c r="CX15" s="75" t="s">
        <v>10720</v>
      </c>
      <c r="CZ15" s="74" t="str">
        <f t="shared" si="1"/>
        <v>0.75-160</v>
      </c>
      <c r="DA15" s="52">
        <v>0.75</v>
      </c>
      <c r="DB15" s="52">
        <v>160</v>
      </c>
      <c r="DC15" s="53">
        <v>0.61199999999999999</v>
      </c>
      <c r="DD15" s="75" t="s">
        <v>10739</v>
      </c>
      <c r="DH15" s="112" t="str">
        <f t="shared" si="2"/>
        <v>0.25-STD</v>
      </c>
      <c r="DI15">
        <v>0.25</v>
      </c>
      <c r="DJ15" t="s">
        <v>11</v>
      </c>
      <c r="DK15">
        <v>0.54</v>
      </c>
      <c r="DL15" s="69">
        <v>0.36400000000000005</v>
      </c>
      <c r="DM15">
        <v>8.7999999999999995E-2</v>
      </c>
      <c r="DN15" t="s">
        <v>11</v>
      </c>
      <c r="DO15">
        <v>1</v>
      </c>
      <c r="DP15" s="111" t="s">
        <v>9166</v>
      </c>
    </row>
    <row r="16" spans="1:120" x14ac:dyDescent="0.25">
      <c r="A16" s="8"/>
      <c r="B16" s="8"/>
      <c r="C16" s="8"/>
      <c r="D16" s="7">
        <v>10</v>
      </c>
      <c r="E16" s="9"/>
      <c r="F16" s="8"/>
      <c r="H16" s="21" t="s">
        <v>14</v>
      </c>
      <c r="J16" s="22">
        <v>1</v>
      </c>
      <c r="N16"/>
      <c r="P16" s="3" t="s">
        <v>14</v>
      </c>
      <c r="Q16" s="9"/>
      <c r="R16" s="8"/>
      <c r="S16" s="9"/>
      <c r="T16" s="67"/>
      <c r="AP16" s="3">
        <v>10</v>
      </c>
      <c r="AQ16"/>
      <c r="BH16" s="33" t="s">
        <v>12245</v>
      </c>
      <c r="BJ16" s="33" t="s">
        <v>183</v>
      </c>
      <c r="BL16" s="33" t="s">
        <v>9200</v>
      </c>
      <c r="BP16" s="8"/>
      <c r="CF16"/>
      <c r="CG16"/>
      <c r="CH16"/>
      <c r="CI16"/>
      <c r="CQ16" s="346"/>
      <c r="CR16" s="348"/>
      <c r="CS16" s="44" t="s">
        <v>10702</v>
      </c>
      <c r="CT16" s="351"/>
      <c r="CU16" s="348"/>
      <c r="CV16" s="349"/>
      <c r="CW16" s="2"/>
      <c r="CX16" s="75" t="s">
        <v>10720</v>
      </c>
      <c r="CZ16" s="74" t="str">
        <f t="shared" si="1"/>
        <v>0.75-STD</v>
      </c>
      <c r="DA16" s="52">
        <v>0.75</v>
      </c>
      <c r="DB16" s="52" t="s">
        <v>11</v>
      </c>
      <c r="DC16" s="53">
        <v>0.82399999999999995</v>
      </c>
      <c r="DD16" s="75" t="s">
        <v>10739</v>
      </c>
      <c r="DH16" s="113" t="str">
        <f t="shared" si="2"/>
        <v>0.25-XH</v>
      </c>
      <c r="DI16" s="103">
        <v>0.25</v>
      </c>
      <c r="DJ16" s="103" t="s">
        <v>12</v>
      </c>
      <c r="DK16" s="103">
        <v>0.54</v>
      </c>
      <c r="DL16" s="104">
        <v>0.30200000000000005</v>
      </c>
      <c r="DM16" s="103">
        <v>0.11899999999999999</v>
      </c>
      <c r="DN16" s="103" t="s">
        <v>12</v>
      </c>
      <c r="DO16" s="103">
        <v>2</v>
      </c>
      <c r="DP16" s="118" t="s">
        <v>9166</v>
      </c>
    </row>
    <row r="17" spans="1:120" x14ac:dyDescent="0.25">
      <c r="A17" s="8"/>
      <c r="B17" s="8"/>
      <c r="C17" s="8"/>
      <c r="D17" s="7">
        <v>12</v>
      </c>
      <c r="E17" s="9"/>
      <c r="F17" s="8"/>
      <c r="H17"/>
      <c r="J17" s="22">
        <v>1.25</v>
      </c>
      <c r="N17" s="69"/>
      <c r="P17" s="8"/>
      <c r="Q17" s="9"/>
      <c r="R17" s="8"/>
      <c r="S17" s="9"/>
      <c r="T17" s="67"/>
      <c r="AP17" s="3">
        <v>12</v>
      </c>
      <c r="AQ17"/>
      <c r="BH17" s="33" t="s">
        <v>12246</v>
      </c>
      <c r="BJ17" s="33" t="s">
        <v>184</v>
      </c>
      <c r="BL17" s="33" t="s">
        <v>9201</v>
      </c>
      <c r="BO17" s="8"/>
      <c r="BP17" s="8"/>
      <c r="CF17"/>
      <c r="CG17"/>
      <c r="CH17"/>
      <c r="CI17"/>
      <c r="CQ17" s="85" t="s">
        <v>10703</v>
      </c>
      <c r="CR17" s="43" t="s">
        <v>10437</v>
      </c>
      <c r="CS17" s="44" t="s">
        <v>10704</v>
      </c>
      <c r="CT17" s="100" t="str">
        <f t="shared" si="0"/>
        <v>SB366 N06625</v>
      </c>
      <c r="CU17" s="43" t="s">
        <v>10705</v>
      </c>
      <c r="CV17" s="70" t="s">
        <v>10706</v>
      </c>
      <c r="CW17" s="2"/>
      <c r="CX17" s="75" t="s">
        <v>10720</v>
      </c>
      <c r="CZ17" s="74" t="str">
        <f t="shared" si="1"/>
        <v>0.75-XH</v>
      </c>
      <c r="DA17" s="52">
        <v>0.75</v>
      </c>
      <c r="DB17" s="52" t="s">
        <v>12</v>
      </c>
      <c r="DC17" s="53">
        <v>0.74199999999999999</v>
      </c>
      <c r="DD17" s="75" t="s">
        <v>10739</v>
      </c>
      <c r="DH17" s="110" t="str">
        <f t="shared" si="2"/>
        <v>0.375-5</v>
      </c>
      <c r="DI17" s="69">
        <v>0.37500000000000006</v>
      </c>
      <c r="DJ17" s="69">
        <v>5</v>
      </c>
      <c r="DK17" s="69">
        <v>0.67500000000000004</v>
      </c>
      <c r="DL17" s="69">
        <v>0.57700000000000007</v>
      </c>
      <c r="DM17" s="69">
        <v>4.9000000000000002E-2</v>
      </c>
      <c r="DN17" s="69" t="s">
        <v>12340</v>
      </c>
      <c r="DO17" s="69">
        <v>5</v>
      </c>
      <c r="DP17" s="111" t="s">
        <v>9166</v>
      </c>
    </row>
    <row r="18" spans="1:120" x14ac:dyDescent="0.25">
      <c r="A18" s="8"/>
      <c r="B18" s="8"/>
      <c r="C18" s="8"/>
      <c r="D18" s="7">
        <v>14</v>
      </c>
      <c r="E18" s="9"/>
      <c r="F18" s="8"/>
      <c r="H18"/>
      <c r="J18" s="22">
        <v>1.5000000000000002</v>
      </c>
      <c r="N18" s="69"/>
      <c r="P18" s="8"/>
      <c r="Q18" s="9"/>
      <c r="R18" s="8"/>
      <c r="S18" s="9"/>
      <c r="T18" s="67"/>
      <c r="V18" s="67"/>
      <c r="AP18" s="3">
        <v>14</v>
      </c>
      <c r="AQ18"/>
      <c r="BH18" s="33" t="s">
        <v>12247</v>
      </c>
      <c r="BJ18" s="33" t="s">
        <v>185</v>
      </c>
      <c r="BL18" s="33" t="s">
        <v>9202</v>
      </c>
      <c r="BP18" s="8"/>
      <c r="CF18"/>
      <c r="CG18"/>
      <c r="CH18"/>
      <c r="CI18"/>
      <c r="CQ18" s="85" t="s">
        <v>10707</v>
      </c>
      <c r="CR18" s="43" t="s">
        <v>10438</v>
      </c>
      <c r="CS18" s="44" t="s">
        <v>10708</v>
      </c>
      <c r="CT18" s="100" t="str">
        <f t="shared" si="0"/>
        <v>SB366 N10276</v>
      </c>
      <c r="CU18" s="43" t="s">
        <v>10709</v>
      </c>
      <c r="CV18" s="70" t="s">
        <v>10710</v>
      </c>
      <c r="CW18" s="2"/>
      <c r="CX18" s="75" t="s">
        <v>10720</v>
      </c>
      <c r="CZ18" s="74" t="str">
        <f t="shared" si="1"/>
        <v>0.75-XXH</v>
      </c>
      <c r="DA18" s="52">
        <v>0.75</v>
      </c>
      <c r="DB18" s="52" t="s">
        <v>13</v>
      </c>
      <c r="DC18" s="53">
        <v>0.434</v>
      </c>
      <c r="DD18" s="75" t="s">
        <v>10739</v>
      </c>
      <c r="DH18" s="110" t="str">
        <f t="shared" si="2"/>
        <v>0.375-10</v>
      </c>
      <c r="DI18">
        <v>0.37500000000000006</v>
      </c>
      <c r="DJ18">
        <v>10</v>
      </c>
      <c r="DK18">
        <v>0.67500000000000004</v>
      </c>
      <c r="DL18" s="69">
        <v>0.54500000000000004</v>
      </c>
      <c r="DM18">
        <v>6.5000000000000002E-2</v>
      </c>
      <c r="DN18" t="s">
        <v>12340</v>
      </c>
      <c r="DO18">
        <v>10</v>
      </c>
      <c r="DP18" s="111" t="s">
        <v>9166</v>
      </c>
    </row>
    <row r="19" spans="1:120" x14ac:dyDescent="0.25">
      <c r="A19" s="8"/>
      <c r="B19" s="8"/>
      <c r="C19" s="8"/>
      <c r="D19" s="7">
        <v>16</v>
      </c>
      <c r="E19" s="9"/>
      <c r="F19" s="8"/>
      <c r="H19"/>
      <c r="J19" s="22">
        <v>2</v>
      </c>
      <c r="N19" s="69"/>
      <c r="P19" s="8"/>
      <c r="Q19" s="9"/>
      <c r="R19" s="8"/>
      <c r="S19" s="9"/>
      <c r="T19" s="67"/>
      <c r="V19" s="68"/>
      <c r="AP19" s="3">
        <v>16</v>
      </c>
      <c r="AQ19"/>
      <c r="BH19" s="33" t="s">
        <v>12248</v>
      </c>
      <c r="BJ19" s="33" t="s">
        <v>186</v>
      </c>
      <c r="BL19" s="33" t="s">
        <v>9203</v>
      </c>
      <c r="CF19"/>
      <c r="CG19"/>
      <c r="CH19"/>
      <c r="CI19"/>
      <c r="CQ19" s="86"/>
      <c r="CR19" s="2"/>
      <c r="CS19" s="41" t="s">
        <v>10711</v>
      </c>
      <c r="CT19" s="2"/>
      <c r="CU19" s="42" t="s">
        <v>10712</v>
      </c>
      <c r="CV19" s="70"/>
      <c r="CW19" s="2"/>
      <c r="CX19" s="75" t="s">
        <v>10720</v>
      </c>
      <c r="CZ19" s="74" t="str">
        <f t="shared" si="1"/>
        <v>1-10</v>
      </c>
      <c r="DA19" s="52">
        <v>1</v>
      </c>
      <c r="DB19" s="52">
        <v>10</v>
      </c>
      <c r="DC19" s="53">
        <v>1.097</v>
      </c>
      <c r="DD19" s="75" t="s">
        <v>10739</v>
      </c>
      <c r="DH19" s="112" t="str">
        <f t="shared" si="2"/>
        <v>0.375-40</v>
      </c>
      <c r="DI19">
        <v>0.37500000000000006</v>
      </c>
      <c r="DJ19">
        <v>40</v>
      </c>
      <c r="DK19">
        <v>0.67500000000000004</v>
      </c>
      <c r="DL19" s="69">
        <v>0.49300000000000005</v>
      </c>
      <c r="DM19">
        <v>9.0999999999999998E-2</v>
      </c>
      <c r="DN19" t="s">
        <v>12340</v>
      </c>
      <c r="DO19">
        <v>40</v>
      </c>
      <c r="DP19" s="111" t="s">
        <v>9166</v>
      </c>
    </row>
    <row r="20" spans="1:120" x14ac:dyDescent="0.25">
      <c r="A20" s="8"/>
      <c r="B20" s="8"/>
      <c r="C20" s="8"/>
      <c r="D20" s="7">
        <v>18</v>
      </c>
      <c r="E20" s="9"/>
      <c r="F20" s="8"/>
      <c r="H20"/>
      <c r="J20" s="22">
        <v>2.5</v>
      </c>
      <c r="N20" s="69"/>
      <c r="P20" s="8"/>
      <c r="Q20" s="9"/>
      <c r="R20" s="67"/>
      <c r="S20" s="9"/>
      <c r="T20" s="67"/>
      <c r="V20" s="68"/>
      <c r="AP20" s="3">
        <v>18</v>
      </c>
      <c r="AQ20"/>
      <c r="BH20" s="33" t="s">
        <v>12249</v>
      </c>
      <c r="BJ20" s="33" t="s">
        <v>187</v>
      </c>
      <c r="BL20" s="33" t="s">
        <v>9204</v>
      </c>
      <c r="BP20" s="8"/>
      <c r="CQ20" s="86"/>
      <c r="CR20" s="2"/>
      <c r="CS20" s="41" t="s">
        <v>10713</v>
      </c>
      <c r="CT20" s="2"/>
      <c r="CU20" s="42" t="s">
        <v>10713</v>
      </c>
      <c r="CV20" s="70"/>
      <c r="CW20" s="2"/>
      <c r="CX20" s="75" t="s">
        <v>10720</v>
      </c>
      <c r="CZ20" s="74" t="str">
        <f t="shared" si="1"/>
        <v>1-40</v>
      </c>
      <c r="DA20" s="52">
        <v>1</v>
      </c>
      <c r="DB20" s="52">
        <v>40</v>
      </c>
      <c r="DC20" s="53">
        <v>1.0489999999999999</v>
      </c>
      <c r="DD20" s="75" t="s">
        <v>10739</v>
      </c>
      <c r="DH20" s="112" t="str">
        <f t="shared" si="2"/>
        <v>0.375-80</v>
      </c>
      <c r="DI20">
        <v>0.37500000000000006</v>
      </c>
      <c r="DJ20">
        <v>80</v>
      </c>
      <c r="DK20">
        <v>0.67500000000000004</v>
      </c>
      <c r="DL20" s="69">
        <v>0.42300000000000004</v>
      </c>
      <c r="DM20">
        <v>0.126</v>
      </c>
      <c r="DN20" t="s">
        <v>12340</v>
      </c>
      <c r="DO20">
        <v>80</v>
      </c>
      <c r="DP20" s="111" t="s">
        <v>9166</v>
      </c>
    </row>
    <row r="21" spans="1:120" x14ac:dyDescent="0.25">
      <c r="A21" s="8"/>
      <c r="B21" s="8"/>
      <c r="C21" s="8"/>
      <c r="D21" s="7">
        <v>20</v>
      </c>
      <c r="E21" s="9"/>
      <c r="F21" s="8"/>
      <c r="H21"/>
      <c r="J21" s="22">
        <v>3.0000000000000004</v>
      </c>
      <c r="N21" s="69"/>
      <c r="P21" s="8"/>
      <c r="Q21" s="9"/>
      <c r="R21" s="67"/>
      <c r="S21" s="9"/>
      <c r="T21" s="67"/>
      <c r="V21" s="68"/>
      <c r="AP21" s="3">
        <v>20</v>
      </c>
      <c r="AQ21"/>
      <c r="BH21" s="33" t="s">
        <v>12250</v>
      </c>
      <c r="BJ21" s="33" t="s">
        <v>188</v>
      </c>
      <c r="BL21" s="33" t="s">
        <v>9205</v>
      </c>
      <c r="BP21" s="8"/>
      <c r="CQ21" s="86"/>
      <c r="CR21" s="2"/>
      <c r="CS21" s="41" t="s">
        <v>10714</v>
      </c>
      <c r="CT21" s="2"/>
      <c r="CU21" s="42" t="s">
        <v>10715</v>
      </c>
      <c r="CV21" s="70"/>
      <c r="CW21" s="2"/>
      <c r="CX21" s="75" t="s">
        <v>10720</v>
      </c>
      <c r="CZ21" s="74" t="str">
        <f t="shared" si="1"/>
        <v>1-80</v>
      </c>
      <c r="DA21" s="52">
        <v>1</v>
      </c>
      <c r="DB21" s="52">
        <v>80</v>
      </c>
      <c r="DC21" s="53">
        <v>0.95699999999999996</v>
      </c>
      <c r="DD21" s="75" t="s">
        <v>10739</v>
      </c>
      <c r="DH21" s="112" t="str">
        <f t="shared" si="2"/>
        <v>0.375-STD</v>
      </c>
      <c r="DI21">
        <v>0.37500000000000006</v>
      </c>
      <c r="DJ21" t="s">
        <v>11</v>
      </c>
      <c r="DK21">
        <v>0.67500000000000004</v>
      </c>
      <c r="DL21" s="69">
        <v>0.49300000000000005</v>
      </c>
      <c r="DM21">
        <v>9.0999999999999998E-2</v>
      </c>
      <c r="DN21" t="s">
        <v>11</v>
      </c>
      <c r="DO21">
        <v>1</v>
      </c>
      <c r="DP21" s="111" t="s">
        <v>9166</v>
      </c>
    </row>
    <row r="22" spans="1:120" x14ac:dyDescent="0.25">
      <c r="A22" s="8"/>
      <c r="B22" s="8"/>
      <c r="C22" s="8"/>
      <c r="D22" s="7">
        <v>24</v>
      </c>
      <c r="E22" s="9"/>
      <c r="F22" s="8"/>
      <c r="H22"/>
      <c r="J22" s="22">
        <v>3.5</v>
      </c>
      <c r="N22" s="69"/>
      <c r="P22" s="8"/>
      <c r="Q22" s="9"/>
      <c r="R22" s="67"/>
      <c r="S22" s="9"/>
      <c r="T22" s="67"/>
      <c r="AP22" s="3">
        <v>24</v>
      </c>
      <c r="AQ22"/>
      <c r="BH22" s="33" t="s">
        <v>12251</v>
      </c>
      <c r="BJ22" s="33" t="s">
        <v>189</v>
      </c>
      <c r="BL22" s="33" t="s">
        <v>9206</v>
      </c>
      <c r="BP22" s="8"/>
      <c r="CQ22" s="86"/>
      <c r="CR22" s="2"/>
      <c r="CS22" s="41" t="s">
        <v>10716</v>
      </c>
      <c r="CT22" s="2"/>
      <c r="CU22" s="42" t="s">
        <v>10717</v>
      </c>
      <c r="CV22" s="70"/>
      <c r="CW22" s="2"/>
      <c r="CX22" s="75" t="s">
        <v>10720</v>
      </c>
      <c r="CZ22" s="74" t="str">
        <f t="shared" si="1"/>
        <v>1-160</v>
      </c>
      <c r="DA22" s="52">
        <v>1</v>
      </c>
      <c r="DB22" s="52">
        <v>160</v>
      </c>
      <c r="DC22" s="53">
        <v>0.81499999999999995</v>
      </c>
      <c r="DD22" s="75" t="s">
        <v>10739</v>
      </c>
      <c r="DH22" s="113" t="str">
        <f t="shared" si="2"/>
        <v>0.375-XH</v>
      </c>
      <c r="DI22" s="103">
        <v>0.37500000000000006</v>
      </c>
      <c r="DJ22" s="103" t="s">
        <v>12</v>
      </c>
      <c r="DK22" s="103">
        <v>0.67500000000000004</v>
      </c>
      <c r="DL22" s="104">
        <v>0.42300000000000004</v>
      </c>
      <c r="DM22" s="103">
        <v>0.126</v>
      </c>
      <c r="DN22" s="103" t="s">
        <v>12</v>
      </c>
      <c r="DO22" s="103">
        <v>2</v>
      </c>
      <c r="DP22" s="118" t="s">
        <v>9166</v>
      </c>
    </row>
    <row r="23" spans="1:120" ht="15.75" thickBot="1" x14ac:dyDescent="0.3">
      <c r="A23" s="8"/>
      <c r="B23" s="8"/>
      <c r="C23" s="8"/>
      <c r="D23" s="3" t="s">
        <v>14</v>
      </c>
      <c r="F23" s="8"/>
      <c r="H23"/>
      <c r="J23" s="22">
        <v>4</v>
      </c>
      <c r="N23" s="69"/>
      <c r="P23" s="8"/>
      <c r="R23" s="67"/>
      <c r="T23" s="67"/>
      <c r="AP23" s="3" t="s">
        <v>14</v>
      </c>
      <c r="AQ23"/>
      <c r="BH23" s="33" t="s">
        <v>12252</v>
      </c>
      <c r="BJ23" s="33" t="s">
        <v>190</v>
      </c>
      <c r="BL23" s="33" t="s">
        <v>9207</v>
      </c>
      <c r="BP23" s="8"/>
      <c r="CQ23" s="76" t="s">
        <v>14</v>
      </c>
      <c r="CR23" s="77" t="s">
        <v>14</v>
      </c>
      <c r="CS23" s="77" t="s">
        <v>14</v>
      </c>
      <c r="CT23" s="77" t="s">
        <v>14</v>
      </c>
      <c r="CU23" s="77" t="s">
        <v>14</v>
      </c>
      <c r="CV23" s="77" t="s">
        <v>14</v>
      </c>
      <c r="CW23" s="77" t="s">
        <v>14</v>
      </c>
      <c r="CX23" s="78" t="s">
        <v>10720</v>
      </c>
      <c r="CZ23" s="74" t="str">
        <f t="shared" si="1"/>
        <v>1-STD</v>
      </c>
      <c r="DA23" s="52">
        <v>1</v>
      </c>
      <c r="DB23" s="52" t="s">
        <v>11</v>
      </c>
      <c r="DC23" s="53">
        <v>1.0489999999999999</v>
      </c>
      <c r="DD23" s="75" t="s">
        <v>10739</v>
      </c>
      <c r="DH23" s="110" t="str">
        <f t="shared" si="2"/>
        <v>0.5-5</v>
      </c>
      <c r="DI23" s="69">
        <v>0.5</v>
      </c>
      <c r="DJ23" s="69">
        <v>5</v>
      </c>
      <c r="DK23">
        <v>0.84</v>
      </c>
      <c r="DL23" s="69">
        <v>0.71</v>
      </c>
      <c r="DM23" s="69">
        <v>6.5000000000000002E-2</v>
      </c>
      <c r="DN23" t="s">
        <v>12340</v>
      </c>
      <c r="DO23" s="69">
        <v>5</v>
      </c>
      <c r="DP23" s="111" t="s">
        <v>9166</v>
      </c>
    </row>
    <row r="24" spans="1:120" x14ac:dyDescent="0.25">
      <c r="A24" s="8"/>
      <c r="B24" s="8"/>
      <c r="C24" s="8"/>
      <c r="D24" s="8"/>
      <c r="F24" s="8"/>
      <c r="H24"/>
      <c r="J24" s="22">
        <v>5</v>
      </c>
      <c r="N24" s="69"/>
      <c r="P24" s="8"/>
      <c r="R24" s="67"/>
      <c r="T24" s="67"/>
      <c r="AQ24"/>
      <c r="BH24" s="33" t="s">
        <v>12253</v>
      </c>
      <c r="BJ24" s="33" t="s">
        <v>191</v>
      </c>
      <c r="BL24" s="33" t="s">
        <v>9208</v>
      </c>
      <c r="BP24" s="8"/>
      <c r="CZ24" s="74" t="str">
        <f t="shared" si="1"/>
        <v>1-XH</v>
      </c>
      <c r="DA24" s="52">
        <v>1</v>
      </c>
      <c r="DB24" s="52" t="s">
        <v>12</v>
      </c>
      <c r="DC24" s="53">
        <v>0.95699999999999996</v>
      </c>
      <c r="DD24" s="75" t="s">
        <v>10739</v>
      </c>
      <c r="DH24" s="110" t="str">
        <f t="shared" si="2"/>
        <v>0.5-10</v>
      </c>
      <c r="DI24" s="69">
        <v>0.5</v>
      </c>
      <c r="DJ24" s="69">
        <v>10</v>
      </c>
      <c r="DK24">
        <v>0.84</v>
      </c>
      <c r="DL24" s="69">
        <v>0.67399999999999993</v>
      </c>
      <c r="DM24" s="69">
        <v>8.3000000000000004E-2</v>
      </c>
      <c r="DN24" t="s">
        <v>12340</v>
      </c>
      <c r="DO24" s="69">
        <v>10</v>
      </c>
      <c r="DP24" s="111" t="s">
        <v>9166</v>
      </c>
    </row>
    <row r="25" spans="1:120" x14ac:dyDescent="0.25">
      <c r="A25" s="8"/>
      <c r="B25" s="8"/>
      <c r="C25" s="8"/>
      <c r="D25" s="8"/>
      <c r="F25" s="8"/>
      <c r="H25"/>
      <c r="J25" s="22">
        <v>6.0000000000000009</v>
      </c>
      <c r="N25" s="69"/>
      <c r="P25" s="8"/>
      <c r="R25" s="67"/>
      <c r="T25" s="67"/>
      <c r="AQ25"/>
      <c r="BH25" s="33" t="s">
        <v>12254</v>
      </c>
      <c r="BJ25" s="33" t="s">
        <v>192</v>
      </c>
      <c r="BL25" s="33" t="s">
        <v>9209</v>
      </c>
      <c r="BP25" s="8"/>
      <c r="CZ25" s="74" t="str">
        <f t="shared" si="1"/>
        <v>1-XXH</v>
      </c>
      <c r="DA25" s="52">
        <v>1</v>
      </c>
      <c r="DB25" s="52" t="s">
        <v>13</v>
      </c>
      <c r="DC25" s="53">
        <v>0.59899999999999998</v>
      </c>
      <c r="DD25" s="75" t="s">
        <v>10739</v>
      </c>
      <c r="DH25" s="112" t="str">
        <f t="shared" si="2"/>
        <v>0.5-40</v>
      </c>
      <c r="DI25" s="69">
        <v>0.5</v>
      </c>
      <c r="DJ25">
        <v>40</v>
      </c>
      <c r="DK25">
        <v>0.84</v>
      </c>
      <c r="DL25" s="69">
        <v>0.622</v>
      </c>
      <c r="DM25" s="69">
        <v>0.109</v>
      </c>
      <c r="DN25" t="s">
        <v>12340</v>
      </c>
      <c r="DO25">
        <v>40</v>
      </c>
      <c r="DP25" s="111" t="s">
        <v>9166</v>
      </c>
    </row>
    <row r="26" spans="1:120" x14ac:dyDescent="0.25">
      <c r="A26" s="8"/>
      <c r="B26" s="8"/>
      <c r="C26" s="8"/>
      <c r="D26" s="8"/>
      <c r="F26" s="8"/>
      <c r="H26"/>
      <c r="J26" s="22">
        <v>8</v>
      </c>
      <c r="N26" s="69"/>
      <c r="P26" s="8"/>
      <c r="R26" s="67"/>
      <c r="T26" s="67"/>
      <c r="AQ26"/>
      <c r="BH26" s="33" t="s">
        <v>12255</v>
      </c>
      <c r="BJ26" s="33" t="s">
        <v>193</v>
      </c>
      <c r="BL26" s="33" t="s">
        <v>9210</v>
      </c>
      <c r="BP26" s="8"/>
      <c r="CZ26" s="74" t="str">
        <f t="shared" si="1"/>
        <v>1.25-10</v>
      </c>
      <c r="DA26" s="52">
        <v>1.25</v>
      </c>
      <c r="DB26" s="52">
        <v>10</v>
      </c>
      <c r="DC26" s="53">
        <v>1.4419999999999999</v>
      </c>
      <c r="DD26" s="75" t="s">
        <v>10739</v>
      </c>
      <c r="DH26" s="112" t="str">
        <f t="shared" si="2"/>
        <v>0.5-80</v>
      </c>
      <c r="DI26" s="69">
        <v>0.5</v>
      </c>
      <c r="DJ26">
        <v>80</v>
      </c>
      <c r="DK26">
        <v>0.84</v>
      </c>
      <c r="DL26" s="69">
        <v>0.54600000000000004</v>
      </c>
      <c r="DM26" s="69">
        <v>0.14699999999999999</v>
      </c>
      <c r="DN26" t="s">
        <v>12340</v>
      </c>
      <c r="DO26">
        <v>80</v>
      </c>
      <c r="DP26" s="111" t="s">
        <v>9166</v>
      </c>
    </row>
    <row r="27" spans="1:120" x14ac:dyDescent="0.25">
      <c r="A27" s="8"/>
      <c r="B27" s="8"/>
      <c r="C27" s="8"/>
      <c r="D27" s="8"/>
      <c r="F27" s="8"/>
      <c r="H27"/>
      <c r="J27" s="22">
        <v>10</v>
      </c>
      <c r="N27" s="69"/>
      <c r="P27" s="8"/>
      <c r="R27" s="67"/>
      <c r="T27" s="67"/>
      <c r="AQ27"/>
      <c r="BH27" s="33" t="s">
        <v>12256</v>
      </c>
      <c r="BJ27" s="33" t="s">
        <v>194</v>
      </c>
      <c r="BL27" s="33" t="s">
        <v>9211</v>
      </c>
      <c r="BP27" s="8"/>
      <c r="CZ27" s="74" t="str">
        <f t="shared" si="1"/>
        <v>1.25-40</v>
      </c>
      <c r="DA27" s="52">
        <v>1.25</v>
      </c>
      <c r="DB27" s="52">
        <v>40</v>
      </c>
      <c r="DC27" s="53">
        <v>1.38</v>
      </c>
      <c r="DD27" s="75" t="s">
        <v>10739</v>
      </c>
      <c r="DH27" s="112" t="str">
        <f t="shared" si="2"/>
        <v>0.5-160</v>
      </c>
      <c r="DI27" s="69">
        <v>0.5</v>
      </c>
      <c r="DJ27" s="69">
        <v>160</v>
      </c>
      <c r="DK27">
        <v>0.84</v>
      </c>
      <c r="DL27" s="69">
        <v>0.46599999999999997</v>
      </c>
      <c r="DM27" s="69">
        <v>0.187</v>
      </c>
      <c r="DN27" t="s">
        <v>12340</v>
      </c>
      <c r="DO27" s="69">
        <v>160</v>
      </c>
      <c r="DP27" s="111" t="s">
        <v>9166</v>
      </c>
    </row>
    <row r="28" spans="1:120" x14ac:dyDescent="0.25">
      <c r="A28" s="8"/>
      <c r="B28" s="8"/>
      <c r="C28" s="8"/>
      <c r="D28" s="8"/>
      <c r="F28" s="8"/>
      <c r="H28"/>
      <c r="J28" s="22">
        <v>12.000000000000002</v>
      </c>
      <c r="N28"/>
      <c r="P28" s="8"/>
      <c r="R28" s="67"/>
      <c r="T28" s="67"/>
      <c r="AQ28"/>
      <c r="BH28" s="33" t="s">
        <v>12257</v>
      </c>
      <c r="BJ28" s="33" t="s">
        <v>195</v>
      </c>
      <c r="BL28" s="33" t="s">
        <v>9212</v>
      </c>
      <c r="BP28" s="8"/>
      <c r="CZ28" s="74" t="str">
        <f t="shared" si="1"/>
        <v>1.25-80</v>
      </c>
      <c r="DA28" s="52">
        <v>1.25</v>
      </c>
      <c r="DB28" s="52">
        <v>80</v>
      </c>
      <c r="DC28" s="53">
        <v>1.278</v>
      </c>
      <c r="DD28" s="75" t="s">
        <v>10739</v>
      </c>
      <c r="DH28" s="112" t="str">
        <f t="shared" si="2"/>
        <v>0.5-STD</v>
      </c>
      <c r="DI28" s="69">
        <v>0.5</v>
      </c>
      <c r="DJ28" t="s">
        <v>11</v>
      </c>
      <c r="DK28">
        <v>0.84</v>
      </c>
      <c r="DL28" s="69">
        <v>0.622</v>
      </c>
      <c r="DM28" s="69">
        <v>0.109</v>
      </c>
      <c r="DN28" t="s">
        <v>11</v>
      </c>
      <c r="DO28">
        <v>1</v>
      </c>
      <c r="DP28" s="111" t="s">
        <v>9166</v>
      </c>
    </row>
    <row r="29" spans="1:120" x14ac:dyDescent="0.25">
      <c r="A29" s="8"/>
      <c r="B29" s="8"/>
      <c r="C29" s="8"/>
      <c r="D29" s="8"/>
      <c r="F29" s="8"/>
      <c r="H29"/>
      <c r="J29" s="22">
        <v>14</v>
      </c>
      <c r="N29"/>
      <c r="P29" s="8"/>
      <c r="R29" s="67"/>
      <c r="T29" s="67"/>
      <c r="AQ29"/>
      <c r="BH29" s="33" t="s">
        <v>12258</v>
      </c>
      <c r="BJ29" s="33" t="s">
        <v>196</v>
      </c>
      <c r="BL29" s="33" t="s">
        <v>9213</v>
      </c>
      <c r="BP29" s="8"/>
      <c r="CZ29" s="74" t="str">
        <f t="shared" si="1"/>
        <v>1.25-160</v>
      </c>
      <c r="DA29" s="52">
        <v>1.25</v>
      </c>
      <c r="DB29" s="52">
        <v>160</v>
      </c>
      <c r="DC29" s="53">
        <v>1.1599999999999999</v>
      </c>
      <c r="DD29" s="75" t="s">
        <v>10739</v>
      </c>
      <c r="DH29" s="112" t="str">
        <f t="shared" si="2"/>
        <v>0.5-XH</v>
      </c>
      <c r="DI29" s="69">
        <v>0.5</v>
      </c>
      <c r="DJ29" s="69" t="s">
        <v>12</v>
      </c>
      <c r="DK29">
        <v>0.84</v>
      </c>
      <c r="DL29" s="69">
        <v>0.54600000000000004</v>
      </c>
      <c r="DM29" s="69">
        <v>0.14699999999999999</v>
      </c>
      <c r="DN29" t="s">
        <v>12</v>
      </c>
      <c r="DO29" s="69">
        <v>2</v>
      </c>
      <c r="DP29" s="111" t="s">
        <v>9166</v>
      </c>
    </row>
    <row r="30" spans="1:120" x14ac:dyDescent="0.25">
      <c r="A30" s="8"/>
      <c r="B30" s="8"/>
      <c r="C30" s="8"/>
      <c r="D30" s="8"/>
      <c r="F30" s="8"/>
      <c r="H30"/>
      <c r="J30" s="22">
        <v>16</v>
      </c>
      <c r="N30"/>
      <c r="P30" s="8"/>
      <c r="R30" s="67"/>
      <c r="T30" s="67"/>
      <c r="AQ30"/>
      <c r="BH30" s="33" t="s">
        <v>10440</v>
      </c>
      <c r="BJ30" s="33" t="s">
        <v>197</v>
      </c>
      <c r="BL30" s="33" t="s">
        <v>9214</v>
      </c>
      <c r="BP30" s="8"/>
      <c r="CZ30" s="74" t="str">
        <f t="shared" si="1"/>
        <v>1.25-STD</v>
      </c>
      <c r="DA30" s="52">
        <v>1.25</v>
      </c>
      <c r="DB30" s="52" t="s">
        <v>11</v>
      </c>
      <c r="DC30" s="53">
        <v>1.38</v>
      </c>
      <c r="DD30" s="75" t="s">
        <v>10739</v>
      </c>
      <c r="DH30" s="113" t="str">
        <f t="shared" si="2"/>
        <v>0.5-XXH</v>
      </c>
      <c r="DI30" s="104">
        <v>0.5</v>
      </c>
      <c r="DJ30" s="103" t="s">
        <v>13</v>
      </c>
      <c r="DK30" s="103">
        <v>0.84</v>
      </c>
      <c r="DL30" s="104">
        <v>0.252</v>
      </c>
      <c r="DM30" s="104">
        <v>0.29399999999999998</v>
      </c>
      <c r="DN30" s="104" t="s">
        <v>13</v>
      </c>
      <c r="DO30" s="103">
        <v>4</v>
      </c>
      <c r="DP30" s="118" t="s">
        <v>9166</v>
      </c>
    </row>
    <row r="31" spans="1:120" x14ac:dyDescent="0.25">
      <c r="A31" s="8"/>
      <c r="B31" s="8"/>
      <c r="C31" s="8"/>
      <c r="D31" s="8"/>
      <c r="F31" s="8"/>
      <c r="H31"/>
      <c r="J31" s="22">
        <v>18</v>
      </c>
      <c r="N31"/>
      <c r="P31" s="8"/>
      <c r="R31" s="67"/>
      <c r="T31" s="67"/>
      <c r="AQ31"/>
      <c r="BH31" s="33" t="s">
        <v>10441</v>
      </c>
      <c r="BJ31" s="33" t="s">
        <v>198</v>
      </c>
      <c r="BL31" s="33" t="s">
        <v>9215</v>
      </c>
      <c r="BP31" s="8"/>
      <c r="CZ31" s="74" t="str">
        <f t="shared" si="1"/>
        <v>1.25-XH</v>
      </c>
      <c r="DA31" s="52">
        <v>1.25</v>
      </c>
      <c r="DB31" s="52" t="s">
        <v>12</v>
      </c>
      <c r="DC31" s="53">
        <v>1.278</v>
      </c>
      <c r="DD31" s="75" t="s">
        <v>10739</v>
      </c>
      <c r="DH31" s="110" t="str">
        <f t="shared" si="2"/>
        <v>0.75-5</v>
      </c>
      <c r="DI31" s="69">
        <v>0.75000000000000011</v>
      </c>
      <c r="DJ31" s="69">
        <v>5</v>
      </c>
      <c r="DK31" s="69">
        <v>1.05</v>
      </c>
      <c r="DL31" s="69">
        <v>0.92</v>
      </c>
      <c r="DM31" s="69">
        <v>6.5000000000000002E-2</v>
      </c>
      <c r="DN31" t="s">
        <v>12340</v>
      </c>
      <c r="DO31" s="69">
        <v>5</v>
      </c>
      <c r="DP31" s="111" t="s">
        <v>9166</v>
      </c>
    </row>
    <row r="32" spans="1:120" x14ac:dyDescent="0.25">
      <c r="A32" s="8"/>
      <c r="B32" s="8"/>
      <c r="C32" s="8"/>
      <c r="D32" s="8"/>
      <c r="F32" s="8"/>
      <c r="H32"/>
      <c r="J32" s="22">
        <v>20</v>
      </c>
      <c r="N32"/>
      <c r="P32" s="8"/>
      <c r="R32" s="67"/>
      <c r="T32" s="67"/>
      <c r="AQ32"/>
      <c r="BH32" s="33" t="s">
        <v>10442</v>
      </c>
      <c r="BJ32" s="33" t="s">
        <v>199</v>
      </c>
      <c r="BL32" s="33" t="s">
        <v>9216</v>
      </c>
      <c r="BP32" s="8"/>
      <c r="CZ32" s="74" t="str">
        <f t="shared" si="1"/>
        <v>1.25-XXH</v>
      </c>
      <c r="DA32" s="52">
        <v>1.25</v>
      </c>
      <c r="DB32" s="52" t="s">
        <v>13</v>
      </c>
      <c r="DC32" s="53">
        <v>0.89600000000000002</v>
      </c>
      <c r="DD32" s="75" t="s">
        <v>10739</v>
      </c>
      <c r="DH32" s="110" t="str">
        <f t="shared" si="2"/>
        <v>0.75-10</v>
      </c>
      <c r="DI32" s="69">
        <v>0.75000000000000011</v>
      </c>
      <c r="DJ32" s="69">
        <v>10</v>
      </c>
      <c r="DK32" s="69">
        <v>1.05</v>
      </c>
      <c r="DL32" s="69">
        <v>0.88400000000000001</v>
      </c>
      <c r="DM32" s="69">
        <v>8.3000000000000004E-2</v>
      </c>
      <c r="DN32" t="s">
        <v>12340</v>
      </c>
      <c r="DO32" s="69">
        <v>10</v>
      </c>
      <c r="DP32" s="111" t="s">
        <v>9166</v>
      </c>
    </row>
    <row r="33" spans="1:120" x14ac:dyDescent="0.25">
      <c r="A33" s="8"/>
      <c r="B33" s="8"/>
      <c r="C33" s="8"/>
      <c r="D33" s="8"/>
      <c r="F33" s="8"/>
      <c r="H33"/>
      <c r="J33" s="22">
        <v>22</v>
      </c>
      <c r="N33"/>
      <c r="P33" s="8"/>
      <c r="R33" s="67"/>
      <c r="T33" s="67"/>
      <c r="AQ33"/>
      <c r="BH33" s="33" t="s">
        <v>10443</v>
      </c>
      <c r="BJ33" s="33" t="s">
        <v>200</v>
      </c>
      <c r="BL33" s="33" t="s">
        <v>9217</v>
      </c>
      <c r="BP33" s="8"/>
      <c r="CZ33" s="74" t="str">
        <f t="shared" si="1"/>
        <v>1.5-10</v>
      </c>
      <c r="DA33" s="52">
        <v>1.5</v>
      </c>
      <c r="DB33" s="52">
        <v>10</v>
      </c>
      <c r="DC33" s="53">
        <v>1.6819999999999999</v>
      </c>
      <c r="DD33" s="75" t="s">
        <v>10739</v>
      </c>
      <c r="DH33" s="112" t="str">
        <f t="shared" si="2"/>
        <v>0.75-40</v>
      </c>
      <c r="DI33" s="69">
        <v>0.75000000000000011</v>
      </c>
      <c r="DJ33">
        <v>40</v>
      </c>
      <c r="DK33" s="69">
        <v>1.05</v>
      </c>
      <c r="DL33" s="69">
        <v>0.82400000000000007</v>
      </c>
      <c r="DM33" s="69">
        <v>0.113</v>
      </c>
      <c r="DN33" t="s">
        <v>12340</v>
      </c>
      <c r="DO33">
        <v>40</v>
      </c>
      <c r="DP33" s="111" t="s">
        <v>9166</v>
      </c>
    </row>
    <row r="34" spans="1:120" x14ac:dyDescent="0.25">
      <c r="A34" s="8"/>
      <c r="B34" s="8"/>
      <c r="C34" s="8"/>
      <c r="D34" s="8"/>
      <c r="F34" s="8"/>
      <c r="H34"/>
      <c r="J34" s="22">
        <v>24.000000000000004</v>
      </c>
      <c r="N34"/>
      <c r="P34" s="8"/>
      <c r="R34" s="67"/>
      <c r="T34" s="67"/>
      <c r="AQ34"/>
      <c r="BH34" s="33" t="s">
        <v>10444</v>
      </c>
      <c r="BJ34" s="33" t="s">
        <v>201</v>
      </c>
      <c r="BL34" s="33" t="s">
        <v>9218</v>
      </c>
      <c r="BP34" s="8"/>
      <c r="CZ34" s="74" t="str">
        <f t="shared" si="1"/>
        <v>1.5-40</v>
      </c>
      <c r="DA34" s="52">
        <v>1.5</v>
      </c>
      <c r="DB34" s="52">
        <v>40</v>
      </c>
      <c r="DC34" s="53">
        <v>1.61</v>
      </c>
      <c r="DD34" s="75" t="s">
        <v>10739</v>
      </c>
      <c r="DH34" s="112" t="str">
        <f t="shared" si="2"/>
        <v>0.75-80</v>
      </c>
      <c r="DI34" s="69">
        <v>0.75000000000000011</v>
      </c>
      <c r="DJ34">
        <v>80</v>
      </c>
      <c r="DK34" s="69">
        <v>1.05</v>
      </c>
      <c r="DL34" s="69">
        <v>0.74199999999999999</v>
      </c>
      <c r="DM34" s="69">
        <v>0.154</v>
      </c>
      <c r="DN34" t="s">
        <v>12340</v>
      </c>
      <c r="DO34">
        <v>80</v>
      </c>
      <c r="DP34" s="111" t="s">
        <v>9166</v>
      </c>
    </row>
    <row r="35" spans="1:120" x14ac:dyDescent="0.25">
      <c r="A35" s="8"/>
      <c r="B35" s="8"/>
      <c r="C35" s="8"/>
      <c r="D35" s="8"/>
      <c r="F35" s="8"/>
      <c r="H35"/>
      <c r="N35"/>
      <c r="P35" s="8"/>
      <c r="R35" s="67"/>
      <c r="T35" s="67"/>
      <c r="AQ35"/>
      <c r="BH35" s="33" t="s">
        <v>10445</v>
      </c>
      <c r="BJ35" s="33" t="s">
        <v>202</v>
      </c>
      <c r="BL35" s="33" t="s">
        <v>9219</v>
      </c>
      <c r="BP35" s="8"/>
      <c r="CZ35" s="74" t="str">
        <f t="shared" si="1"/>
        <v>1.5-80</v>
      </c>
      <c r="DA35" s="52">
        <v>1.5</v>
      </c>
      <c r="DB35" s="52">
        <v>80</v>
      </c>
      <c r="DC35" s="53">
        <v>1.5</v>
      </c>
      <c r="DD35" s="75" t="s">
        <v>10739</v>
      </c>
      <c r="DH35" s="112" t="str">
        <f t="shared" si="2"/>
        <v>0.75-160</v>
      </c>
      <c r="DI35" s="69">
        <v>0.75000000000000011</v>
      </c>
      <c r="DJ35" s="69">
        <v>160</v>
      </c>
      <c r="DK35" s="69">
        <v>1.05</v>
      </c>
      <c r="DL35" s="69">
        <v>0.6140000000000001</v>
      </c>
      <c r="DM35" s="69">
        <v>0.218</v>
      </c>
      <c r="DN35" t="s">
        <v>12340</v>
      </c>
      <c r="DO35" s="69">
        <v>160</v>
      </c>
      <c r="DP35" s="111" t="s">
        <v>9166</v>
      </c>
    </row>
    <row r="36" spans="1:120" x14ac:dyDescent="0.25">
      <c r="A36" s="8"/>
      <c r="B36" s="8"/>
      <c r="C36" s="8"/>
      <c r="D36" s="8"/>
      <c r="F36" s="8"/>
      <c r="H36"/>
      <c r="N36"/>
      <c r="P36" s="8"/>
      <c r="R36" s="67"/>
      <c r="T36" s="67"/>
      <c r="AQ36"/>
      <c r="BH36" s="33" t="s">
        <v>10446</v>
      </c>
      <c r="BJ36" s="33" t="s">
        <v>203</v>
      </c>
      <c r="BL36" s="33" t="s">
        <v>9220</v>
      </c>
      <c r="BP36" s="8"/>
      <c r="CZ36" s="74" t="str">
        <f t="shared" si="1"/>
        <v>1.5-160</v>
      </c>
      <c r="DA36" s="52">
        <v>1.5</v>
      </c>
      <c r="DB36" s="52">
        <v>160</v>
      </c>
      <c r="DC36" s="53">
        <v>1.3380000000000001</v>
      </c>
      <c r="DD36" s="75" t="s">
        <v>10739</v>
      </c>
      <c r="DH36" s="112" t="str">
        <f t="shared" si="2"/>
        <v>0.75-STD</v>
      </c>
      <c r="DI36" s="69">
        <v>0.75000000000000011</v>
      </c>
      <c r="DJ36" t="s">
        <v>11</v>
      </c>
      <c r="DK36" s="69">
        <v>1.05</v>
      </c>
      <c r="DL36" s="69">
        <v>0.82400000000000007</v>
      </c>
      <c r="DM36" s="69">
        <v>0.113</v>
      </c>
      <c r="DN36" t="s">
        <v>11</v>
      </c>
      <c r="DO36">
        <v>1</v>
      </c>
      <c r="DP36" s="111" t="s">
        <v>9166</v>
      </c>
    </row>
    <row r="37" spans="1:120" x14ac:dyDescent="0.25">
      <c r="A37" s="8"/>
      <c r="B37" s="8"/>
      <c r="C37" s="8"/>
      <c r="D37" s="8"/>
      <c r="F37" s="8"/>
      <c r="H37"/>
      <c r="N37"/>
      <c r="P37" s="8"/>
      <c r="R37" s="67"/>
      <c r="T37" s="67"/>
      <c r="AQ37"/>
      <c r="BH37" s="33" t="s">
        <v>10447</v>
      </c>
      <c r="BJ37" s="33" t="s">
        <v>204</v>
      </c>
      <c r="BL37" s="33" t="s">
        <v>9221</v>
      </c>
      <c r="BP37" s="8"/>
      <c r="CZ37" s="74" t="str">
        <f t="shared" si="1"/>
        <v>1.5-STD</v>
      </c>
      <c r="DA37" s="52">
        <v>1.5</v>
      </c>
      <c r="DB37" s="52" t="s">
        <v>11</v>
      </c>
      <c r="DC37" s="53">
        <v>1.61</v>
      </c>
      <c r="DD37" s="75" t="s">
        <v>10739</v>
      </c>
      <c r="DH37" s="112" t="str">
        <f t="shared" si="2"/>
        <v>0.75-XH</v>
      </c>
      <c r="DI37" s="69">
        <v>0.75000000000000011</v>
      </c>
      <c r="DJ37" s="69" t="s">
        <v>12</v>
      </c>
      <c r="DK37" s="69">
        <v>1.05</v>
      </c>
      <c r="DL37" s="69">
        <v>0.74199999999999999</v>
      </c>
      <c r="DM37" s="69">
        <v>0.154</v>
      </c>
      <c r="DN37" t="s">
        <v>12</v>
      </c>
      <c r="DO37" s="69">
        <v>2</v>
      </c>
      <c r="DP37" s="111" t="s">
        <v>9166</v>
      </c>
    </row>
    <row r="38" spans="1:120" x14ac:dyDescent="0.25">
      <c r="A38" s="8"/>
      <c r="B38" s="8"/>
      <c r="C38" s="8"/>
      <c r="D38" s="8"/>
      <c r="F38" s="8"/>
      <c r="H38"/>
      <c r="N38"/>
      <c r="P38" s="8"/>
      <c r="R38" s="67"/>
      <c r="T38" s="67"/>
      <c r="AQ38"/>
      <c r="BH38" s="33" t="s">
        <v>10448</v>
      </c>
      <c r="BJ38" s="33" t="s">
        <v>205</v>
      </c>
      <c r="BL38" s="33" t="s">
        <v>9222</v>
      </c>
      <c r="BP38" s="8"/>
      <c r="CZ38" s="74" t="str">
        <f t="shared" si="1"/>
        <v>1.5-XH</v>
      </c>
      <c r="DA38" s="52">
        <v>1.5</v>
      </c>
      <c r="DB38" s="52" t="s">
        <v>12</v>
      </c>
      <c r="DC38" s="53">
        <v>1.5</v>
      </c>
      <c r="DD38" s="75" t="s">
        <v>10739</v>
      </c>
      <c r="DH38" s="113" t="str">
        <f t="shared" si="2"/>
        <v>0.75-XXH</v>
      </c>
      <c r="DI38" s="104">
        <v>0.75000000000000011</v>
      </c>
      <c r="DJ38" s="103" t="s">
        <v>13</v>
      </c>
      <c r="DK38" s="104">
        <v>1.05</v>
      </c>
      <c r="DL38" s="104">
        <v>0.43400000000000005</v>
      </c>
      <c r="DM38" s="104">
        <v>0.308</v>
      </c>
      <c r="DN38" s="104" t="s">
        <v>13</v>
      </c>
      <c r="DO38" s="103">
        <v>4</v>
      </c>
      <c r="DP38" s="118" t="s">
        <v>9166</v>
      </c>
    </row>
    <row r="39" spans="1:120" x14ac:dyDescent="0.25">
      <c r="A39" s="8"/>
      <c r="B39" s="8"/>
      <c r="C39" s="8"/>
      <c r="D39" s="8"/>
      <c r="F39" s="8"/>
      <c r="H39"/>
      <c r="N39"/>
      <c r="P39" s="8"/>
      <c r="R39" s="67"/>
      <c r="T39" s="67"/>
      <c r="AQ39"/>
      <c r="BH39" s="33" t="s">
        <v>10995</v>
      </c>
      <c r="BJ39" s="33" t="s">
        <v>206</v>
      </c>
      <c r="BL39" s="33" t="s">
        <v>9223</v>
      </c>
      <c r="BP39" s="8"/>
      <c r="CZ39" s="74" t="str">
        <f t="shared" si="1"/>
        <v>1.5-XXH</v>
      </c>
      <c r="DA39" s="52">
        <v>1.5</v>
      </c>
      <c r="DB39" s="52" t="s">
        <v>13</v>
      </c>
      <c r="DC39" s="53">
        <v>1.1000000000000001</v>
      </c>
      <c r="DD39" s="75" t="s">
        <v>10739</v>
      </c>
      <c r="DH39" s="110" t="str">
        <f t="shared" si="2"/>
        <v>1-5</v>
      </c>
      <c r="DI39" s="69">
        <v>1</v>
      </c>
      <c r="DJ39" s="69">
        <v>5</v>
      </c>
      <c r="DK39" s="69">
        <v>1.3149999999999999</v>
      </c>
      <c r="DL39" s="69">
        <v>1.1850000000000001</v>
      </c>
      <c r="DM39" s="69">
        <v>6.5000000000000002E-2</v>
      </c>
      <c r="DN39" t="s">
        <v>12340</v>
      </c>
      <c r="DO39" s="69">
        <v>5</v>
      </c>
      <c r="DP39" s="111" t="s">
        <v>9166</v>
      </c>
    </row>
    <row r="40" spans="1:120" x14ac:dyDescent="0.25">
      <c r="A40" s="8"/>
      <c r="B40" s="8"/>
      <c r="C40" s="8"/>
      <c r="D40" s="8"/>
      <c r="F40" s="8"/>
      <c r="H40"/>
      <c r="N40"/>
      <c r="P40" s="8"/>
      <c r="R40" s="67"/>
      <c r="T40" s="67"/>
      <c r="AQ40"/>
      <c r="BH40" s="33" t="s">
        <v>10449</v>
      </c>
      <c r="BJ40" s="33" t="s">
        <v>207</v>
      </c>
      <c r="BL40" s="33" t="s">
        <v>9224</v>
      </c>
      <c r="BP40" s="8"/>
      <c r="CZ40" s="74" t="str">
        <f t="shared" si="1"/>
        <v>2-10</v>
      </c>
      <c r="DA40" s="52">
        <v>2</v>
      </c>
      <c r="DB40" s="52">
        <v>10</v>
      </c>
      <c r="DC40" s="53">
        <v>2.157</v>
      </c>
      <c r="DD40" s="75" t="s">
        <v>10739</v>
      </c>
      <c r="DH40" s="110" t="str">
        <f t="shared" si="2"/>
        <v>1-10</v>
      </c>
      <c r="DI40" s="69">
        <v>1</v>
      </c>
      <c r="DJ40" s="69">
        <v>10</v>
      </c>
      <c r="DK40" s="69">
        <v>1.3149999999999999</v>
      </c>
      <c r="DL40" s="69">
        <v>1.097</v>
      </c>
      <c r="DM40" s="69">
        <v>0.109</v>
      </c>
      <c r="DN40" t="s">
        <v>12340</v>
      </c>
      <c r="DO40" s="69">
        <v>10</v>
      </c>
      <c r="DP40" s="111" t="s">
        <v>9166</v>
      </c>
    </row>
    <row r="41" spans="1:120" x14ac:dyDescent="0.25">
      <c r="A41" s="8"/>
      <c r="B41" s="8"/>
      <c r="C41" s="8"/>
      <c r="D41" s="8"/>
      <c r="F41" s="8"/>
      <c r="H41"/>
      <c r="N41"/>
      <c r="P41" s="8"/>
      <c r="R41" s="67"/>
      <c r="T41" s="67"/>
      <c r="AQ41"/>
      <c r="BH41" s="33" t="s">
        <v>10450</v>
      </c>
      <c r="BJ41" s="33" t="s">
        <v>208</v>
      </c>
      <c r="BL41" s="33" t="s">
        <v>9225</v>
      </c>
      <c r="BP41" s="8"/>
      <c r="CZ41" s="74" t="str">
        <f t="shared" si="1"/>
        <v>2-40</v>
      </c>
      <c r="DA41" s="52">
        <v>2</v>
      </c>
      <c r="DB41" s="52">
        <v>40</v>
      </c>
      <c r="DC41" s="53">
        <v>2.0670000000000002</v>
      </c>
      <c r="DD41" s="75" t="s">
        <v>10739</v>
      </c>
      <c r="DH41" s="112" t="str">
        <f t="shared" si="2"/>
        <v>1-40</v>
      </c>
      <c r="DI41" s="69">
        <v>1</v>
      </c>
      <c r="DJ41">
        <v>40</v>
      </c>
      <c r="DK41" s="69">
        <v>1.3149999999999999</v>
      </c>
      <c r="DL41" s="69">
        <v>1.0489999999999999</v>
      </c>
      <c r="DM41" s="69">
        <v>0.13300000000000001</v>
      </c>
      <c r="DN41" t="s">
        <v>12340</v>
      </c>
      <c r="DO41">
        <v>40</v>
      </c>
      <c r="DP41" s="111" t="s">
        <v>9166</v>
      </c>
    </row>
    <row r="42" spans="1:120" x14ac:dyDescent="0.25">
      <c r="A42" s="8"/>
      <c r="B42" s="8"/>
      <c r="C42" s="8"/>
      <c r="D42" s="8"/>
      <c r="F42" s="8"/>
      <c r="H42"/>
      <c r="N42"/>
      <c r="P42" s="8"/>
      <c r="R42" s="67"/>
      <c r="T42" s="67"/>
      <c r="AQ42"/>
      <c r="BH42" s="33" t="s">
        <v>10451</v>
      </c>
      <c r="BJ42" s="33" t="s">
        <v>209</v>
      </c>
      <c r="BL42" s="33" t="s">
        <v>9226</v>
      </c>
      <c r="BP42" s="8"/>
      <c r="CZ42" s="74" t="str">
        <f t="shared" si="1"/>
        <v>2-80</v>
      </c>
      <c r="DA42" s="52">
        <v>2</v>
      </c>
      <c r="DB42" s="52">
        <v>80</v>
      </c>
      <c r="DC42" s="53">
        <v>1.9390000000000001</v>
      </c>
      <c r="DD42" s="75" t="s">
        <v>10739</v>
      </c>
      <c r="DH42" s="112" t="str">
        <f t="shared" si="2"/>
        <v>1-80</v>
      </c>
      <c r="DI42" s="69">
        <v>1</v>
      </c>
      <c r="DJ42">
        <v>80</v>
      </c>
      <c r="DK42" s="69">
        <v>1.3149999999999999</v>
      </c>
      <c r="DL42" s="69">
        <v>0.95699999999999996</v>
      </c>
      <c r="DM42" s="69">
        <v>0.17899999999999999</v>
      </c>
      <c r="DN42" t="s">
        <v>12340</v>
      </c>
      <c r="DO42">
        <v>80</v>
      </c>
      <c r="DP42" s="111" t="s">
        <v>9166</v>
      </c>
    </row>
    <row r="43" spans="1:120" x14ac:dyDescent="0.25">
      <c r="A43" s="8"/>
      <c r="B43" s="8"/>
      <c r="C43" s="8"/>
      <c r="D43" s="8"/>
      <c r="F43" s="8"/>
      <c r="H43"/>
      <c r="N43"/>
      <c r="P43" s="8"/>
      <c r="R43" s="67"/>
      <c r="T43" s="67"/>
      <c r="AQ43"/>
      <c r="BH43" s="33" t="s">
        <v>10452</v>
      </c>
      <c r="BJ43" s="33" t="s">
        <v>210</v>
      </c>
      <c r="BL43" s="33" t="s">
        <v>9227</v>
      </c>
      <c r="BP43" s="8"/>
      <c r="CZ43" s="74" t="str">
        <f t="shared" si="1"/>
        <v>2-160</v>
      </c>
      <c r="DA43" s="52">
        <v>2</v>
      </c>
      <c r="DB43" s="52">
        <v>160</v>
      </c>
      <c r="DC43" s="53">
        <v>1.6870000000000001</v>
      </c>
      <c r="DD43" s="75" t="s">
        <v>10739</v>
      </c>
      <c r="DH43" s="112" t="str">
        <f t="shared" si="2"/>
        <v>1-160</v>
      </c>
      <c r="DI43" s="69">
        <v>1</v>
      </c>
      <c r="DJ43" s="69">
        <v>160</v>
      </c>
      <c r="DK43" s="69">
        <v>1.3149999999999999</v>
      </c>
      <c r="DL43" s="69">
        <v>0.81499999999999995</v>
      </c>
      <c r="DM43" s="69">
        <v>0.25</v>
      </c>
      <c r="DN43" t="s">
        <v>12340</v>
      </c>
      <c r="DO43" s="69">
        <v>160</v>
      </c>
      <c r="DP43" s="111" t="s">
        <v>9166</v>
      </c>
    </row>
    <row r="44" spans="1:120" x14ac:dyDescent="0.25">
      <c r="A44" s="8"/>
      <c r="B44" s="8"/>
      <c r="C44" s="8"/>
      <c r="D44" s="8"/>
      <c r="F44" s="8"/>
      <c r="H44"/>
      <c r="N44"/>
      <c r="P44" s="8"/>
      <c r="R44" s="67"/>
      <c r="T44" s="67"/>
      <c r="AQ44"/>
      <c r="BH44" s="33" t="s">
        <v>10453</v>
      </c>
      <c r="BJ44" s="33" t="s">
        <v>211</v>
      </c>
      <c r="BL44" s="33" t="s">
        <v>9228</v>
      </c>
      <c r="BP44" s="8"/>
      <c r="CZ44" s="74" t="str">
        <f t="shared" si="1"/>
        <v>2-STD</v>
      </c>
      <c r="DA44" s="52">
        <v>2</v>
      </c>
      <c r="DB44" s="52" t="s">
        <v>11</v>
      </c>
      <c r="DC44" s="53">
        <v>2.0670000000000002</v>
      </c>
      <c r="DD44" s="75" t="s">
        <v>10739</v>
      </c>
      <c r="DH44" s="112" t="str">
        <f t="shared" si="2"/>
        <v>1-STD</v>
      </c>
      <c r="DI44" s="69">
        <v>1</v>
      </c>
      <c r="DJ44" t="s">
        <v>11</v>
      </c>
      <c r="DK44" s="69">
        <v>1.3149999999999999</v>
      </c>
      <c r="DL44" s="69">
        <v>1.0489999999999999</v>
      </c>
      <c r="DM44" s="69">
        <v>0.13300000000000001</v>
      </c>
      <c r="DN44" t="s">
        <v>11</v>
      </c>
      <c r="DO44">
        <v>1</v>
      </c>
      <c r="DP44" s="111" t="s">
        <v>9166</v>
      </c>
    </row>
    <row r="45" spans="1:120" x14ac:dyDescent="0.25">
      <c r="A45" s="8"/>
      <c r="B45" s="8"/>
      <c r="C45" s="8"/>
      <c r="D45" s="8"/>
      <c r="F45" s="8"/>
      <c r="H45"/>
      <c r="N45"/>
      <c r="P45" s="8"/>
      <c r="R45" s="67"/>
      <c r="T45" s="67"/>
      <c r="AQ45"/>
      <c r="BH45" s="33" t="s">
        <v>10454</v>
      </c>
      <c r="BJ45" s="33" t="s">
        <v>212</v>
      </c>
      <c r="BL45" s="33" t="s">
        <v>9229</v>
      </c>
      <c r="BP45" s="8"/>
      <c r="CZ45" s="74" t="str">
        <f t="shared" si="1"/>
        <v>2-XH</v>
      </c>
      <c r="DA45" s="52">
        <v>2</v>
      </c>
      <c r="DB45" s="52" t="s">
        <v>12</v>
      </c>
      <c r="DC45" s="53">
        <v>1.9390000000000001</v>
      </c>
      <c r="DD45" s="75" t="s">
        <v>10739</v>
      </c>
      <c r="DH45" s="112" t="str">
        <f t="shared" si="2"/>
        <v>1-XH</v>
      </c>
      <c r="DI45" s="69">
        <v>1</v>
      </c>
      <c r="DJ45" s="69" t="s">
        <v>12</v>
      </c>
      <c r="DK45" s="69">
        <v>1.3149999999999999</v>
      </c>
      <c r="DL45" s="69">
        <v>0.95699999999999996</v>
      </c>
      <c r="DM45" s="69">
        <v>0.17899999999999999</v>
      </c>
      <c r="DN45" t="s">
        <v>12</v>
      </c>
      <c r="DO45" s="69">
        <v>2</v>
      </c>
      <c r="DP45" s="111" t="s">
        <v>9166</v>
      </c>
    </row>
    <row r="46" spans="1:120" x14ac:dyDescent="0.25">
      <c r="A46" s="8"/>
      <c r="B46" s="8"/>
      <c r="C46" s="8"/>
      <c r="D46" s="8"/>
      <c r="F46" s="8"/>
      <c r="H46"/>
      <c r="N46"/>
      <c r="P46" s="8"/>
      <c r="R46" s="67"/>
      <c r="T46" s="67"/>
      <c r="AQ46"/>
      <c r="BH46" s="33" t="s">
        <v>10455</v>
      </c>
      <c r="BJ46" s="33" t="s">
        <v>213</v>
      </c>
      <c r="BL46" s="33" t="s">
        <v>9230</v>
      </c>
      <c r="BP46" s="8"/>
      <c r="CZ46" s="74" t="str">
        <f t="shared" si="1"/>
        <v>2-XXH</v>
      </c>
      <c r="DA46" s="52">
        <v>2</v>
      </c>
      <c r="DB46" s="52" t="s">
        <v>13</v>
      </c>
      <c r="DC46" s="53">
        <v>1.5029999999999999</v>
      </c>
      <c r="DD46" s="75" t="s">
        <v>10739</v>
      </c>
      <c r="DH46" s="113" t="str">
        <f t="shared" si="2"/>
        <v>1-XXH</v>
      </c>
      <c r="DI46" s="104">
        <v>1</v>
      </c>
      <c r="DJ46" s="103" t="s">
        <v>13</v>
      </c>
      <c r="DK46" s="104">
        <v>1.3149999999999999</v>
      </c>
      <c r="DL46" s="104">
        <v>0.59899999999999998</v>
      </c>
      <c r="DM46" s="104">
        <v>0.35799999999999998</v>
      </c>
      <c r="DN46" s="104" t="s">
        <v>13</v>
      </c>
      <c r="DO46" s="103">
        <v>4</v>
      </c>
      <c r="DP46" s="118" t="s">
        <v>9166</v>
      </c>
    </row>
    <row r="47" spans="1:120" x14ac:dyDescent="0.25">
      <c r="A47" s="8"/>
      <c r="B47" s="8"/>
      <c r="C47" s="8"/>
      <c r="D47" s="8"/>
      <c r="F47" s="8"/>
      <c r="H47"/>
      <c r="N47"/>
      <c r="P47" s="8"/>
      <c r="R47" s="67"/>
      <c r="T47" s="67"/>
      <c r="AQ47"/>
      <c r="BH47" s="33" t="s">
        <v>10456</v>
      </c>
      <c r="BJ47" s="33" t="s">
        <v>214</v>
      </c>
      <c r="BL47" s="33" t="s">
        <v>9231</v>
      </c>
      <c r="BP47" s="8"/>
      <c r="CZ47" s="74" t="str">
        <f t="shared" si="1"/>
        <v>2.5-10</v>
      </c>
      <c r="DA47" s="52">
        <v>2.5</v>
      </c>
      <c r="DB47" s="52">
        <v>10</v>
      </c>
      <c r="DC47" s="53">
        <v>2.157</v>
      </c>
      <c r="DD47" s="75" t="s">
        <v>10739</v>
      </c>
      <c r="DH47" s="110" t="str">
        <f t="shared" si="2"/>
        <v>1.25-5</v>
      </c>
      <c r="DI47" s="69">
        <v>1.25</v>
      </c>
      <c r="DJ47" s="69">
        <v>5</v>
      </c>
      <c r="DK47" s="69">
        <v>1.6600000000000001</v>
      </c>
      <c r="DL47" s="69">
        <v>1.5300000000000002</v>
      </c>
      <c r="DM47" s="69">
        <v>6.5000000000000002E-2</v>
      </c>
      <c r="DN47" t="s">
        <v>12340</v>
      </c>
      <c r="DO47" s="69">
        <v>5</v>
      </c>
      <c r="DP47" s="111" t="s">
        <v>9166</v>
      </c>
    </row>
    <row r="48" spans="1:120" x14ac:dyDescent="0.25">
      <c r="A48" s="8"/>
      <c r="B48" s="8"/>
      <c r="C48" s="8"/>
      <c r="D48" s="8"/>
      <c r="F48" s="8"/>
      <c r="H48"/>
      <c r="N48"/>
      <c r="P48" s="8"/>
      <c r="R48" s="67"/>
      <c r="T48" s="67"/>
      <c r="AQ48"/>
      <c r="BH48" s="33" t="s">
        <v>10457</v>
      </c>
      <c r="BJ48" s="33" t="s">
        <v>215</v>
      </c>
      <c r="BL48" s="33" t="s">
        <v>9232</v>
      </c>
      <c r="BP48" s="8"/>
      <c r="CZ48" s="74" t="str">
        <f t="shared" si="1"/>
        <v>2.5-40</v>
      </c>
      <c r="DA48" s="52">
        <v>2.5</v>
      </c>
      <c r="DB48" s="52">
        <v>40</v>
      </c>
      <c r="DC48" s="53">
        <v>2.0670000000000002</v>
      </c>
      <c r="DD48" s="75" t="s">
        <v>10739</v>
      </c>
      <c r="DH48" s="110" t="str">
        <f t="shared" si="2"/>
        <v>1.25-10</v>
      </c>
      <c r="DI48" s="69">
        <v>1.25</v>
      </c>
      <c r="DJ48" s="69">
        <v>10</v>
      </c>
      <c r="DK48" s="69">
        <v>1.6600000000000001</v>
      </c>
      <c r="DL48" s="69">
        <v>1.4420000000000002</v>
      </c>
      <c r="DM48" s="69">
        <v>0.109</v>
      </c>
      <c r="DN48" t="s">
        <v>12340</v>
      </c>
      <c r="DO48" s="69">
        <v>10</v>
      </c>
      <c r="DP48" s="111" t="s">
        <v>9166</v>
      </c>
    </row>
    <row r="49" spans="1:120" x14ac:dyDescent="0.25">
      <c r="A49" s="8"/>
      <c r="B49" s="8"/>
      <c r="C49" s="8"/>
      <c r="D49" s="8"/>
      <c r="F49" s="8"/>
      <c r="H49"/>
      <c r="N49"/>
      <c r="P49" s="8"/>
      <c r="R49" s="67"/>
      <c r="T49" s="67"/>
      <c r="AQ49"/>
      <c r="BH49" s="33" t="s">
        <v>10458</v>
      </c>
      <c r="BJ49" s="33" t="s">
        <v>216</v>
      </c>
      <c r="BL49" s="33" t="s">
        <v>9233</v>
      </c>
      <c r="BP49" s="8"/>
      <c r="CZ49" s="74" t="str">
        <f t="shared" si="1"/>
        <v>2.5-80</v>
      </c>
      <c r="DA49" s="52">
        <v>2.5</v>
      </c>
      <c r="DB49" s="52">
        <v>80</v>
      </c>
      <c r="DC49" s="53">
        <v>1.9390000000000001</v>
      </c>
      <c r="DD49" s="75" t="s">
        <v>10739</v>
      </c>
      <c r="DH49" s="112" t="str">
        <f t="shared" si="2"/>
        <v>1.25-40</v>
      </c>
      <c r="DI49" s="69">
        <v>1.25</v>
      </c>
      <c r="DJ49">
        <v>40</v>
      </c>
      <c r="DK49" s="69">
        <v>1.6600000000000001</v>
      </c>
      <c r="DL49" s="69">
        <v>1.3800000000000001</v>
      </c>
      <c r="DM49" s="69">
        <v>0.14000000000000001</v>
      </c>
      <c r="DN49" t="s">
        <v>12340</v>
      </c>
      <c r="DO49">
        <v>40</v>
      </c>
      <c r="DP49" s="111" t="s">
        <v>9166</v>
      </c>
    </row>
    <row r="50" spans="1:120" x14ac:dyDescent="0.25">
      <c r="A50" s="8"/>
      <c r="B50" s="8"/>
      <c r="C50" s="8"/>
      <c r="D50" s="8"/>
      <c r="F50" s="8"/>
      <c r="H50"/>
      <c r="N50"/>
      <c r="P50" s="8"/>
      <c r="R50" s="67"/>
      <c r="T50" s="67"/>
      <c r="AQ50"/>
      <c r="BH50" s="33" t="s">
        <v>10459</v>
      </c>
      <c r="BJ50" s="33" t="s">
        <v>217</v>
      </c>
      <c r="BL50" s="33" t="s">
        <v>9234</v>
      </c>
      <c r="BP50" s="8"/>
      <c r="CZ50" s="74" t="str">
        <f t="shared" si="1"/>
        <v>2.5-160</v>
      </c>
      <c r="DA50" s="52">
        <v>2.5</v>
      </c>
      <c r="DB50" s="52">
        <v>160</v>
      </c>
      <c r="DC50" s="53">
        <v>1.6870000000000001</v>
      </c>
      <c r="DD50" s="75" t="s">
        <v>10739</v>
      </c>
      <c r="DH50" s="112" t="str">
        <f t="shared" si="2"/>
        <v>1.25-80</v>
      </c>
      <c r="DI50" s="69">
        <v>1.25</v>
      </c>
      <c r="DJ50">
        <v>80</v>
      </c>
      <c r="DK50" s="69">
        <v>1.6600000000000001</v>
      </c>
      <c r="DL50" s="69">
        <v>1.278</v>
      </c>
      <c r="DM50" s="69">
        <v>0.191</v>
      </c>
      <c r="DN50" t="s">
        <v>12340</v>
      </c>
      <c r="DO50">
        <v>80</v>
      </c>
      <c r="DP50" s="111" t="s">
        <v>9166</v>
      </c>
    </row>
    <row r="51" spans="1:120" x14ac:dyDescent="0.25">
      <c r="A51" s="8"/>
      <c r="B51" s="8"/>
      <c r="C51" s="8"/>
      <c r="D51" s="8"/>
      <c r="F51" s="8"/>
      <c r="H51"/>
      <c r="N51"/>
      <c r="P51" s="8"/>
      <c r="R51" s="67"/>
      <c r="T51" s="67"/>
      <c r="AQ51"/>
      <c r="BH51" s="33" t="s">
        <v>10460</v>
      </c>
      <c r="BJ51" s="33" t="s">
        <v>218</v>
      </c>
      <c r="BL51" s="33" t="s">
        <v>9235</v>
      </c>
      <c r="BP51" s="8"/>
      <c r="CZ51" s="74" t="str">
        <f t="shared" si="1"/>
        <v>2.5-STD</v>
      </c>
      <c r="DA51" s="52">
        <v>2.5</v>
      </c>
      <c r="DB51" s="52" t="s">
        <v>11</v>
      </c>
      <c r="DC51" s="53">
        <v>2.0670000000000002</v>
      </c>
      <c r="DD51" s="75" t="s">
        <v>10739</v>
      </c>
      <c r="DH51" s="112" t="str">
        <f t="shared" si="2"/>
        <v>1.25-160</v>
      </c>
      <c r="DI51" s="69">
        <v>1.25</v>
      </c>
      <c r="DJ51" s="69">
        <v>160</v>
      </c>
      <c r="DK51" s="69">
        <v>1.6600000000000001</v>
      </c>
      <c r="DL51" s="69">
        <v>1.1600000000000001</v>
      </c>
      <c r="DM51" s="69">
        <v>0.25</v>
      </c>
      <c r="DN51" t="s">
        <v>12340</v>
      </c>
      <c r="DO51" s="69">
        <v>160</v>
      </c>
      <c r="DP51" s="111" t="s">
        <v>9166</v>
      </c>
    </row>
    <row r="52" spans="1:120" x14ac:dyDescent="0.25">
      <c r="A52" s="8"/>
      <c r="B52" s="8"/>
      <c r="C52" s="8"/>
      <c r="D52" s="8"/>
      <c r="F52" s="8"/>
      <c r="H52"/>
      <c r="N52"/>
      <c r="P52" s="8"/>
      <c r="R52" s="67"/>
      <c r="T52" s="67"/>
      <c r="AQ52"/>
      <c r="BH52" s="33" t="s">
        <v>10996</v>
      </c>
      <c r="BJ52" s="33" t="s">
        <v>219</v>
      </c>
      <c r="BL52" s="33" t="s">
        <v>9236</v>
      </c>
      <c r="BP52" s="8"/>
      <c r="CZ52" s="74" t="str">
        <f t="shared" si="1"/>
        <v>2.5-XH</v>
      </c>
      <c r="DA52" s="52">
        <v>2.5</v>
      </c>
      <c r="DB52" s="52" t="s">
        <v>12</v>
      </c>
      <c r="DC52" s="53">
        <v>1.9390000000000001</v>
      </c>
      <c r="DD52" s="75" t="s">
        <v>10739</v>
      </c>
      <c r="DH52" s="112" t="str">
        <f t="shared" si="2"/>
        <v>1.25-STD</v>
      </c>
      <c r="DI52" s="69">
        <v>1.25</v>
      </c>
      <c r="DJ52" t="s">
        <v>11</v>
      </c>
      <c r="DK52" s="69">
        <v>1.6600000000000001</v>
      </c>
      <c r="DL52" s="69">
        <v>1.3800000000000001</v>
      </c>
      <c r="DM52" s="69">
        <v>0.14000000000000001</v>
      </c>
      <c r="DN52" t="s">
        <v>11</v>
      </c>
      <c r="DO52">
        <v>1</v>
      </c>
      <c r="DP52" s="111" t="s">
        <v>9166</v>
      </c>
    </row>
    <row r="53" spans="1:120" x14ac:dyDescent="0.25">
      <c r="A53" s="8"/>
      <c r="B53" s="8"/>
      <c r="C53" s="8"/>
      <c r="D53" s="8"/>
      <c r="F53" s="8"/>
      <c r="H53"/>
      <c r="N53"/>
      <c r="P53" s="8"/>
      <c r="R53" s="67"/>
      <c r="T53" s="67"/>
      <c r="AQ53"/>
      <c r="BH53" s="33" t="s">
        <v>10461</v>
      </c>
      <c r="BJ53" s="33" t="s">
        <v>220</v>
      </c>
      <c r="BL53" s="33" t="s">
        <v>9237</v>
      </c>
      <c r="BP53" s="8"/>
      <c r="CZ53" s="74" t="str">
        <f t="shared" si="1"/>
        <v>2.5-XXH</v>
      </c>
      <c r="DA53" s="52">
        <v>2.5</v>
      </c>
      <c r="DB53" s="52" t="s">
        <v>13</v>
      </c>
      <c r="DC53" s="53">
        <v>1.5029999999999999</v>
      </c>
      <c r="DD53" s="75" t="s">
        <v>10739</v>
      </c>
      <c r="DH53" s="112" t="str">
        <f t="shared" si="2"/>
        <v>1.25-XH</v>
      </c>
      <c r="DI53" s="69">
        <v>1.25</v>
      </c>
      <c r="DJ53" s="69" t="s">
        <v>12</v>
      </c>
      <c r="DK53" s="69">
        <v>1.6600000000000001</v>
      </c>
      <c r="DL53" s="69">
        <v>1.278</v>
      </c>
      <c r="DM53" s="69">
        <v>0.191</v>
      </c>
      <c r="DN53" t="s">
        <v>12</v>
      </c>
      <c r="DO53" s="69">
        <v>2</v>
      </c>
      <c r="DP53" s="111" t="s">
        <v>9166</v>
      </c>
    </row>
    <row r="54" spans="1:120" x14ac:dyDescent="0.25">
      <c r="A54" s="8"/>
      <c r="B54" s="8"/>
      <c r="C54" s="8"/>
      <c r="D54" s="8"/>
      <c r="F54" s="8"/>
      <c r="H54"/>
      <c r="N54"/>
      <c r="P54" s="8"/>
      <c r="R54" s="67"/>
      <c r="T54" s="67"/>
      <c r="AQ54"/>
      <c r="BH54" s="33" t="s">
        <v>10462</v>
      </c>
      <c r="BJ54" s="33" t="s">
        <v>221</v>
      </c>
      <c r="BL54" s="33" t="s">
        <v>9238</v>
      </c>
      <c r="BP54" s="8"/>
      <c r="CZ54" s="74" t="str">
        <f t="shared" si="1"/>
        <v>3-10</v>
      </c>
      <c r="DA54" s="52">
        <v>3</v>
      </c>
      <c r="DB54" s="52">
        <v>10</v>
      </c>
      <c r="DC54" s="53">
        <v>3.26</v>
      </c>
      <c r="DD54" s="75" t="s">
        <v>10739</v>
      </c>
      <c r="DH54" s="113" t="str">
        <f t="shared" si="2"/>
        <v>1.25-XXH</v>
      </c>
      <c r="DI54" s="104">
        <v>1.25</v>
      </c>
      <c r="DJ54" s="103" t="s">
        <v>13</v>
      </c>
      <c r="DK54" s="104">
        <v>1.6600000000000001</v>
      </c>
      <c r="DL54" s="104">
        <v>0.89600000000000013</v>
      </c>
      <c r="DM54" s="104">
        <v>0.38200000000000001</v>
      </c>
      <c r="DN54" s="104" t="s">
        <v>13</v>
      </c>
      <c r="DO54" s="103">
        <v>4</v>
      </c>
      <c r="DP54" s="118" t="s">
        <v>9166</v>
      </c>
    </row>
    <row r="55" spans="1:120" x14ac:dyDescent="0.25">
      <c r="A55" s="8"/>
      <c r="B55" s="8"/>
      <c r="C55" s="8"/>
      <c r="D55" s="8"/>
      <c r="F55" s="8"/>
      <c r="H55"/>
      <c r="N55"/>
      <c r="P55" s="8"/>
      <c r="R55" s="67"/>
      <c r="T55" s="67"/>
      <c r="AQ55"/>
      <c r="BH55" s="33" t="s">
        <v>10463</v>
      </c>
      <c r="BJ55" s="33" t="s">
        <v>222</v>
      </c>
      <c r="BL55" s="33" t="s">
        <v>9239</v>
      </c>
      <c r="BP55" s="8"/>
      <c r="CZ55" s="74" t="str">
        <f t="shared" si="1"/>
        <v>3-40</v>
      </c>
      <c r="DA55" s="52">
        <v>3</v>
      </c>
      <c r="DB55" s="52">
        <v>40</v>
      </c>
      <c r="DC55" s="53">
        <v>3.0680000000000001</v>
      </c>
      <c r="DD55" s="75" t="s">
        <v>10739</v>
      </c>
      <c r="DH55" s="110" t="str">
        <f t="shared" si="2"/>
        <v>1.5-5</v>
      </c>
      <c r="DI55" s="69">
        <v>1.5000000000000002</v>
      </c>
      <c r="DJ55" s="69">
        <v>5</v>
      </c>
      <c r="DK55" s="69">
        <v>1.9</v>
      </c>
      <c r="DL55" s="69">
        <v>1.77</v>
      </c>
      <c r="DM55" s="69">
        <v>6.5000000000000002E-2</v>
      </c>
      <c r="DN55" t="s">
        <v>12340</v>
      </c>
      <c r="DO55" s="69">
        <v>5</v>
      </c>
      <c r="DP55" s="111" t="s">
        <v>9166</v>
      </c>
    </row>
    <row r="56" spans="1:120" x14ac:dyDescent="0.25">
      <c r="A56" s="8"/>
      <c r="B56" s="8"/>
      <c r="C56" s="8"/>
      <c r="D56" s="8"/>
      <c r="F56" s="8"/>
      <c r="H56"/>
      <c r="N56"/>
      <c r="P56" s="8"/>
      <c r="R56" s="67"/>
      <c r="T56" s="67"/>
      <c r="AQ56"/>
      <c r="BH56" s="33" t="s">
        <v>10464</v>
      </c>
      <c r="BJ56" s="33" t="s">
        <v>223</v>
      </c>
      <c r="BL56" s="33" t="s">
        <v>9240</v>
      </c>
      <c r="BP56" s="8"/>
      <c r="CZ56" s="74" t="str">
        <f t="shared" si="1"/>
        <v>3-80</v>
      </c>
      <c r="DA56" s="52">
        <v>3</v>
      </c>
      <c r="DB56" s="52">
        <v>80</v>
      </c>
      <c r="DC56" s="53">
        <v>2.9</v>
      </c>
      <c r="DD56" s="75" t="s">
        <v>10739</v>
      </c>
      <c r="DH56" s="110" t="str">
        <f t="shared" si="2"/>
        <v>1.5-10</v>
      </c>
      <c r="DI56" s="69">
        <v>1.5000000000000002</v>
      </c>
      <c r="DJ56" s="69">
        <v>10</v>
      </c>
      <c r="DK56" s="69">
        <v>1.9</v>
      </c>
      <c r="DL56" s="69">
        <v>1.6819999999999999</v>
      </c>
      <c r="DM56" s="69">
        <v>0.109</v>
      </c>
      <c r="DN56" t="s">
        <v>12340</v>
      </c>
      <c r="DO56" s="69">
        <v>10</v>
      </c>
      <c r="DP56" s="111" t="s">
        <v>9166</v>
      </c>
    </row>
    <row r="57" spans="1:120" x14ac:dyDescent="0.25">
      <c r="A57" s="8"/>
      <c r="B57" s="8"/>
      <c r="C57" s="8"/>
      <c r="D57" s="8"/>
      <c r="F57" s="8"/>
      <c r="H57"/>
      <c r="N57"/>
      <c r="P57" s="8"/>
      <c r="R57" s="67"/>
      <c r="T57" s="67"/>
      <c r="AQ57"/>
      <c r="BH57" s="33" t="s">
        <v>10465</v>
      </c>
      <c r="BJ57" s="33" t="s">
        <v>224</v>
      </c>
      <c r="BL57" s="33" t="s">
        <v>9241</v>
      </c>
      <c r="BP57" s="8"/>
      <c r="CZ57" s="74" t="str">
        <f t="shared" si="1"/>
        <v>3-160</v>
      </c>
      <c r="DA57" s="52">
        <v>3</v>
      </c>
      <c r="DB57" s="52">
        <v>160</v>
      </c>
      <c r="DC57" s="53">
        <v>2.6240000000000001</v>
      </c>
      <c r="DD57" s="75" t="s">
        <v>10739</v>
      </c>
      <c r="DH57" s="112" t="str">
        <f t="shared" si="2"/>
        <v>1.5-40</v>
      </c>
      <c r="DI57" s="69">
        <v>1.5000000000000002</v>
      </c>
      <c r="DJ57">
        <v>40</v>
      </c>
      <c r="DK57" s="69">
        <v>1.9</v>
      </c>
      <c r="DL57" s="69">
        <v>1.6099999999999999</v>
      </c>
      <c r="DM57" s="69">
        <v>0.14499999999999999</v>
      </c>
      <c r="DN57" t="s">
        <v>12340</v>
      </c>
      <c r="DO57">
        <v>40</v>
      </c>
      <c r="DP57" s="111" t="s">
        <v>9166</v>
      </c>
    </row>
    <row r="58" spans="1:120" x14ac:dyDescent="0.25">
      <c r="A58" s="8"/>
      <c r="B58" s="8"/>
      <c r="C58" s="8"/>
      <c r="D58" s="8"/>
      <c r="F58" s="8"/>
      <c r="H58"/>
      <c r="N58"/>
      <c r="P58" s="8"/>
      <c r="R58" s="67"/>
      <c r="T58" s="67"/>
      <c r="AQ58"/>
      <c r="BH58" s="33" t="s">
        <v>10466</v>
      </c>
      <c r="BJ58" s="33" t="s">
        <v>225</v>
      </c>
      <c r="BL58" s="33" t="s">
        <v>9242</v>
      </c>
      <c r="BP58" s="8"/>
      <c r="CZ58" s="74" t="str">
        <f t="shared" si="1"/>
        <v>3-STD</v>
      </c>
      <c r="DA58" s="52">
        <v>3</v>
      </c>
      <c r="DB58" s="52" t="s">
        <v>11</v>
      </c>
      <c r="DC58" s="53">
        <v>3.0680000000000001</v>
      </c>
      <c r="DD58" s="75" t="s">
        <v>10739</v>
      </c>
      <c r="DH58" s="112" t="str">
        <f t="shared" si="2"/>
        <v>1.5-80</v>
      </c>
      <c r="DI58" s="69">
        <v>1.5000000000000002</v>
      </c>
      <c r="DJ58">
        <v>80</v>
      </c>
      <c r="DK58" s="69">
        <v>1.9</v>
      </c>
      <c r="DL58" s="69">
        <v>1.5</v>
      </c>
      <c r="DM58" s="69">
        <v>0.2</v>
      </c>
      <c r="DN58" t="s">
        <v>12340</v>
      </c>
      <c r="DO58">
        <v>80</v>
      </c>
      <c r="DP58" s="111" t="s">
        <v>9166</v>
      </c>
    </row>
    <row r="59" spans="1:120" x14ac:dyDescent="0.25">
      <c r="A59" s="8"/>
      <c r="B59" s="8"/>
      <c r="C59" s="8"/>
      <c r="D59" s="8"/>
      <c r="F59" s="8"/>
      <c r="H59"/>
      <c r="N59"/>
      <c r="P59" s="8"/>
      <c r="R59" s="67"/>
      <c r="T59" s="67"/>
      <c r="AQ59"/>
      <c r="BH59" s="33" t="s">
        <v>10467</v>
      </c>
      <c r="BJ59" s="33" t="s">
        <v>226</v>
      </c>
      <c r="BL59" s="33" t="s">
        <v>9243</v>
      </c>
      <c r="BP59" s="8"/>
      <c r="CZ59" s="74" t="str">
        <f t="shared" si="1"/>
        <v>3-XH</v>
      </c>
      <c r="DA59" s="52">
        <v>3</v>
      </c>
      <c r="DB59" s="52" t="s">
        <v>12</v>
      </c>
      <c r="DC59" s="53">
        <v>2.9</v>
      </c>
      <c r="DD59" s="75" t="s">
        <v>10739</v>
      </c>
      <c r="DH59" s="112" t="str">
        <f t="shared" si="2"/>
        <v>1.5-160</v>
      </c>
      <c r="DI59" s="69">
        <v>1.5000000000000002</v>
      </c>
      <c r="DJ59" s="69">
        <v>160</v>
      </c>
      <c r="DK59" s="69">
        <v>1.9</v>
      </c>
      <c r="DL59" s="69">
        <v>1.3379999999999999</v>
      </c>
      <c r="DM59" s="69">
        <v>0.28100000000000003</v>
      </c>
      <c r="DN59" t="s">
        <v>12340</v>
      </c>
      <c r="DO59" s="69">
        <v>160</v>
      </c>
      <c r="DP59" s="111" t="s">
        <v>9166</v>
      </c>
    </row>
    <row r="60" spans="1:120" x14ac:dyDescent="0.25">
      <c r="A60" s="8"/>
      <c r="B60" s="8"/>
      <c r="C60" s="8"/>
      <c r="D60" s="8"/>
      <c r="F60" s="8"/>
      <c r="H60"/>
      <c r="N60"/>
      <c r="P60" s="8"/>
      <c r="R60" s="67"/>
      <c r="T60" s="67"/>
      <c r="AQ60"/>
      <c r="BH60" s="33" t="s">
        <v>10468</v>
      </c>
      <c r="BJ60" s="33" t="s">
        <v>227</v>
      </c>
      <c r="BL60" s="33" t="s">
        <v>9244</v>
      </c>
      <c r="BP60" s="8"/>
      <c r="CZ60" s="74" t="str">
        <f t="shared" si="1"/>
        <v>3-XXH</v>
      </c>
      <c r="DA60" s="52">
        <v>3</v>
      </c>
      <c r="DB60" s="52" t="s">
        <v>13</v>
      </c>
      <c r="DC60" s="53">
        <v>2.2999999999999998</v>
      </c>
      <c r="DD60" s="75" t="s">
        <v>10739</v>
      </c>
      <c r="DH60" s="112" t="str">
        <f t="shared" si="2"/>
        <v>1.5-STD</v>
      </c>
      <c r="DI60" s="69">
        <v>1.5000000000000002</v>
      </c>
      <c r="DJ60" t="s">
        <v>11</v>
      </c>
      <c r="DK60" s="69">
        <v>1.9</v>
      </c>
      <c r="DL60" s="69">
        <v>1.6099999999999999</v>
      </c>
      <c r="DM60" s="69">
        <v>0.14499999999999999</v>
      </c>
      <c r="DN60" t="s">
        <v>11</v>
      </c>
      <c r="DO60">
        <v>1</v>
      </c>
      <c r="DP60" s="111" t="s">
        <v>9166</v>
      </c>
    </row>
    <row r="61" spans="1:120" x14ac:dyDescent="0.25">
      <c r="A61" s="8"/>
      <c r="B61" s="8"/>
      <c r="C61" s="8"/>
      <c r="D61" s="8"/>
      <c r="F61" s="8"/>
      <c r="H61"/>
      <c r="N61"/>
      <c r="P61" s="8"/>
      <c r="R61" s="67"/>
      <c r="T61" s="67"/>
      <c r="AQ61"/>
      <c r="BH61" s="33" t="s">
        <v>10469</v>
      </c>
      <c r="BJ61" s="33" t="s">
        <v>228</v>
      </c>
      <c r="BL61" s="33" t="s">
        <v>9245</v>
      </c>
      <c r="BP61" s="8"/>
      <c r="CZ61" s="74" t="str">
        <f t="shared" si="1"/>
        <v>3.5-10</v>
      </c>
      <c r="DA61" s="52">
        <v>3.5</v>
      </c>
      <c r="DB61" s="52">
        <v>10</v>
      </c>
      <c r="DC61" s="53">
        <v>3.76</v>
      </c>
      <c r="DD61" s="75" t="s">
        <v>10739</v>
      </c>
      <c r="DH61" s="112" t="str">
        <f t="shared" si="2"/>
        <v>1.5-XH</v>
      </c>
      <c r="DI61" s="69">
        <v>1.5000000000000002</v>
      </c>
      <c r="DJ61" s="69" t="s">
        <v>12</v>
      </c>
      <c r="DK61" s="69">
        <v>1.9</v>
      </c>
      <c r="DL61" s="69">
        <v>1.5</v>
      </c>
      <c r="DM61" s="69">
        <v>0.2</v>
      </c>
      <c r="DN61" t="s">
        <v>12</v>
      </c>
      <c r="DO61" s="69">
        <v>2</v>
      </c>
      <c r="DP61" s="111" t="s">
        <v>9166</v>
      </c>
    </row>
    <row r="62" spans="1:120" x14ac:dyDescent="0.25">
      <c r="A62" s="8"/>
      <c r="B62" s="8"/>
      <c r="C62" s="8"/>
      <c r="D62" s="8"/>
      <c r="F62" s="8"/>
      <c r="H62"/>
      <c r="N62"/>
      <c r="P62" s="8"/>
      <c r="R62" s="67"/>
      <c r="T62" s="67"/>
      <c r="AQ62"/>
      <c r="BH62" s="33" t="s">
        <v>10470</v>
      </c>
      <c r="BJ62" s="33" t="s">
        <v>229</v>
      </c>
      <c r="BL62" s="33" t="s">
        <v>9246</v>
      </c>
      <c r="BP62" s="8"/>
      <c r="CZ62" s="74" t="str">
        <f t="shared" si="1"/>
        <v>3.5-40</v>
      </c>
      <c r="DA62" s="52">
        <v>3.5</v>
      </c>
      <c r="DB62" s="52">
        <v>40</v>
      </c>
      <c r="DC62" s="53">
        <v>3.548</v>
      </c>
      <c r="DD62" s="75" t="s">
        <v>10739</v>
      </c>
      <c r="DH62" s="113" t="str">
        <f t="shared" si="2"/>
        <v>1.5-XXH</v>
      </c>
      <c r="DI62" s="104">
        <v>1.5000000000000002</v>
      </c>
      <c r="DJ62" s="103" t="s">
        <v>13</v>
      </c>
      <c r="DK62" s="104">
        <v>1.9</v>
      </c>
      <c r="DL62" s="104">
        <v>1.0999999999999999</v>
      </c>
      <c r="DM62" s="104">
        <v>0.4</v>
      </c>
      <c r="DN62" s="104" t="s">
        <v>13</v>
      </c>
      <c r="DO62" s="103">
        <v>4</v>
      </c>
      <c r="DP62" s="118" t="s">
        <v>9166</v>
      </c>
    </row>
    <row r="63" spans="1:120" x14ac:dyDescent="0.25">
      <c r="A63" s="8"/>
      <c r="B63" s="8"/>
      <c r="C63" s="8"/>
      <c r="D63" s="8"/>
      <c r="F63" s="8"/>
      <c r="H63"/>
      <c r="N63"/>
      <c r="P63" s="8"/>
      <c r="R63" s="67"/>
      <c r="T63" s="67"/>
      <c r="AQ63"/>
      <c r="BH63" s="33" t="s">
        <v>10471</v>
      </c>
      <c r="BJ63" s="33" t="s">
        <v>230</v>
      </c>
      <c r="BL63" s="33" t="s">
        <v>9247</v>
      </c>
      <c r="BP63" s="8"/>
      <c r="CZ63" s="74" t="str">
        <f t="shared" si="1"/>
        <v>3.5-80</v>
      </c>
      <c r="DA63" s="52">
        <v>3.5</v>
      </c>
      <c r="DB63" s="52">
        <v>80</v>
      </c>
      <c r="DC63" s="53">
        <v>3.3639999999999999</v>
      </c>
      <c r="DD63" s="75" t="s">
        <v>10739</v>
      </c>
      <c r="DH63" s="110" t="str">
        <f t="shared" si="2"/>
        <v>2-5</v>
      </c>
      <c r="DI63" s="69">
        <v>2</v>
      </c>
      <c r="DJ63" s="69">
        <v>5</v>
      </c>
      <c r="DK63" s="69">
        <v>2.375</v>
      </c>
      <c r="DL63" s="69">
        <v>2.2450000000000001</v>
      </c>
      <c r="DM63" s="69">
        <v>6.5000000000000002E-2</v>
      </c>
      <c r="DN63" t="s">
        <v>12340</v>
      </c>
      <c r="DO63" s="69">
        <v>5</v>
      </c>
      <c r="DP63" s="111" t="s">
        <v>9166</v>
      </c>
    </row>
    <row r="64" spans="1:120" x14ac:dyDescent="0.25">
      <c r="A64" s="8"/>
      <c r="B64" s="8"/>
      <c r="C64" s="8"/>
      <c r="D64" s="8"/>
      <c r="F64" s="8"/>
      <c r="H64"/>
      <c r="N64"/>
      <c r="P64" s="8"/>
      <c r="R64" s="67"/>
      <c r="T64" s="67"/>
      <c r="AQ64"/>
      <c r="BH64" s="33" t="s">
        <v>10472</v>
      </c>
      <c r="BJ64" s="33" t="s">
        <v>231</v>
      </c>
      <c r="BL64" s="33" t="s">
        <v>9248</v>
      </c>
      <c r="BP64" s="8"/>
      <c r="CZ64" s="74" t="str">
        <f t="shared" si="1"/>
        <v>3.5-STD</v>
      </c>
      <c r="DA64" s="52">
        <v>3.5</v>
      </c>
      <c r="DB64" s="52" t="s">
        <v>11</v>
      </c>
      <c r="DC64" s="53">
        <v>3.548</v>
      </c>
      <c r="DD64" s="75" t="s">
        <v>10739</v>
      </c>
      <c r="DH64" s="110" t="str">
        <f t="shared" si="2"/>
        <v>2-10</v>
      </c>
      <c r="DI64" s="69">
        <v>2</v>
      </c>
      <c r="DJ64" s="69">
        <v>10</v>
      </c>
      <c r="DK64" s="69">
        <v>2.375</v>
      </c>
      <c r="DL64" s="69">
        <v>2.157</v>
      </c>
      <c r="DM64" s="69">
        <v>0.109</v>
      </c>
      <c r="DN64" t="s">
        <v>12340</v>
      </c>
      <c r="DO64" s="69">
        <v>10</v>
      </c>
      <c r="DP64" s="111" t="s">
        <v>9166</v>
      </c>
    </row>
    <row r="65" spans="1:120" x14ac:dyDescent="0.25">
      <c r="A65" s="8"/>
      <c r="B65" s="8"/>
      <c r="C65" s="8"/>
      <c r="D65" s="8"/>
      <c r="F65" s="8"/>
      <c r="H65"/>
      <c r="N65"/>
      <c r="P65" s="8"/>
      <c r="R65" s="67"/>
      <c r="T65" s="67"/>
      <c r="AQ65"/>
      <c r="BH65" s="33" t="s">
        <v>10473</v>
      </c>
      <c r="BJ65" s="33" t="s">
        <v>232</v>
      </c>
      <c r="BL65" s="33" t="s">
        <v>9249</v>
      </c>
      <c r="BP65" s="8"/>
      <c r="CZ65" s="74" t="str">
        <f t="shared" si="1"/>
        <v>3.5-XH</v>
      </c>
      <c r="DA65" s="52">
        <v>3.5</v>
      </c>
      <c r="DB65" s="52" t="s">
        <v>12</v>
      </c>
      <c r="DC65" s="53">
        <v>3.3639999999999999</v>
      </c>
      <c r="DD65" s="75" t="s">
        <v>10739</v>
      </c>
      <c r="DH65" s="112" t="str">
        <f t="shared" si="2"/>
        <v>2-40</v>
      </c>
      <c r="DI65" s="69">
        <v>2</v>
      </c>
      <c r="DJ65">
        <v>40</v>
      </c>
      <c r="DK65" s="69">
        <v>2.375</v>
      </c>
      <c r="DL65" s="69">
        <v>2.0670000000000002</v>
      </c>
      <c r="DM65" s="69">
        <v>0.154</v>
      </c>
      <c r="DN65" t="s">
        <v>12340</v>
      </c>
      <c r="DO65">
        <v>40</v>
      </c>
      <c r="DP65" s="111" t="s">
        <v>9166</v>
      </c>
    </row>
    <row r="66" spans="1:120" x14ac:dyDescent="0.25">
      <c r="A66" s="8"/>
      <c r="B66" s="8"/>
      <c r="C66" s="8"/>
      <c r="D66" s="8"/>
      <c r="F66" s="8"/>
      <c r="H66"/>
      <c r="N66"/>
      <c r="P66" s="8"/>
      <c r="R66" s="67"/>
      <c r="T66" s="67"/>
      <c r="AQ66"/>
      <c r="BH66" s="33" t="s">
        <v>10997</v>
      </c>
      <c r="BJ66" s="33" t="s">
        <v>233</v>
      </c>
      <c r="BL66" s="33" t="s">
        <v>9250</v>
      </c>
      <c r="BP66" s="8"/>
      <c r="CZ66" s="74" t="str">
        <f t="shared" si="1"/>
        <v>3.5-XXH</v>
      </c>
      <c r="DA66" s="52">
        <v>3.5</v>
      </c>
      <c r="DB66" s="52" t="s">
        <v>13</v>
      </c>
      <c r="DC66" s="53">
        <v>2.7280000000000002</v>
      </c>
      <c r="DD66" s="75" t="s">
        <v>10739</v>
      </c>
      <c r="DH66" s="112" t="str">
        <f t="shared" si="2"/>
        <v>2-80</v>
      </c>
      <c r="DI66" s="69">
        <v>2</v>
      </c>
      <c r="DJ66">
        <v>80</v>
      </c>
      <c r="DK66" s="69">
        <v>2.375</v>
      </c>
      <c r="DL66" s="69">
        <v>1.9390000000000001</v>
      </c>
      <c r="DM66" s="69">
        <v>0.218</v>
      </c>
      <c r="DN66" t="s">
        <v>12340</v>
      </c>
      <c r="DO66">
        <v>80</v>
      </c>
      <c r="DP66" s="111" t="s">
        <v>9166</v>
      </c>
    </row>
    <row r="67" spans="1:120" x14ac:dyDescent="0.25">
      <c r="A67" s="8"/>
      <c r="B67" s="8"/>
      <c r="C67" s="8"/>
      <c r="D67" s="8"/>
      <c r="F67" s="8"/>
      <c r="H67"/>
      <c r="N67"/>
      <c r="P67" s="8"/>
      <c r="R67" s="67"/>
      <c r="T67" s="67"/>
      <c r="AQ67"/>
      <c r="BH67" s="33" t="s">
        <v>10474</v>
      </c>
      <c r="BJ67" s="33" t="s">
        <v>234</v>
      </c>
      <c r="BL67" s="33" t="s">
        <v>9251</v>
      </c>
      <c r="BP67" s="8"/>
      <c r="CZ67" s="74" t="str">
        <f t="shared" si="1"/>
        <v>4-10</v>
      </c>
      <c r="DA67" s="52">
        <v>4</v>
      </c>
      <c r="DB67" s="52">
        <v>10</v>
      </c>
      <c r="DC67" s="53">
        <v>4.26</v>
      </c>
      <c r="DD67" s="75" t="s">
        <v>10739</v>
      </c>
      <c r="DH67" s="112" t="str">
        <f t="shared" si="2"/>
        <v>2-160</v>
      </c>
      <c r="DI67" s="69">
        <v>2</v>
      </c>
      <c r="DJ67" s="69">
        <v>160</v>
      </c>
      <c r="DK67" s="69">
        <v>2.375</v>
      </c>
      <c r="DL67" s="69">
        <v>1.6890000000000001</v>
      </c>
      <c r="DM67" s="69">
        <v>0.34300000000000003</v>
      </c>
      <c r="DN67" t="s">
        <v>12340</v>
      </c>
      <c r="DO67" s="69">
        <v>160</v>
      </c>
      <c r="DP67" s="111" t="s">
        <v>9166</v>
      </c>
    </row>
    <row r="68" spans="1:120" x14ac:dyDescent="0.25">
      <c r="A68" s="8"/>
      <c r="B68" s="8"/>
      <c r="C68" s="8"/>
      <c r="D68" s="8"/>
      <c r="F68" s="8"/>
      <c r="H68"/>
      <c r="N68"/>
      <c r="P68" s="8"/>
      <c r="R68" s="67"/>
      <c r="T68" s="67"/>
      <c r="AQ68"/>
      <c r="BH68" s="33" t="s">
        <v>10475</v>
      </c>
      <c r="BJ68" s="33" t="s">
        <v>235</v>
      </c>
      <c r="BL68" s="33" t="s">
        <v>9252</v>
      </c>
      <c r="BP68" s="8"/>
      <c r="CZ68" s="74" t="str">
        <f t="shared" si="1"/>
        <v>4-40</v>
      </c>
      <c r="DA68" s="52">
        <v>4</v>
      </c>
      <c r="DB68" s="52">
        <v>40</v>
      </c>
      <c r="DC68" s="53">
        <v>4.0259999999999998</v>
      </c>
      <c r="DD68" s="75" t="s">
        <v>10739</v>
      </c>
      <c r="DH68" s="112" t="str">
        <f t="shared" si="2"/>
        <v>2-STD</v>
      </c>
      <c r="DI68" s="69">
        <v>2</v>
      </c>
      <c r="DJ68" t="s">
        <v>11</v>
      </c>
      <c r="DK68" s="69">
        <v>2.375</v>
      </c>
      <c r="DL68" s="69">
        <v>2.0670000000000002</v>
      </c>
      <c r="DM68" s="69">
        <v>0.154</v>
      </c>
      <c r="DN68" t="s">
        <v>11</v>
      </c>
      <c r="DO68">
        <v>1</v>
      </c>
      <c r="DP68" s="111" t="s">
        <v>9166</v>
      </c>
    </row>
    <row r="69" spans="1:120" x14ac:dyDescent="0.25">
      <c r="A69" s="8"/>
      <c r="B69" s="8"/>
      <c r="C69" s="8"/>
      <c r="D69" s="8"/>
      <c r="F69" s="8"/>
      <c r="H69"/>
      <c r="N69"/>
      <c r="P69" s="8"/>
      <c r="R69" s="67"/>
      <c r="T69" s="67"/>
      <c r="AQ69"/>
      <c r="BH69" s="33" t="s">
        <v>10476</v>
      </c>
      <c r="BJ69" s="33" t="s">
        <v>236</v>
      </c>
      <c r="BL69" s="33" t="s">
        <v>9253</v>
      </c>
      <c r="BP69" s="8"/>
      <c r="CZ69" s="74" t="str">
        <f t="shared" si="1"/>
        <v>4-80</v>
      </c>
      <c r="DA69" s="52">
        <v>4</v>
      </c>
      <c r="DB69" s="52">
        <v>80</v>
      </c>
      <c r="DC69" s="53">
        <v>3.8260000000000001</v>
      </c>
      <c r="DD69" s="75" t="s">
        <v>10739</v>
      </c>
      <c r="DH69" s="112" t="str">
        <f t="shared" si="2"/>
        <v>2-XH</v>
      </c>
      <c r="DI69" s="69">
        <v>2</v>
      </c>
      <c r="DJ69" s="69" t="s">
        <v>12</v>
      </c>
      <c r="DK69" s="69">
        <v>2.375</v>
      </c>
      <c r="DL69" s="69">
        <v>1.9390000000000001</v>
      </c>
      <c r="DM69" s="69">
        <v>0.218</v>
      </c>
      <c r="DN69" t="s">
        <v>12</v>
      </c>
      <c r="DO69" s="69">
        <v>2</v>
      </c>
      <c r="DP69" s="111" t="s">
        <v>9166</v>
      </c>
    </row>
    <row r="70" spans="1:120" x14ac:dyDescent="0.25">
      <c r="A70" s="8"/>
      <c r="B70" s="8"/>
      <c r="C70" s="8"/>
      <c r="D70" s="8"/>
      <c r="F70" s="8"/>
      <c r="H70"/>
      <c r="N70"/>
      <c r="P70" s="8"/>
      <c r="R70" s="67"/>
      <c r="T70" s="67"/>
      <c r="AQ70"/>
      <c r="BH70" s="33" t="s">
        <v>10477</v>
      </c>
      <c r="BJ70" s="33" t="s">
        <v>237</v>
      </c>
      <c r="BL70" s="33" t="s">
        <v>9254</v>
      </c>
      <c r="BP70" s="8"/>
      <c r="CZ70" s="74" t="str">
        <f t="shared" ref="CZ70:CZ133" si="3">CONCATENATE(DA70,"-",DB70)</f>
        <v>4-120</v>
      </c>
      <c r="DA70" s="52">
        <v>4</v>
      </c>
      <c r="DB70" s="52">
        <v>120</v>
      </c>
      <c r="DC70" s="53">
        <v>3.6240000000000001</v>
      </c>
      <c r="DD70" s="75" t="s">
        <v>10739</v>
      </c>
      <c r="DH70" s="113" t="str">
        <f t="shared" ref="DH70:DH133" si="4">CONCATENATE(DI70,"-",DJ70)</f>
        <v>2-XXH</v>
      </c>
      <c r="DI70" s="104">
        <v>2</v>
      </c>
      <c r="DJ70" s="103" t="s">
        <v>13</v>
      </c>
      <c r="DK70" s="104">
        <v>2.375</v>
      </c>
      <c r="DL70" s="104">
        <v>1.5030000000000001</v>
      </c>
      <c r="DM70" s="104">
        <v>0.436</v>
      </c>
      <c r="DN70" s="104" t="s">
        <v>13</v>
      </c>
      <c r="DO70" s="103">
        <v>4</v>
      </c>
      <c r="DP70" s="118" t="s">
        <v>9166</v>
      </c>
    </row>
    <row r="71" spans="1:120" x14ac:dyDescent="0.25">
      <c r="A71" s="8"/>
      <c r="B71" s="8"/>
      <c r="C71" s="8"/>
      <c r="D71" s="8"/>
      <c r="F71" s="8"/>
      <c r="H71"/>
      <c r="N71"/>
      <c r="P71" s="8"/>
      <c r="R71" s="67"/>
      <c r="T71" s="67"/>
      <c r="AQ71"/>
      <c r="BH71" s="33" t="s">
        <v>10478</v>
      </c>
      <c r="BJ71" s="33" t="s">
        <v>238</v>
      </c>
      <c r="BL71" s="33" t="s">
        <v>9255</v>
      </c>
      <c r="BP71" s="8"/>
      <c r="CZ71" s="74" t="str">
        <f t="shared" si="3"/>
        <v>4-160</v>
      </c>
      <c r="DA71" s="52">
        <v>4</v>
      </c>
      <c r="DB71" s="52">
        <v>160</v>
      </c>
      <c r="DC71" s="53">
        <v>3.4380000000000002</v>
      </c>
      <c r="DD71" s="75" t="s">
        <v>10739</v>
      </c>
      <c r="DH71" s="110" t="str">
        <f t="shared" si="4"/>
        <v>2.5-5</v>
      </c>
      <c r="DI71" s="69">
        <v>2.5</v>
      </c>
      <c r="DJ71" s="69">
        <v>5</v>
      </c>
      <c r="DK71" s="69">
        <v>2.875</v>
      </c>
      <c r="DL71" s="69">
        <v>2.7090000000000001</v>
      </c>
      <c r="DM71" s="69">
        <v>8.3000000000000004E-2</v>
      </c>
      <c r="DN71" t="s">
        <v>12340</v>
      </c>
      <c r="DO71" s="69">
        <v>5</v>
      </c>
      <c r="DP71" s="111" t="s">
        <v>9166</v>
      </c>
    </row>
    <row r="72" spans="1:120" x14ac:dyDescent="0.25">
      <c r="A72" s="8"/>
      <c r="B72" s="8"/>
      <c r="C72" s="8"/>
      <c r="D72" s="8"/>
      <c r="F72" s="8"/>
      <c r="H72"/>
      <c r="N72"/>
      <c r="P72" s="8"/>
      <c r="R72" s="67"/>
      <c r="T72" s="67"/>
      <c r="AQ72"/>
      <c r="BH72" s="33" t="s">
        <v>10479</v>
      </c>
      <c r="BJ72" s="33" t="s">
        <v>239</v>
      </c>
      <c r="BL72" s="33" t="s">
        <v>9256</v>
      </c>
      <c r="BP72" s="8"/>
      <c r="CZ72" s="74" t="str">
        <f t="shared" si="3"/>
        <v>4-STD</v>
      </c>
      <c r="DA72" s="52">
        <v>4</v>
      </c>
      <c r="DB72" s="52" t="s">
        <v>11</v>
      </c>
      <c r="DC72" s="53">
        <v>4.0259999999999998</v>
      </c>
      <c r="DD72" s="75" t="s">
        <v>10739</v>
      </c>
      <c r="DH72" s="110" t="str">
        <f t="shared" si="4"/>
        <v>2.5-10</v>
      </c>
      <c r="DI72" s="69">
        <v>2.5</v>
      </c>
      <c r="DJ72" s="69">
        <v>10</v>
      </c>
      <c r="DK72" s="69">
        <v>2.875</v>
      </c>
      <c r="DL72" s="69">
        <v>2.6349999999999998</v>
      </c>
      <c r="DM72" s="69">
        <v>0.12</v>
      </c>
      <c r="DN72" t="s">
        <v>12340</v>
      </c>
      <c r="DO72" s="69">
        <v>10</v>
      </c>
      <c r="DP72" s="111" t="s">
        <v>9166</v>
      </c>
    </row>
    <row r="73" spans="1:120" x14ac:dyDescent="0.25">
      <c r="A73" s="8"/>
      <c r="B73" s="8"/>
      <c r="C73" s="8"/>
      <c r="D73" s="8"/>
      <c r="F73" s="8"/>
      <c r="H73"/>
      <c r="N73"/>
      <c r="P73" s="8"/>
      <c r="R73" s="67"/>
      <c r="T73" s="67"/>
      <c r="AQ73"/>
      <c r="BH73" s="33" t="s">
        <v>10480</v>
      </c>
      <c r="BJ73" s="33" t="s">
        <v>240</v>
      </c>
      <c r="BL73" s="33" t="s">
        <v>9257</v>
      </c>
      <c r="BP73" s="8"/>
      <c r="CZ73" s="74" t="str">
        <f t="shared" si="3"/>
        <v>4-XH</v>
      </c>
      <c r="DA73" s="52">
        <v>4</v>
      </c>
      <c r="DB73" s="52" t="s">
        <v>12</v>
      </c>
      <c r="DC73" s="53">
        <v>3.8260000000000001</v>
      </c>
      <c r="DD73" s="75" t="s">
        <v>10739</v>
      </c>
      <c r="DH73" s="112" t="str">
        <f t="shared" si="4"/>
        <v>2.5-40</v>
      </c>
      <c r="DI73" s="69">
        <v>2.5</v>
      </c>
      <c r="DJ73">
        <v>40</v>
      </c>
      <c r="DK73" s="69">
        <v>2.875</v>
      </c>
      <c r="DL73" s="69">
        <v>2.4689999999999999</v>
      </c>
      <c r="DM73" s="69">
        <v>0.20300000000000001</v>
      </c>
      <c r="DN73" t="s">
        <v>12340</v>
      </c>
      <c r="DO73">
        <v>40</v>
      </c>
      <c r="DP73" s="111" t="s">
        <v>9166</v>
      </c>
    </row>
    <row r="74" spans="1:120" x14ac:dyDescent="0.25">
      <c r="A74" s="8"/>
      <c r="B74" s="8"/>
      <c r="C74" s="8"/>
      <c r="D74" s="8"/>
      <c r="F74" s="8"/>
      <c r="H74"/>
      <c r="N74"/>
      <c r="P74" s="8"/>
      <c r="R74" s="67"/>
      <c r="T74" s="67"/>
      <c r="AQ74"/>
      <c r="BH74" s="33" t="s">
        <v>10481</v>
      </c>
      <c r="BJ74" s="33" t="s">
        <v>241</v>
      </c>
      <c r="BL74" s="33" t="s">
        <v>9258</v>
      </c>
      <c r="BP74" s="8"/>
      <c r="CZ74" s="74" t="str">
        <f t="shared" si="3"/>
        <v>4-XXH</v>
      </c>
      <c r="DA74" s="52">
        <v>4</v>
      </c>
      <c r="DB74" s="52" t="s">
        <v>13</v>
      </c>
      <c r="DC74" s="53">
        <v>3.1520000000000001</v>
      </c>
      <c r="DD74" s="75" t="s">
        <v>10739</v>
      </c>
      <c r="DH74" s="112" t="str">
        <f t="shared" si="4"/>
        <v>2.5-80</v>
      </c>
      <c r="DI74" s="69">
        <v>2.5</v>
      </c>
      <c r="DJ74">
        <v>80</v>
      </c>
      <c r="DK74" s="69">
        <v>2.875</v>
      </c>
      <c r="DL74" s="69">
        <v>2.323</v>
      </c>
      <c r="DM74" s="69">
        <v>0.27600000000000002</v>
      </c>
      <c r="DN74" t="s">
        <v>12340</v>
      </c>
      <c r="DO74">
        <v>80</v>
      </c>
      <c r="DP74" s="111" t="s">
        <v>9166</v>
      </c>
    </row>
    <row r="75" spans="1:120" x14ac:dyDescent="0.25">
      <c r="A75" s="8"/>
      <c r="B75" s="8"/>
      <c r="C75" s="8"/>
      <c r="D75" s="8"/>
      <c r="F75" s="8"/>
      <c r="H75"/>
      <c r="N75"/>
      <c r="P75" s="8"/>
      <c r="R75" s="67"/>
      <c r="T75" s="67"/>
      <c r="AQ75"/>
      <c r="BH75" s="33" t="s">
        <v>10482</v>
      </c>
      <c r="BJ75" s="33" t="s">
        <v>242</v>
      </c>
      <c r="BL75" s="33" t="s">
        <v>9259</v>
      </c>
      <c r="BP75" s="8"/>
      <c r="CZ75" s="74" t="str">
        <f t="shared" si="3"/>
        <v>5-10</v>
      </c>
      <c r="DA75" s="52">
        <v>5</v>
      </c>
      <c r="DB75" s="52">
        <v>10</v>
      </c>
      <c r="DC75" s="53">
        <v>5.2949999999999999</v>
      </c>
      <c r="DD75" s="75" t="s">
        <v>10739</v>
      </c>
      <c r="DH75" s="112" t="str">
        <f t="shared" si="4"/>
        <v>2.5-160</v>
      </c>
      <c r="DI75" s="69">
        <v>2.5</v>
      </c>
      <c r="DJ75" s="69">
        <v>160</v>
      </c>
      <c r="DK75" s="69">
        <v>2.875</v>
      </c>
      <c r="DL75" s="69">
        <v>2.125</v>
      </c>
      <c r="DM75" s="69">
        <v>0.375</v>
      </c>
      <c r="DN75" t="s">
        <v>12340</v>
      </c>
      <c r="DO75" s="69">
        <v>160</v>
      </c>
      <c r="DP75" s="111" t="s">
        <v>9166</v>
      </c>
    </row>
    <row r="76" spans="1:120" x14ac:dyDescent="0.25">
      <c r="A76" s="8"/>
      <c r="B76" s="8"/>
      <c r="C76" s="8"/>
      <c r="D76" s="8"/>
      <c r="F76" s="8"/>
      <c r="H76"/>
      <c r="N76"/>
      <c r="P76" s="8"/>
      <c r="R76" s="67"/>
      <c r="T76" s="67"/>
      <c r="AQ76"/>
      <c r="BH76" s="33" t="s">
        <v>10483</v>
      </c>
      <c r="BJ76" s="33" t="s">
        <v>243</v>
      </c>
      <c r="BL76" s="33" t="s">
        <v>9260</v>
      </c>
      <c r="BP76" s="8"/>
      <c r="CZ76" s="74" t="str">
        <f t="shared" si="3"/>
        <v>5-40</v>
      </c>
      <c r="DA76" s="52">
        <v>5</v>
      </c>
      <c r="DB76" s="52">
        <v>40</v>
      </c>
      <c r="DC76" s="53">
        <v>5.0469999999999997</v>
      </c>
      <c r="DD76" s="75" t="s">
        <v>10739</v>
      </c>
      <c r="DH76" s="112" t="str">
        <f t="shared" si="4"/>
        <v>2.5-STD</v>
      </c>
      <c r="DI76" s="69">
        <v>2.5</v>
      </c>
      <c r="DJ76" t="s">
        <v>11</v>
      </c>
      <c r="DK76" s="69">
        <v>2.875</v>
      </c>
      <c r="DL76" s="69">
        <v>2.4689999999999999</v>
      </c>
      <c r="DM76" s="69">
        <v>0.20300000000000001</v>
      </c>
      <c r="DN76" t="s">
        <v>11</v>
      </c>
      <c r="DO76">
        <v>1</v>
      </c>
      <c r="DP76" s="111" t="s">
        <v>9166</v>
      </c>
    </row>
    <row r="77" spans="1:120" x14ac:dyDescent="0.25">
      <c r="A77" s="8"/>
      <c r="B77" s="8"/>
      <c r="C77" s="8"/>
      <c r="D77" s="8"/>
      <c r="F77" s="8"/>
      <c r="H77"/>
      <c r="N77"/>
      <c r="P77" s="8"/>
      <c r="R77" s="67"/>
      <c r="T77" s="67"/>
      <c r="AQ77"/>
      <c r="BH77" s="33" t="s">
        <v>10484</v>
      </c>
      <c r="BJ77" s="33" t="s">
        <v>244</v>
      </c>
      <c r="BL77" s="33" t="s">
        <v>9261</v>
      </c>
      <c r="BP77" s="8"/>
      <c r="CZ77" s="74" t="str">
        <f t="shared" si="3"/>
        <v>5-80</v>
      </c>
      <c r="DA77" s="52">
        <v>5</v>
      </c>
      <c r="DB77" s="52">
        <v>80</v>
      </c>
      <c r="DC77" s="53">
        <v>4.8129999999999997</v>
      </c>
      <c r="DD77" s="75" t="s">
        <v>10739</v>
      </c>
      <c r="DH77" s="112" t="str">
        <f t="shared" si="4"/>
        <v>2.5-XH</v>
      </c>
      <c r="DI77" s="69">
        <v>2.5</v>
      </c>
      <c r="DJ77" s="69" t="s">
        <v>12</v>
      </c>
      <c r="DK77" s="69">
        <v>2.875</v>
      </c>
      <c r="DL77" s="69">
        <v>2.323</v>
      </c>
      <c r="DM77" s="69">
        <v>0.27600000000000002</v>
      </c>
      <c r="DN77" t="s">
        <v>12</v>
      </c>
      <c r="DO77" s="69">
        <v>2</v>
      </c>
      <c r="DP77" s="111" t="s">
        <v>9166</v>
      </c>
    </row>
    <row r="78" spans="1:120" x14ac:dyDescent="0.25">
      <c r="A78" s="8"/>
      <c r="B78" s="8"/>
      <c r="C78" s="8"/>
      <c r="D78" s="8"/>
      <c r="F78" s="8"/>
      <c r="H78"/>
      <c r="N78"/>
      <c r="P78" s="8"/>
      <c r="R78" s="67"/>
      <c r="T78" s="67"/>
      <c r="AQ78"/>
      <c r="BH78" s="33" t="s">
        <v>10485</v>
      </c>
      <c r="BJ78" s="33" t="s">
        <v>245</v>
      </c>
      <c r="BL78" s="33" t="s">
        <v>9262</v>
      </c>
      <c r="BP78" s="8"/>
      <c r="CZ78" s="74" t="str">
        <f t="shared" si="3"/>
        <v>5-120</v>
      </c>
      <c r="DA78" s="52">
        <v>5</v>
      </c>
      <c r="DB78" s="52">
        <v>120</v>
      </c>
      <c r="DC78" s="53">
        <v>4.5629999999999997</v>
      </c>
      <c r="DD78" s="75" t="s">
        <v>10739</v>
      </c>
      <c r="DH78" s="113" t="str">
        <f t="shared" si="4"/>
        <v>2.5-XXH</v>
      </c>
      <c r="DI78" s="104">
        <v>2.5</v>
      </c>
      <c r="DJ78" s="103" t="s">
        <v>13</v>
      </c>
      <c r="DK78" s="104">
        <v>2.875</v>
      </c>
      <c r="DL78" s="104">
        <v>1.7709999999999999</v>
      </c>
      <c r="DM78" s="104">
        <v>0.55200000000000005</v>
      </c>
      <c r="DN78" s="104" t="s">
        <v>13</v>
      </c>
      <c r="DO78" s="103">
        <v>4</v>
      </c>
      <c r="DP78" s="118" t="s">
        <v>9166</v>
      </c>
    </row>
    <row r="79" spans="1:120" x14ac:dyDescent="0.25">
      <c r="A79" s="8"/>
      <c r="B79" s="8"/>
      <c r="C79" s="8"/>
      <c r="D79" s="8"/>
      <c r="F79" s="8"/>
      <c r="H79"/>
      <c r="N79"/>
      <c r="P79" s="8"/>
      <c r="R79" s="67"/>
      <c r="T79" s="67"/>
      <c r="AQ79"/>
      <c r="BH79" s="33" t="s">
        <v>10998</v>
      </c>
      <c r="BJ79" s="33" t="s">
        <v>246</v>
      </c>
      <c r="BL79" s="33" t="s">
        <v>9263</v>
      </c>
      <c r="BP79" s="8"/>
      <c r="CZ79" s="74" t="str">
        <f t="shared" si="3"/>
        <v>5-160</v>
      </c>
      <c r="DA79" s="52">
        <v>5</v>
      </c>
      <c r="DB79" s="52">
        <v>160</v>
      </c>
      <c r="DC79" s="53">
        <v>4.3129999999999997</v>
      </c>
      <c r="DD79" s="75" t="s">
        <v>10739</v>
      </c>
      <c r="DH79" s="110" t="str">
        <f t="shared" si="4"/>
        <v>3-5</v>
      </c>
      <c r="DI79" s="69">
        <v>3.0000000000000004</v>
      </c>
      <c r="DJ79" s="69">
        <v>5</v>
      </c>
      <c r="DK79" s="69">
        <v>3.5</v>
      </c>
      <c r="DL79" s="69">
        <v>3.3340000000000001</v>
      </c>
      <c r="DM79" s="69">
        <v>8.3000000000000004E-2</v>
      </c>
      <c r="DN79" t="s">
        <v>12340</v>
      </c>
      <c r="DO79" s="69">
        <v>5</v>
      </c>
      <c r="DP79" s="111" t="s">
        <v>9166</v>
      </c>
    </row>
    <row r="80" spans="1:120" x14ac:dyDescent="0.25">
      <c r="A80" s="8"/>
      <c r="B80" s="8"/>
      <c r="C80" s="8"/>
      <c r="D80" s="8"/>
      <c r="F80" s="8"/>
      <c r="H80"/>
      <c r="N80"/>
      <c r="P80" s="8"/>
      <c r="R80" s="67"/>
      <c r="T80" s="8"/>
      <c r="AQ80"/>
      <c r="BH80" s="33" t="s">
        <v>10486</v>
      </c>
      <c r="BJ80" s="33" t="s">
        <v>247</v>
      </c>
      <c r="BL80" s="33" t="s">
        <v>9264</v>
      </c>
      <c r="BP80" s="8"/>
      <c r="CZ80" s="74" t="str">
        <f t="shared" si="3"/>
        <v>5-STD</v>
      </c>
      <c r="DA80" s="52">
        <v>5</v>
      </c>
      <c r="DB80" s="52" t="s">
        <v>11</v>
      </c>
      <c r="DC80" s="53">
        <v>5.0469999999999997</v>
      </c>
      <c r="DD80" s="75" t="s">
        <v>10739</v>
      </c>
      <c r="DH80" s="110" t="str">
        <f t="shared" si="4"/>
        <v>3-10</v>
      </c>
      <c r="DI80" s="69">
        <v>3.0000000000000004</v>
      </c>
      <c r="DJ80" s="69">
        <v>10</v>
      </c>
      <c r="DK80" s="69">
        <v>3.5</v>
      </c>
      <c r="DL80" s="69">
        <v>3.26</v>
      </c>
      <c r="DM80" s="69">
        <v>0.12</v>
      </c>
      <c r="DN80" t="s">
        <v>12340</v>
      </c>
      <c r="DO80" s="69">
        <v>10</v>
      </c>
      <c r="DP80" s="111" t="s">
        <v>9166</v>
      </c>
    </row>
    <row r="81" spans="1:120" x14ac:dyDescent="0.25">
      <c r="A81" s="8"/>
      <c r="B81" s="8"/>
      <c r="C81" s="8"/>
      <c r="D81" s="8"/>
      <c r="F81" s="8"/>
      <c r="H81"/>
      <c r="N81"/>
      <c r="P81" s="8"/>
      <c r="R81" s="67"/>
      <c r="T81" s="8"/>
      <c r="AQ81"/>
      <c r="BH81" s="33" t="s">
        <v>10487</v>
      </c>
      <c r="BJ81" s="33" t="s">
        <v>248</v>
      </c>
      <c r="BL81" s="33" t="s">
        <v>9265</v>
      </c>
      <c r="BP81" s="8"/>
      <c r="CZ81" s="74" t="str">
        <f t="shared" si="3"/>
        <v>5-XH</v>
      </c>
      <c r="DA81" s="52">
        <v>5</v>
      </c>
      <c r="DB81" s="52" t="s">
        <v>12</v>
      </c>
      <c r="DC81" s="53">
        <v>4.8129999999999997</v>
      </c>
      <c r="DD81" s="75" t="s">
        <v>10739</v>
      </c>
      <c r="DH81" s="112" t="str">
        <f t="shared" si="4"/>
        <v>3-40</v>
      </c>
      <c r="DI81" s="69">
        <v>3.0000000000000004</v>
      </c>
      <c r="DJ81">
        <v>40</v>
      </c>
      <c r="DK81" s="69">
        <v>3.5</v>
      </c>
      <c r="DL81" s="69">
        <v>3.0680000000000001</v>
      </c>
      <c r="DM81" s="69">
        <v>0.216</v>
      </c>
      <c r="DN81" t="s">
        <v>12340</v>
      </c>
      <c r="DO81">
        <v>40</v>
      </c>
      <c r="DP81" s="111" t="s">
        <v>9166</v>
      </c>
    </row>
    <row r="82" spans="1:120" x14ac:dyDescent="0.25">
      <c r="A82" s="8"/>
      <c r="B82" s="8"/>
      <c r="C82" s="8"/>
      <c r="D82" s="8"/>
      <c r="F82" s="8"/>
      <c r="H82"/>
      <c r="N82"/>
      <c r="P82" s="8"/>
      <c r="R82" s="67"/>
      <c r="T82" s="8"/>
      <c r="AQ82"/>
      <c r="BH82" s="33" t="s">
        <v>10488</v>
      </c>
      <c r="BJ82" s="33" t="s">
        <v>249</v>
      </c>
      <c r="BL82" s="33" t="s">
        <v>9266</v>
      </c>
      <c r="BP82" s="8"/>
      <c r="CZ82" s="74" t="str">
        <f t="shared" si="3"/>
        <v>5-XXH</v>
      </c>
      <c r="DA82" s="52">
        <v>5</v>
      </c>
      <c r="DB82" s="52" t="s">
        <v>13</v>
      </c>
      <c r="DC82" s="53">
        <v>4.0629999999999997</v>
      </c>
      <c r="DD82" s="75" t="s">
        <v>10739</v>
      </c>
      <c r="DH82" s="112" t="str">
        <f t="shared" si="4"/>
        <v>3-80</v>
      </c>
      <c r="DI82" s="69">
        <v>3.0000000000000004</v>
      </c>
      <c r="DJ82">
        <v>80</v>
      </c>
      <c r="DK82" s="69">
        <v>3.5</v>
      </c>
      <c r="DL82" s="69">
        <v>2.9</v>
      </c>
      <c r="DM82" s="69">
        <v>0.3</v>
      </c>
      <c r="DN82" t="s">
        <v>12340</v>
      </c>
      <c r="DO82">
        <v>80</v>
      </c>
      <c r="DP82" s="111" t="s">
        <v>9166</v>
      </c>
    </row>
    <row r="83" spans="1:120" x14ac:dyDescent="0.25">
      <c r="A83" s="8"/>
      <c r="B83" s="8"/>
      <c r="C83" s="8"/>
      <c r="D83" s="8"/>
      <c r="F83" s="8"/>
      <c r="H83"/>
      <c r="N83"/>
      <c r="P83" s="8"/>
      <c r="R83" s="67"/>
      <c r="T83" s="8"/>
      <c r="AQ83"/>
      <c r="BH83" s="33" t="s">
        <v>10489</v>
      </c>
      <c r="BJ83" s="33" t="s">
        <v>250</v>
      </c>
      <c r="BL83" s="33" t="s">
        <v>9267</v>
      </c>
      <c r="BP83" s="8"/>
      <c r="CZ83" s="74" t="str">
        <f t="shared" si="3"/>
        <v>6-10</v>
      </c>
      <c r="DA83" s="52">
        <v>6</v>
      </c>
      <c r="DB83" s="52">
        <v>10</v>
      </c>
      <c r="DC83" s="53">
        <v>6.3570000000000002</v>
      </c>
      <c r="DD83" s="75" t="s">
        <v>10739</v>
      </c>
      <c r="DH83" s="112" t="str">
        <f t="shared" si="4"/>
        <v>3-160</v>
      </c>
      <c r="DI83" s="69">
        <v>3.0000000000000004</v>
      </c>
      <c r="DJ83" s="69">
        <v>160</v>
      </c>
      <c r="DK83" s="69">
        <v>3.5</v>
      </c>
      <c r="DL83" s="69">
        <v>2.6259999999999999</v>
      </c>
      <c r="DM83" s="69">
        <v>0.437</v>
      </c>
      <c r="DN83" t="s">
        <v>12340</v>
      </c>
      <c r="DO83" s="69">
        <v>160</v>
      </c>
      <c r="DP83" s="111" t="s">
        <v>9166</v>
      </c>
    </row>
    <row r="84" spans="1:120" x14ac:dyDescent="0.25">
      <c r="A84" s="8"/>
      <c r="B84" s="8"/>
      <c r="C84" s="8"/>
      <c r="D84" s="8"/>
      <c r="F84" s="8"/>
      <c r="H84"/>
      <c r="N84"/>
      <c r="P84" s="8"/>
      <c r="R84" s="67"/>
      <c r="T84" s="8"/>
      <c r="AQ84"/>
      <c r="BH84" s="33" t="s">
        <v>10490</v>
      </c>
      <c r="BJ84" s="33" t="s">
        <v>251</v>
      </c>
      <c r="BL84" s="33" t="s">
        <v>9268</v>
      </c>
      <c r="BP84" s="8"/>
      <c r="CZ84" s="74" t="str">
        <f t="shared" si="3"/>
        <v>6-40</v>
      </c>
      <c r="DA84" s="52">
        <v>6</v>
      </c>
      <c r="DB84" s="52">
        <v>40</v>
      </c>
      <c r="DC84" s="53">
        <v>6.0650000000000004</v>
      </c>
      <c r="DD84" s="75" t="s">
        <v>10739</v>
      </c>
      <c r="DH84" s="112" t="str">
        <f t="shared" si="4"/>
        <v>3-STD</v>
      </c>
      <c r="DI84" s="69">
        <v>3.0000000000000004</v>
      </c>
      <c r="DJ84" t="s">
        <v>11</v>
      </c>
      <c r="DK84" s="69">
        <v>3.5</v>
      </c>
      <c r="DL84" s="69">
        <v>3.0680000000000001</v>
      </c>
      <c r="DM84" s="69">
        <v>0.216</v>
      </c>
      <c r="DN84" t="s">
        <v>11</v>
      </c>
      <c r="DO84">
        <v>1</v>
      </c>
      <c r="DP84" s="111" t="s">
        <v>9166</v>
      </c>
    </row>
    <row r="85" spans="1:120" x14ac:dyDescent="0.25">
      <c r="A85" s="8"/>
      <c r="B85" s="8"/>
      <c r="C85" s="8"/>
      <c r="D85" s="8"/>
      <c r="F85" s="8"/>
      <c r="H85"/>
      <c r="N85"/>
      <c r="P85" s="8"/>
      <c r="R85" s="67"/>
      <c r="T85" s="8"/>
      <c r="AQ85"/>
      <c r="BH85" s="33" t="s">
        <v>10491</v>
      </c>
      <c r="BJ85" s="33" t="s">
        <v>252</v>
      </c>
      <c r="BL85" s="33" t="s">
        <v>9269</v>
      </c>
      <c r="BP85" s="8"/>
      <c r="CZ85" s="74" t="str">
        <f t="shared" si="3"/>
        <v>6-80</v>
      </c>
      <c r="DA85" s="52">
        <v>6</v>
      </c>
      <c r="DB85" s="52">
        <v>80</v>
      </c>
      <c r="DC85" s="53">
        <v>5.7610000000000001</v>
      </c>
      <c r="DD85" s="75" t="s">
        <v>10739</v>
      </c>
      <c r="DH85" s="112" t="str">
        <f t="shared" si="4"/>
        <v>3-XH</v>
      </c>
      <c r="DI85" s="69">
        <v>3.0000000000000004</v>
      </c>
      <c r="DJ85" s="69" t="s">
        <v>12</v>
      </c>
      <c r="DK85" s="69">
        <v>3.5</v>
      </c>
      <c r="DL85" s="69">
        <v>2.9</v>
      </c>
      <c r="DM85" s="69">
        <v>0.3</v>
      </c>
      <c r="DN85" t="s">
        <v>12</v>
      </c>
      <c r="DO85" s="69">
        <v>2</v>
      </c>
      <c r="DP85" s="111" t="s">
        <v>9166</v>
      </c>
    </row>
    <row r="86" spans="1:120" x14ac:dyDescent="0.25">
      <c r="A86" s="8"/>
      <c r="B86" s="8"/>
      <c r="C86" s="8"/>
      <c r="D86" s="8"/>
      <c r="F86" s="8"/>
      <c r="H86"/>
      <c r="N86"/>
      <c r="P86" s="8"/>
      <c r="R86" s="67"/>
      <c r="T86" s="8"/>
      <c r="AQ86"/>
      <c r="BH86" s="33" t="s">
        <v>10492</v>
      </c>
      <c r="BJ86" s="33" t="s">
        <v>253</v>
      </c>
      <c r="BL86" s="33" t="s">
        <v>9270</v>
      </c>
      <c r="BP86" s="8"/>
      <c r="CZ86" s="74" t="str">
        <f t="shared" si="3"/>
        <v>6-120</v>
      </c>
      <c r="DA86" s="52">
        <v>6</v>
      </c>
      <c r="DB86" s="52">
        <v>120</v>
      </c>
      <c r="DC86" s="53">
        <v>5.5010000000000003</v>
      </c>
      <c r="DD86" s="75" t="s">
        <v>10739</v>
      </c>
      <c r="DH86" s="113" t="str">
        <f t="shared" si="4"/>
        <v>3-XXH</v>
      </c>
      <c r="DI86" s="104">
        <v>3.0000000000000004</v>
      </c>
      <c r="DJ86" s="103" t="s">
        <v>13</v>
      </c>
      <c r="DK86" s="104">
        <v>3.5</v>
      </c>
      <c r="DL86" s="104">
        <v>2.2999999999999998</v>
      </c>
      <c r="DM86" s="104">
        <v>0.6</v>
      </c>
      <c r="DN86" s="104" t="s">
        <v>13</v>
      </c>
      <c r="DO86" s="103">
        <v>4</v>
      </c>
      <c r="DP86" s="118" t="s">
        <v>9166</v>
      </c>
    </row>
    <row r="87" spans="1:120" x14ac:dyDescent="0.25">
      <c r="A87" s="8"/>
      <c r="B87" s="8"/>
      <c r="C87" s="8"/>
      <c r="D87" s="8"/>
      <c r="F87" s="8"/>
      <c r="H87"/>
      <c r="N87"/>
      <c r="P87" s="8"/>
      <c r="R87" s="8"/>
      <c r="T87" s="8"/>
      <c r="AQ87"/>
      <c r="BH87" s="33" t="s">
        <v>10493</v>
      </c>
      <c r="BJ87" s="33" t="s">
        <v>254</v>
      </c>
      <c r="BL87" s="33" t="s">
        <v>9271</v>
      </c>
      <c r="BP87" s="8"/>
      <c r="CZ87" s="74" t="str">
        <f t="shared" si="3"/>
        <v>6-160</v>
      </c>
      <c r="DA87" s="52">
        <v>6</v>
      </c>
      <c r="DB87" s="52">
        <v>160</v>
      </c>
      <c r="DC87" s="53">
        <v>5.1870000000000003</v>
      </c>
      <c r="DD87" s="75" t="s">
        <v>10739</v>
      </c>
      <c r="DH87" s="110" t="str">
        <f t="shared" si="4"/>
        <v>3.5-5</v>
      </c>
      <c r="DI87" s="69">
        <v>3.5</v>
      </c>
      <c r="DJ87" s="69">
        <v>5</v>
      </c>
      <c r="DK87" s="69">
        <v>4</v>
      </c>
      <c r="DL87" s="69">
        <v>3.8340000000000001</v>
      </c>
      <c r="DM87" s="69">
        <v>8.3000000000000004E-2</v>
      </c>
      <c r="DN87" t="s">
        <v>12340</v>
      </c>
      <c r="DO87" s="69">
        <v>5</v>
      </c>
      <c r="DP87" s="111" t="s">
        <v>9166</v>
      </c>
    </row>
    <row r="88" spans="1:120" x14ac:dyDescent="0.25">
      <c r="A88" s="8"/>
      <c r="B88" s="8"/>
      <c r="C88" s="8"/>
      <c r="D88" s="8"/>
      <c r="F88" s="8"/>
      <c r="H88"/>
      <c r="N88"/>
      <c r="P88" s="8"/>
      <c r="R88" s="8"/>
      <c r="T88" s="8"/>
      <c r="AQ88"/>
      <c r="BH88" s="33" t="s">
        <v>10494</v>
      </c>
      <c r="BJ88" s="33" t="s">
        <v>255</v>
      </c>
      <c r="BL88" s="33" t="s">
        <v>9272</v>
      </c>
      <c r="BP88" s="8"/>
      <c r="CZ88" s="74" t="str">
        <f t="shared" si="3"/>
        <v>6-STD</v>
      </c>
      <c r="DA88" s="52">
        <v>6</v>
      </c>
      <c r="DB88" s="52" t="s">
        <v>11</v>
      </c>
      <c r="DC88" s="53">
        <v>6.0650000000000004</v>
      </c>
      <c r="DD88" s="75" t="s">
        <v>10739</v>
      </c>
      <c r="DH88" s="110" t="str">
        <f t="shared" si="4"/>
        <v>3.5-10</v>
      </c>
      <c r="DI88" s="69">
        <v>3.5</v>
      </c>
      <c r="DJ88" s="69">
        <v>10</v>
      </c>
      <c r="DK88" s="69">
        <v>4</v>
      </c>
      <c r="DL88" s="69">
        <v>3.76</v>
      </c>
      <c r="DM88" s="69">
        <v>0.12</v>
      </c>
      <c r="DN88" t="s">
        <v>12340</v>
      </c>
      <c r="DO88" s="69">
        <v>10</v>
      </c>
      <c r="DP88" s="111" t="s">
        <v>9166</v>
      </c>
    </row>
    <row r="89" spans="1:120" x14ac:dyDescent="0.25">
      <c r="A89" s="8"/>
      <c r="B89" s="8"/>
      <c r="C89" s="8"/>
      <c r="D89" s="8"/>
      <c r="F89" s="8"/>
      <c r="H89"/>
      <c r="N89"/>
      <c r="P89" s="8"/>
      <c r="R89" s="8"/>
      <c r="T89" s="8"/>
      <c r="AQ89"/>
      <c r="BH89" s="33" t="s">
        <v>10495</v>
      </c>
      <c r="BJ89" s="33" t="s">
        <v>256</v>
      </c>
      <c r="BL89" s="33" t="s">
        <v>9273</v>
      </c>
      <c r="BP89" s="8"/>
      <c r="CZ89" s="74" t="str">
        <f t="shared" si="3"/>
        <v>6-XH</v>
      </c>
      <c r="DA89" s="52">
        <v>6</v>
      </c>
      <c r="DB89" s="52" t="s">
        <v>12</v>
      </c>
      <c r="DC89" s="53">
        <v>5.7610000000000001</v>
      </c>
      <c r="DD89" s="75" t="s">
        <v>10739</v>
      </c>
      <c r="DH89" s="112" t="str">
        <f t="shared" si="4"/>
        <v>3.5-40</v>
      </c>
      <c r="DI89" s="69">
        <v>3.5</v>
      </c>
      <c r="DJ89">
        <v>40</v>
      </c>
      <c r="DK89" s="69">
        <v>4</v>
      </c>
      <c r="DL89" s="69">
        <v>3.548</v>
      </c>
      <c r="DM89" s="69">
        <v>0.22600000000000001</v>
      </c>
      <c r="DN89" t="s">
        <v>12340</v>
      </c>
      <c r="DO89">
        <v>40</v>
      </c>
      <c r="DP89" s="111" t="s">
        <v>9166</v>
      </c>
    </row>
    <row r="90" spans="1:120" x14ac:dyDescent="0.25">
      <c r="A90" s="8"/>
      <c r="B90" s="8"/>
      <c r="C90" s="8"/>
      <c r="D90" s="8"/>
      <c r="F90" s="8"/>
      <c r="H90"/>
      <c r="N90"/>
      <c r="P90" s="8"/>
      <c r="R90" s="8"/>
      <c r="T90" s="8"/>
      <c r="AQ90"/>
      <c r="BH90" s="33" t="s">
        <v>10496</v>
      </c>
      <c r="BJ90" s="33" t="s">
        <v>257</v>
      </c>
      <c r="BL90" s="33" t="s">
        <v>9274</v>
      </c>
      <c r="BP90" s="8"/>
      <c r="CZ90" s="74" t="str">
        <f t="shared" si="3"/>
        <v>6-XXH</v>
      </c>
      <c r="DA90" s="52">
        <v>6</v>
      </c>
      <c r="DB90" s="52" t="s">
        <v>13</v>
      </c>
      <c r="DC90" s="53">
        <v>4.8970000000000002</v>
      </c>
      <c r="DD90" s="75" t="s">
        <v>10739</v>
      </c>
      <c r="DH90" s="112" t="str">
        <f t="shared" si="4"/>
        <v>3.5-80</v>
      </c>
      <c r="DI90" s="69">
        <v>3.5</v>
      </c>
      <c r="DJ90">
        <v>80</v>
      </c>
      <c r="DK90" s="69">
        <v>4</v>
      </c>
      <c r="DL90" s="69">
        <v>3.3639999999999999</v>
      </c>
      <c r="DM90" s="69">
        <v>0.318</v>
      </c>
      <c r="DN90" t="s">
        <v>12340</v>
      </c>
      <c r="DO90">
        <v>80</v>
      </c>
      <c r="DP90" s="111" t="s">
        <v>9166</v>
      </c>
    </row>
    <row r="91" spans="1:120" x14ac:dyDescent="0.25">
      <c r="A91" s="8"/>
      <c r="B91" s="8"/>
      <c r="C91" s="8"/>
      <c r="D91" s="8"/>
      <c r="F91" s="8"/>
      <c r="H91"/>
      <c r="N91"/>
      <c r="P91" s="8"/>
      <c r="R91" s="8"/>
      <c r="T91" s="8"/>
      <c r="AQ91"/>
      <c r="BH91" s="33" t="s">
        <v>10497</v>
      </c>
      <c r="BJ91" s="33" t="s">
        <v>258</v>
      </c>
      <c r="BL91" s="33" t="s">
        <v>9275</v>
      </c>
      <c r="BP91" s="8"/>
      <c r="CZ91" s="74" t="str">
        <f t="shared" si="3"/>
        <v>8-10</v>
      </c>
      <c r="DA91" s="52">
        <v>8</v>
      </c>
      <c r="DB91" s="52">
        <v>10</v>
      </c>
      <c r="DC91" s="53">
        <v>8.3290000000000006</v>
      </c>
      <c r="DD91" s="75" t="s">
        <v>10739</v>
      </c>
      <c r="DH91" s="112" t="str">
        <f t="shared" si="4"/>
        <v>3.5-STD</v>
      </c>
      <c r="DI91" s="69">
        <v>3.5</v>
      </c>
      <c r="DJ91" t="s">
        <v>11</v>
      </c>
      <c r="DK91" s="69">
        <v>4</v>
      </c>
      <c r="DL91" s="69">
        <v>3.548</v>
      </c>
      <c r="DM91" s="69">
        <v>0.22600000000000001</v>
      </c>
      <c r="DN91" t="s">
        <v>11</v>
      </c>
      <c r="DO91">
        <v>1</v>
      </c>
      <c r="DP91" s="111" t="s">
        <v>9166</v>
      </c>
    </row>
    <row r="92" spans="1:120" x14ac:dyDescent="0.25">
      <c r="A92" s="8"/>
      <c r="B92" s="8"/>
      <c r="C92" s="8"/>
      <c r="D92" s="8"/>
      <c r="F92" s="8"/>
      <c r="H92"/>
      <c r="N92"/>
      <c r="P92" s="8"/>
      <c r="R92" s="8"/>
      <c r="T92" s="8"/>
      <c r="AQ92"/>
      <c r="BH92" s="33" t="s">
        <v>10498</v>
      </c>
      <c r="BJ92" s="33" t="s">
        <v>259</v>
      </c>
      <c r="BL92" s="33" t="s">
        <v>9276</v>
      </c>
      <c r="BP92" s="8"/>
      <c r="CZ92" s="74" t="str">
        <f t="shared" si="3"/>
        <v>8-20</v>
      </c>
      <c r="DA92" s="52">
        <v>8</v>
      </c>
      <c r="DB92" s="52">
        <v>20</v>
      </c>
      <c r="DC92" s="53">
        <v>8.125</v>
      </c>
      <c r="DD92" s="75" t="s">
        <v>10739</v>
      </c>
      <c r="DH92" s="112" t="str">
        <f t="shared" si="4"/>
        <v>3.5-XH</v>
      </c>
      <c r="DI92" s="69">
        <v>3.5</v>
      </c>
      <c r="DJ92" s="69" t="s">
        <v>12</v>
      </c>
      <c r="DK92" s="69">
        <v>4</v>
      </c>
      <c r="DL92" s="69">
        <v>3.3639999999999999</v>
      </c>
      <c r="DM92" s="69">
        <v>0.318</v>
      </c>
      <c r="DN92" t="s">
        <v>12</v>
      </c>
      <c r="DO92" s="69">
        <v>2</v>
      </c>
      <c r="DP92" s="111" t="s">
        <v>9166</v>
      </c>
    </row>
    <row r="93" spans="1:120" x14ac:dyDescent="0.25">
      <c r="A93" s="8"/>
      <c r="B93" s="8"/>
      <c r="C93" s="8"/>
      <c r="D93" s="8"/>
      <c r="F93" s="8"/>
      <c r="H93"/>
      <c r="N93"/>
      <c r="P93" s="8"/>
      <c r="R93" s="8"/>
      <c r="T93" s="8"/>
      <c r="AQ93"/>
      <c r="BH93" s="33" t="s">
        <v>10999</v>
      </c>
      <c r="BJ93" s="33" t="s">
        <v>260</v>
      </c>
      <c r="BL93" s="33" t="s">
        <v>9277</v>
      </c>
      <c r="BP93" s="8"/>
      <c r="CZ93" s="74" t="str">
        <f t="shared" si="3"/>
        <v>8-30</v>
      </c>
      <c r="DA93" s="52">
        <v>8</v>
      </c>
      <c r="DB93" s="52">
        <v>30</v>
      </c>
      <c r="DC93" s="53">
        <v>8.0709999999999997</v>
      </c>
      <c r="DD93" s="75" t="s">
        <v>10739</v>
      </c>
      <c r="DH93" s="113" t="str">
        <f t="shared" si="4"/>
        <v>3.5-XXH</v>
      </c>
      <c r="DI93" s="104">
        <v>3.5</v>
      </c>
      <c r="DJ93" s="103" t="s">
        <v>13</v>
      </c>
      <c r="DK93" s="104">
        <v>4</v>
      </c>
      <c r="DL93" s="104">
        <v>2.7279999999999998</v>
      </c>
      <c r="DM93" s="104">
        <v>0.63600000000000001</v>
      </c>
      <c r="DN93" s="104" t="s">
        <v>13</v>
      </c>
      <c r="DO93" s="103">
        <v>4</v>
      </c>
      <c r="DP93" s="118" t="s">
        <v>9166</v>
      </c>
    </row>
    <row r="94" spans="1:120" x14ac:dyDescent="0.25">
      <c r="A94" s="8"/>
      <c r="B94" s="8"/>
      <c r="C94" s="8"/>
      <c r="D94" s="8"/>
      <c r="F94" s="8"/>
      <c r="H94"/>
      <c r="N94"/>
      <c r="P94" s="8"/>
      <c r="R94" s="8"/>
      <c r="T94" s="8"/>
      <c r="AQ94"/>
      <c r="BH94" s="33" t="s">
        <v>10499</v>
      </c>
      <c r="BJ94" s="33" t="s">
        <v>261</v>
      </c>
      <c r="BL94" s="33" t="s">
        <v>9278</v>
      </c>
      <c r="BP94" s="8"/>
      <c r="CZ94" s="74" t="str">
        <f t="shared" si="3"/>
        <v>8-40</v>
      </c>
      <c r="DA94" s="52">
        <v>8</v>
      </c>
      <c r="DB94" s="52">
        <v>40</v>
      </c>
      <c r="DC94" s="53">
        <v>7.9809999999999999</v>
      </c>
      <c r="DD94" s="75" t="s">
        <v>10739</v>
      </c>
      <c r="DH94" s="110" t="str">
        <f t="shared" si="4"/>
        <v>4-5</v>
      </c>
      <c r="DI94" s="69">
        <v>4</v>
      </c>
      <c r="DJ94" s="69">
        <v>5</v>
      </c>
      <c r="DK94" s="69">
        <v>4.5</v>
      </c>
      <c r="DL94" s="69">
        <v>4.3339999999999996</v>
      </c>
      <c r="DM94" s="69">
        <v>8.3000000000000004E-2</v>
      </c>
      <c r="DN94" t="s">
        <v>12340</v>
      </c>
      <c r="DO94" s="69">
        <v>5</v>
      </c>
      <c r="DP94" s="111" t="s">
        <v>9166</v>
      </c>
    </row>
    <row r="95" spans="1:120" x14ac:dyDescent="0.25">
      <c r="A95" s="8"/>
      <c r="B95" s="8"/>
      <c r="C95" s="8"/>
      <c r="D95" s="8"/>
      <c r="F95" s="8"/>
      <c r="H95"/>
      <c r="N95"/>
      <c r="P95" s="8"/>
      <c r="R95" s="8"/>
      <c r="T95" s="8"/>
      <c r="AQ95"/>
      <c r="BH95" s="33" t="s">
        <v>10500</v>
      </c>
      <c r="BJ95" s="33" t="s">
        <v>262</v>
      </c>
      <c r="BL95" s="33" t="s">
        <v>9279</v>
      </c>
      <c r="BP95" s="8"/>
      <c r="CZ95" s="74" t="str">
        <f t="shared" si="3"/>
        <v>8-60</v>
      </c>
      <c r="DA95" s="52">
        <v>8</v>
      </c>
      <c r="DB95" s="52">
        <v>60</v>
      </c>
      <c r="DC95" s="53">
        <v>7.8129999999999997</v>
      </c>
      <c r="DD95" s="75" t="s">
        <v>10739</v>
      </c>
      <c r="DH95" s="110" t="str">
        <f t="shared" si="4"/>
        <v>4-10</v>
      </c>
      <c r="DI95" s="69">
        <v>4</v>
      </c>
      <c r="DJ95" s="69">
        <v>10</v>
      </c>
      <c r="DK95" s="69">
        <v>4.5</v>
      </c>
      <c r="DL95" s="69">
        <v>4.26</v>
      </c>
      <c r="DM95" s="69">
        <v>0.12</v>
      </c>
      <c r="DN95" t="s">
        <v>12340</v>
      </c>
      <c r="DO95" s="69">
        <v>10</v>
      </c>
      <c r="DP95" s="111" t="s">
        <v>9166</v>
      </c>
    </row>
    <row r="96" spans="1:120" x14ac:dyDescent="0.25">
      <c r="A96" s="8"/>
      <c r="B96" s="8"/>
      <c r="C96" s="8"/>
      <c r="D96" s="8"/>
      <c r="F96" s="8"/>
      <c r="H96"/>
      <c r="N96"/>
      <c r="P96" s="8"/>
      <c r="R96" s="8"/>
      <c r="T96" s="8"/>
      <c r="AQ96"/>
      <c r="BH96" s="33" t="s">
        <v>10501</v>
      </c>
      <c r="BJ96" s="33" t="s">
        <v>263</v>
      </c>
      <c r="BL96" s="33" t="s">
        <v>9280</v>
      </c>
      <c r="BP96" s="8"/>
      <c r="CZ96" s="74" t="str">
        <f t="shared" si="3"/>
        <v>8-80</v>
      </c>
      <c r="DA96" s="52">
        <v>8</v>
      </c>
      <c r="DB96" s="52">
        <v>80</v>
      </c>
      <c r="DC96" s="53">
        <v>7.625</v>
      </c>
      <c r="DD96" s="75" t="s">
        <v>10739</v>
      </c>
      <c r="DH96" s="112" t="str">
        <f t="shared" si="4"/>
        <v>4-40</v>
      </c>
      <c r="DI96" s="69">
        <v>4</v>
      </c>
      <c r="DJ96">
        <v>40</v>
      </c>
      <c r="DK96" s="69">
        <v>4.5</v>
      </c>
      <c r="DL96" s="69">
        <v>4.0259999999999998</v>
      </c>
      <c r="DM96" s="69">
        <v>0.23699999999999999</v>
      </c>
      <c r="DN96" t="s">
        <v>12340</v>
      </c>
      <c r="DO96">
        <v>40</v>
      </c>
      <c r="DP96" s="111" t="s">
        <v>9166</v>
      </c>
    </row>
    <row r="97" spans="1:120" x14ac:dyDescent="0.25">
      <c r="A97" s="8"/>
      <c r="B97" s="8"/>
      <c r="C97" s="8"/>
      <c r="D97" s="8"/>
      <c r="F97" s="8"/>
      <c r="H97"/>
      <c r="N97"/>
      <c r="P97" s="8"/>
      <c r="R97" s="8"/>
      <c r="T97" s="8"/>
      <c r="AQ97"/>
      <c r="BH97" s="33" t="s">
        <v>10502</v>
      </c>
      <c r="BJ97" s="33" t="s">
        <v>264</v>
      </c>
      <c r="BL97" s="33" t="s">
        <v>9281</v>
      </c>
      <c r="BP97" s="8"/>
      <c r="CZ97" s="74" t="str">
        <f t="shared" si="3"/>
        <v>8-100</v>
      </c>
      <c r="DA97" s="52">
        <v>8</v>
      </c>
      <c r="DB97" s="52">
        <v>100</v>
      </c>
      <c r="DC97" s="53">
        <v>7.4370000000000003</v>
      </c>
      <c r="DD97" s="75" t="s">
        <v>10739</v>
      </c>
      <c r="DH97" s="112" t="str">
        <f t="shared" si="4"/>
        <v>4-60</v>
      </c>
      <c r="DI97" s="69">
        <v>4</v>
      </c>
      <c r="DJ97">
        <v>60</v>
      </c>
      <c r="DK97" s="69">
        <v>4.5</v>
      </c>
      <c r="DL97" s="69">
        <v>3.9379999999999997</v>
      </c>
      <c r="DM97" s="69">
        <v>0.28100000000000003</v>
      </c>
      <c r="DN97" t="s">
        <v>12340</v>
      </c>
      <c r="DO97">
        <v>60</v>
      </c>
      <c r="DP97" s="111" t="s">
        <v>9166</v>
      </c>
    </row>
    <row r="98" spans="1:120" x14ac:dyDescent="0.25">
      <c r="A98" s="8"/>
      <c r="B98" s="8"/>
      <c r="C98" s="8"/>
      <c r="D98" s="8"/>
      <c r="F98" s="8"/>
      <c r="H98"/>
      <c r="N98"/>
      <c r="P98" s="8"/>
      <c r="R98" s="8"/>
      <c r="T98" s="8"/>
      <c r="AQ98"/>
      <c r="BH98" s="33" t="s">
        <v>10503</v>
      </c>
      <c r="BJ98" s="33" t="s">
        <v>265</v>
      </c>
      <c r="BL98" s="33" t="s">
        <v>9282</v>
      </c>
      <c r="BP98" s="8"/>
      <c r="CZ98" s="74" t="str">
        <f t="shared" si="3"/>
        <v>8-120</v>
      </c>
      <c r="DA98" s="52">
        <v>8</v>
      </c>
      <c r="DB98" s="52">
        <v>120</v>
      </c>
      <c r="DC98" s="53">
        <v>7.1870000000000003</v>
      </c>
      <c r="DD98" s="75" t="s">
        <v>10739</v>
      </c>
      <c r="DH98" s="112" t="str">
        <f t="shared" si="4"/>
        <v>4-80</v>
      </c>
      <c r="DI98" s="69">
        <v>4</v>
      </c>
      <c r="DJ98">
        <v>80</v>
      </c>
      <c r="DK98" s="69">
        <v>4.5</v>
      </c>
      <c r="DL98" s="69">
        <v>3.8260000000000001</v>
      </c>
      <c r="DM98" s="69">
        <v>0.33700000000000002</v>
      </c>
      <c r="DN98" t="s">
        <v>12340</v>
      </c>
      <c r="DO98">
        <v>80</v>
      </c>
      <c r="DP98" s="111" t="s">
        <v>9166</v>
      </c>
    </row>
    <row r="99" spans="1:120" x14ac:dyDescent="0.25">
      <c r="A99" s="8"/>
      <c r="B99" s="8"/>
      <c r="C99" s="8"/>
      <c r="D99" s="8"/>
      <c r="F99" s="8"/>
      <c r="H99"/>
      <c r="N99"/>
      <c r="P99" s="8"/>
      <c r="R99" s="8"/>
      <c r="T99" s="8"/>
      <c r="AQ99"/>
      <c r="BH99" s="33" t="s">
        <v>10504</v>
      </c>
      <c r="BJ99" s="33" t="s">
        <v>266</v>
      </c>
      <c r="BL99" s="33" t="s">
        <v>9283</v>
      </c>
      <c r="BP99" s="8"/>
      <c r="CZ99" s="74" t="str">
        <f t="shared" si="3"/>
        <v>8-140</v>
      </c>
      <c r="DA99" s="52">
        <v>8</v>
      </c>
      <c r="DB99" s="52">
        <v>140</v>
      </c>
      <c r="DC99" s="53">
        <v>7.0010000000000003</v>
      </c>
      <c r="DD99" s="75" t="s">
        <v>10739</v>
      </c>
      <c r="DH99" s="112" t="str">
        <f t="shared" si="4"/>
        <v>4-120</v>
      </c>
      <c r="DI99" s="69">
        <v>4</v>
      </c>
      <c r="DJ99">
        <v>120</v>
      </c>
      <c r="DK99" s="69">
        <v>4.5</v>
      </c>
      <c r="DL99" s="69">
        <v>3.6259999999999999</v>
      </c>
      <c r="DM99" s="69">
        <v>0.437</v>
      </c>
      <c r="DN99" t="s">
        <v>12340</v>
      </c>
      <c r="DO99">
        <v>120</v>
      </c>
      <c r="DP99" s="111" t="s">
        <v>9166</v>
      </c>
    </row>
    <row r="100" spans="1:120" x14ac:dyDescent="0.25">
      <c r="A100" s="8"/>
      <c r="B100" s="8"/>
      <c r="C100" s="8"/>
      <c r="D100" s="8"/>
      <c r="F100" s="8"/>
      <c r="H100"/>
      <c r="N100"/>
      <c r="P100" s="8"/>
      <c r="R100" s="8"/>
      <c r="T100" s="8"/>
      <c r="AQ100"/>
      <c r="BH100" s="33" t="s">
        <v>10505</v>
      </c>
      <c r="BJ100" s="33" t="s">
        <v>267</v>
      </c>
      <c r="BL100" s="33" t="s">
        <v>9284</v>
      </c>
      <c r="BP100" s="8"/>
      <c r="CZ100" s="74" t="str">
        <f t="shared" si="3"/>
        <v>8-160</v>
      </c>
      <c r="DA100" s="52">
        <v>8</v>
      </c>
      <c r="DB100" s="52">
        <v>160</v>
      </c>
      <c r="DC100" s="53">
        <v>6.8129999999999997</v>
      </c>
      <c r="DD100" s="75" t="s">
        <v>10739</v>
      </c>
      <c r="DH100" s="112" t="str">
        <f t="shared" si="4"/>
        <v>4-160</v>
      </c>
      <c r="DI100" s="69">
        <v>4</v>
      </c>
      <c r="DJ100" s="69">
        <v>160</v>
      </c>
      <c r="DK100" s="69">
        <v>4.5</v>
      </c>
      <c r="DL100" s="69">
        <v>3.4379999999999997</v>
      </c>
      <c r="DM100" s="69">
        <v>0.53100000000000003</v>
      </c>
      <c r="DN100" t="s">
        <v>12340</v>
      </c>
      <c r="DO100" s="69">
        <v>160</v>
      </c>
      <c r="DP100" s="111" t="s">
        <v>9166</v>
      </c>
    </row>
    <row r="101" spans="1:120" x14ac:dyDescent="0.25">
      <c r="A101" s="8"/>
      <c r="B101" s="8"/>
      <c r="C101" s="8"/>
      <c r="D101" s="8"/>
      <c r="F101" s="8"/>
      <c r="H101"/>
      <c r="N101"/>
      <c r="P101" s="8"/>
      <c r="R101" s="8"/>
      <c r="T101" s="8"/>
      <c r="AQ101"/>
      <c r="BH101" s="33" t="s">
        <v>10506</v>
      </c>
      <c r="BJ101" s="33" t="s">
        <v>268</v>
      </c>
      <c r="BL101" s="33" t="s">
        <v>9285</v>
      </c>
      <c r="BP101" s="8"/>
      <c r="CZ101" s="74" t="str">
        <f t="shared" si="3"/>
        <v>8-STD</v>
      </c>
      <c r="DA101" s="52">
        <v>8</v>
      </c>
      <c r="DB101" s="52" t="s">
        <v>11</v>
      </c>
      <c r="DC101" s="53">
        <v>7.9809999999999999</v>
      </c>
      <c r="DD101" s="75" t="s">
        <v>10739</v>
      </c>
      <c r="DH101" s="112" t="str">
        <f t="shared" si="4"/>
        <v>4-STD</v>
      </c>
      <c r="DI101" s="69">
        <v>4</v>
      </c>
      <c r="DJ101" t="s">
        <v>11</v>
      </c>
      <c r="DK101" s="69">
        <v>4.5</v>
      </c>
      <c r="DL101" s="69">
        <v>4.0259999999999998</v>
      </c>
      <c r="DM101" s="69">
        <v>0.23699999999999999</v>
      </c>
      <c r="DN101" t="s">
        <v>11</v>
      </c>
      <c r="DO101">
        <v>1</v>
      </c>
      <c r="DP101" s="111" t="s">
        <v>9166</v>
      </c>
    </row>
    <row r="102" spans="1:120" x14ac:dyDescent="0.25">
      <c r="A102" s="8"/>
      <c r="B102" s="8"/>
      <c r="C102" s="8"/>
      <c r="D102" s="8"/>
      <c r="F102" s="8"/>
      <c r="H102"/>
      <c r="N102"/>
      <c r="P102" s="8"/>
      <c r="R102" s="8"/>
      <c r="T102" s="8"/>
      <c r="AQ102"/>
      <c r="BH102" s="33" t="s">
        <v>10507</v>
      </c>
      <c r="BJ102" s="33" t="s">
        <v>269</v>
      </c>
      <c r="BL102" s="33" t="s">
        <v>9286</v>
      </c>
      <c r="BP102" s="8"/>
      <c r="CZ102" s="74" t="str">
        <f t="shared" si="3"/>
        <v>8-XH</v>
      </c>
      <c r="DA102" s="52">
        <v>8</v>
      </c>
      <c r="DB102" s="52" t="s">
        <v>12</v>
      </c>
      <c r="DC102" s="53">
        <v>7.625</v>
      </c>
      <c r="DD102" s="75" t="s">
        <v>10739</v>
      </c>
      <c r="DH102" s="112" t="str">
        <f t="shared" si="4"/>
        <v>4-XH</v>
      </c>
      <c r="DI102" s="69">
        <v>4</v>
      </c>
      <c r="DJ102" s="69" t="s">
        <v>12</v>
      </c>
      <c r="DK102" s="69">
        <v>4.5</v>
      </c>
      <c r="DL102" s="69">
        <v>3.8260000000000001</v>
      </c>
      <c r="DM102" s="69">
        <v>0.33700000000000002</v>
      </c>
      <c r="DN102" t="s">
        <v>12</v>
      </c>
      <c r="DO102" s="69">
        <v>2</v>
      </c>
      <c r="DP102" s="111" t="s">
        <v>9166</v>
      </c>
    </row>
    <row r="103" spans="1:120" x14ac:dyDescent="0.25">
      <c r="A103" s="8"/>
      <c r="B103" s="8"/>
      <c r="C103" s="8"/>
      <c r="D103" s="8"/>
      <c r="F103" s="8"/>
      <c r="H103"/>
      <c r="N103"/>
      <c r="P103" s="8"/>
      <c r="R103" s="8"/>
      <c r="T103" s="8"/>
      <c r="AQ103"/>
      <c r="BH103" s="33" t="s">
        <v>10508</v>
      </c>
      <c r="BJ103" s="33" t="s">
        <v>270</v>
      </c>
      <c r="BL103" s="33" t="s">
        <v>9287</v>
      </c>
      <c r="BP103" s="8"/>
      <c r="CZ103" s="74" t="str">
        <f t="shared" si="3"/>
        <v>8-XXH</v>
      </c>
      <c r="DA103" s="52">
        <v>8</v>
      </c>
      <c r="DB103" s="52" t="s">
        <v>13</v>
      </c>
      <c r="DC103" s="53">
        <v>6.875</v>
      </c>
      <c r="DD103" s="75" t="s">
        <v>10739</v>
      </c>
      <c r="DH103" s="113" t="str">
        <f t="shared" si="4"/>
        <v>4-XXH</v>
      </c>
      <c r="DI103" s="104">
        <v>4</v>
      </c>
      <c r="DJ103" s="103" t="s">
        <v>13</v>
      </c>
      <c r="DK103" s="104">
        <v>4.5</v>
      </c>
      <c r="DL103" s="104">
        <v>3.1520000000000001</v>
      </c>
      <c r="DM103" s="104">
        <v>0.67400000000000004</v>
      </c>
      <c r="DN103" s="104" t="s">
        <v>13</v>
      </c>
      <c r="DO103" s="103">
        <v>4</v>
      </c>
      <c r="DP103" s="118" t="s">
        <v>9166</v>
      </c>
    </row>
    <row r="104" spans="1:120" x14ac:dyDescent="0.25">
      <c r="A104" s="8"/>
      <c r="B104" s="8"/>
      <c r="C104" s="8"/>
      <c r="D104" s="8"/>
      <c r="F104" s="8"/>
      <c r="H104"/>
      <c r="N104"/>
      <c r="P104" s="8"/>
      <c r="R104" s="8"/>
      <c r="T104" s="8"/>
      <c r="AQ104"/>
      <c r="BH104" s="33" t="s">
        <v>10509</v>
      </c>
      <c r="BJ104" s="33" t="s">
        <v>271</v>
      </c>
      <c r="BL104" s="33" t="s">
        <v>9288</v>
      </c>
      <c r="BP104" s="8"/>
      <c r="CZ104" s="74" t="str">
        <f t="shared" si="3"/>
        <v>10-10</v>
      </c>
      <c r="DA104" s="52">
        <v>10</v>
      </c>
      <c r="DB104" s="52">
        <v>10</v>
      </c>
      <c r="DC104" s="53">
        <v>10.42</v>
      </c>
      <c r="DD104" s="75" t="s">
        <v>10739</v>
      </c>
      <c r="DH104" s="112" t="str">
        <f t="shared" si="4"/>
        <v>4.5-STD</v>
      </c>
      <c r="DI104" s="69">
        <v>4.5</v>
      </c>
      <c r="DJ104" t="s">
        <v>11</v>
      </c>
      <c r="DK104" s="69">
        <v>5</v>
      </c>
      <c r="DL104" s="69">
        <v>4.5060000000000002</v>
      </c>
      <c r="DM104" s="69">
        <v>0.247</v>
      </c>
      <c r="DN104" s="69" t="s">
        <v>11</v>
      </c>
      <c r="DO104" s="69">
        <v>1</v>
      </c>
      <c r="DP104" s="111" t="s">
        <v>9166</v>
      </c>
    </row>
    <row r="105" spans="1:120" x14ac:dyDescent="0.25">
      <c r="A105" s="8"/>
      <c r="B105" s="8"/>
      <c r="C105" s="8"/>
      <c r="D105" s="8"/>
      <c r="F105" s="8"/>
      <c r="H105"/>
      <c r="N105"/>
      <c r="P105" s="8"/>
      <c r="R105" s="8"/>
      <c r="T105" s="8"/>
      <c r="AQ105"/>
      <c r="BH105" s="33" t="s">
        <v>10510</v>
      </c>
      <c r="BJ105" s="33" t="s">
        <v>272</v>
      </c>
      <c r="BL105" s="33" t="s">
        <v>9289</v>
      </c>
      <c r="BP105" s="8"/>
      <c r="CZ105" s="74" t="str">
        <f t="shared" si="3"/>
        <v>10-20</v>
      </c>
      <c r="DA105" s="52">
        <v>10</v>
      </c>
      <c r="DB105" s="52">
        <v>20</v>
      </c>
      <c r="DC105" s="53">
        <v>10.25</v>
      </c>
      <c r="DD105" s="75" t="s">
        <v>10739</v>
      </c>
      <c r="DH105" s="112" t="str">
        <f t="shared" si="4"/>
        <v>4.5-XH</v>
      </c>
      <c r="DI105" s="69">
        <v>4.5</v>
      </c>
      <c r="DJ105" s="69" t="s">
        <v>12</v>
      </c>
      <c r="DK105" s="69">
        <v>5</v>
      </c>
      <c r="DL105" s="69">
        <v>4.29</v>
      </c>
      <c r="DM105" s="69">
        <v>0.35499999999999998</v>
      </c>
      <c r="DN105" t="s">
        <v>12</v>
      </c>
      <c r="DO105" s="69">
        <v>2</v>
      </c>
      <c r="DP105" s="111" t="s">
        <v>9166</v>
      </c>
    </row>
    <row r="106" spans="1:120" x14ac:dyDescent="0.25">
      <c r="A106" s="8"/>
      <c r="B106" s="8"/>
      <c r="C106" s="8"/>
      <c r="D106" s="8"/>
      <c r="F106" s="8"/>
      <c r="H106"/>
      <c r="N106"/>
      <c r="P106" s="8"/>
      <c r="R106" s="8"/>
      <c r="T106" s="8"/>
      <c r="AQ106"/>
      <c r="BH106" s="33" t="s">
        <v>11000</v>
      </c>
      <c r="BJ106" s="33" t="s">
        <v>273</v>
      </c>
      <c r="BL106" s="33" t="s">
        <v>9290</v>
      </c>
      <c r="BP106" s="8"/>
      <c r="CZ106" s="74" t="str">
        <f t="shared" si="3"/>
        <v>10-30</v>
      </c>
      <c r="DA106" s="52">
        <v>10</v>
      </c>
      <c r="DB106" s="52">
        <v>30</v>
      </c>
      <c r="DC106" s="53">
        <v>10.135999999999999</v>
      </c>
      <c r="DD106" s="75" t="s">
        <v>10739</v>
      </c>
      <c r="DH106" s="113" t="str">
        <f t="shared" si="4"/>
        <v>4.5-XXH</v>
      </c>
      <c r="DI106" s="104">
        <v>4.5</v>
      </c>
      <c r="DJ106" s="103" t="s">
        <v>13</v>
      </c>
      <c r="DK106" s="104">
        <v>5</v>
      </c>
      <c r="DL106" s="104">
        <v>3.58</v>
      </c>
      <c r="DM106" s="104">
        <v>0.71</v>
      </c>
      <c r="DN106" s="104" t="s">
        <v>13</v>
      </c>
      <c r="DO106" s="103">
        <v>4</v>
      </c>
      <c r="DP106" s="118" t="s">
        <v>9166</v>
      </c>
    </row>
    <row r="107" spans="1:120" x14ac:dyDescent="0.25">
      <c r="A107" s="8"/>
      <c r="B107" s="8"/>
      <c r="C107" s="8"/>
      <c r="D107" s="8"/>
      <c r="F107" s="8"/>
      <c r="H107"/>
      <c r="N107"/>
      <c r="P107" s="8"/>
      <c r="R107" s="8"/>
      <c r="T107" s="8"/>
      <c r="AQ107"/>
      <c r="BH107" s="33" t="s">
        <v>10511</v>
      </c>
      <c r="BJ107" s="33" t="s">
        <v>274</v>
      </c>
      <c r="BL107" s="33" t="s">
        <v>9291</v>
      </c>
      <c r="BP107" s="8"/>
      <c r="CZ107" s="74" t="str">
        <f t="shared" si="3"/>
        <v>10-40</v>
      </c>
      <c r="DA107" s="52">
        <v>10</v>
      </c>
      <c r="DB107" s="52">
        <v>40</v>
      </c>
      <c r="DC107" s="53">
        <v>10.02</v>
      </c>
      <c r="DD107" s="75" t="s">
        <v>10739</v>
      </c>
      <c r="DH107" s="110" t="str">
        <f t="shared" si="4"/>
        <v>5-5</v>
      </c>
      <c r="DI107" s="69">
        <v>5</v>
      </c>
      <c r="DJ107" s="69">
        <v>5</v>
      </c>
      <c r="DK107" s="69">
        <v>5.5629999999999997</v>
      </c>
      <c r="DL107" s="69">
        <v>5.3449999999999998</v>
      </c>
      <c r="DM107" s="69">
        <v>0.109</v>
      </c>
      <c r="DN107" t="s">
        <v>12340</v>
      </c>
      <c r="DO107" s="69">
        <v>5</v>
      </c>
      <c r="DP107" s="111" t="s">
        <v>9166</v>
      </c>
    </row>
    <row r="108" spans="1:120" x14ac:dyDescent="0.25">
      <c r="A108" s="8"/>
      <c r="B108" s="8"/>
      <c r="C108" s="8"/>
      <c r="D108" s="8"/>
      <c r="F108" s="8"/>
      <c r="H108"/>
      <c r="N108"/>
      <c r="P108" s="8"/>
      <c r="R108" s="8"/>
      <c r="T108" s="8"/>
      <c r="AQ108"/>
      <c r="BH108" s="33" t="s">
        <v>10512</v>
      </c>
      <c r="BJ108" s="33" t="s">
        <v>275</v>
      </c>
      <c r="BL108" s="33" t="s">
        <v>9292</v>
      </c>
      <c r="BP108" s="8"/>
      <c r="CZ108" s="74" t="str">
        <f t="shared" si="3"/>
        <v>10-60</v>
      </c>
      <c r="DA108" s="52">
        <v>10</v>
      </c>
      <c r="DB108" s="52">
        <v>60</v>
      </c>
      <c r="DC108" s="53">
        <v>9.75</v>
      </c>
      <c r="DD108" s="75" t="s">
        <v>10739</v>
      </c>
      <c r="DH108" s="110" t="str">
        <f t="shared" si="4"/>
        <v>5-10</v>
      </c>
      <c r="DI108" s="69">
        <v>5</v>
      </c>
      <c r="DJ108" s="69">
        <v>10</v>
      </c>
      <c r="DK108" s="69">
        <v>5.5629999999999997</v>
      </c>
      <c r="DL108" s="69">
        <v>5.2949999999999999</v>
      </c>
      <c r="DM108" s="69">
        <v>0.13400000000000001</v>
      </c>
      <c r="DN108" t="s">
        <v>12340</v>
      </c>
      <c r="DO108" s="69">
        <v>10</v>
      </c>
      <c r="DP108" s="111" t="s">
        <v>9166</v>
      </c>
    </row>
    <row r="109" spans="1:120" x14ac:dyDescent="0.25">
      <c r="A109" s="8"/>
      <c r="B109" s="8"/>
      <c r="C109" s="8"/>
      <c r="D109" s="8"/>
      <c r="F109" s="8"/>
      <c r="H109"/>
      <c r="N109"/>
      <c r="P109" s="8"/>
      <c r="R109" s="8"/>
      <c r="T109" s="8"/>
      <c r="AQ109"/>
      <c r="BH109" s="33" t="s">
        <v>10513</v>
      </c>
      <c r="BJ109" s="33" t="s">
        <v>276</v>
      </c>
      <c r="BL109" s="33" t="s">
        <v>9293</v>
      </c>
      <c r="BP109" s="8"/>
      <c r="CZ109" s="74" t="str">
        <f t="shared" si="3"/>
        <v>10-80</v>
      </c>
      <c r="DA109" s="52">
        <v>10</v>
      </c>
      <c r="DB109" s="52">
        <v>80</v>
      </c>
      <c r="DC109" s="53">
        <v>9.5619999999999994</v>
      </c>
      <c r="DD109" s="75" t="s">
        <v>10739</v>
      </c>
      <c r="DH109" s="112" t="str">
        <f t="shared" si="4"/>
        <v>5-20</v>
      </c>
      <c r="DI109" s="69">
        <v>5</v>
      </c>
      <c r="DJ109" s="69">
        <v>20</v>
      </c>
      <c r="DK109" s="69">
        <v>5.5629999999999997</v>
      </c>
      <c r="DL109" s="69">
        <v>5.157</v>
      </c>
      <c r="DM109" s="69">
        <v>0.20300000000000001</v>
      </c>
      <c r="DN109" t="s">
        <v>12340</v>
      </c>
      <c r="DO109" s="69">
        <v>20</v>
      </c>
      <c r="DP109" s="111" t="s">
        <v>9166</v>
      </c>
    </row>
    <row r="110" spans="1:120" x14ac:dyDescent="0.25">
      <c r="A110" s="8"/>
      <c r="B110" s="8"/>
      <c r="C110" s="8"/>
      <c r="D110" s="8"/>
      <c r="F110" s="8"/>
      <c r="H110"/>
      <c r="N110"/>
      <c r="P110" s="8"/>
      <c r="R110" s="8"/>
      <c r="T110" s="8"/>
      <c r="AQ110"/>
      <c r="BH110" s="33" t="s">
        <v>10514</v>
      </c>
      <c r="BJ110" s="33" t="s">
        <v>277</v>
      </c>
      <c r="BL110" s="33" t="s">
        <v>9294</v>
      </c>
      <c r="BP110" s="8"/>
      <c r="CZ110" s="74" t="str">
        <f t="shared" si="3"/>
        <v>10-100</v>
      </c>
      <c r="DA110" s="52">
        <v>10</v>
      </c>
      <c r="DB110" s="52">
        <v>100</v>
      </c>
      <c r="DC110" s="53">
        <v>9.3119999999999994</v>
      </c>
      <c r="DD110" s="75" t="s">
        <v>10739</v>
      </c>
      <c r="DH110" s="112" t="str">
        <f t="shared" si="4"/>
        <v>5-40</v>
      </c>
      <c r="DI110" s="69">
        <v>5</v>
      </c>
      <c r="DJ110">
        <v>40</v>
      </c>
      <c r="DK110" s="69">
        <v>5.5629999999999997</v>
      </c>
      <c r="DL110" s="69">
        <v>5.0469999999999997</v>
      </c>
      <c r="DM110" s="69">
        <v>0.25800000000000001</v>
      </c>
      <c r="DN110" t="s">
        <v>12340</v>
      </c>
      <c r="DO110">
        <v>40</v>
      </c>
      <c r="DP110" s="111" t="s">
        <v>9166</v>
      </c>
    </row>
    <row r="111" spans="1:120" x14ac:dyDescent="0.25">
      <c r="A111" s="8"/>
      <c r="B111" s="8"/>
      <c r="C111" s="8"/>
      <c r="D111" s="8"/>
      <c r="F111" s="8"/>
      <c r="H111"/>
      <c r="N111"/>
      <c r="P111" s="8"/>
      <c r="R111" s="8"/>
      <c r="T111" s="8"/>
      <c r="AQ111"/>
      <c r="BH111" s="33" t="s">
        <v>10515</v>
      </c>
      <c r="BJ111" s="33" t="s">
        <v>278</v>
      </c>
      <c r="BL111" s="33" t="s">
        <v>9295</v>
      </c>
      <c r="BP111" s="8"/>
      <c r="CZ111" s="74" t="str">
        <f t="shared" si="3"/>
        <v>10-120</v>
      </c>
      <c r="DA111" s="52">
        <v>10</v>
      </c>
      <c r="DB111" s="52">
        <v>120</v>
      </c>
      <c r="DC111" s="53">
        <v>9.0619999999999994</v>
      </c>
      <c r="DD111" s="75" t="s">
        <v>10739</v>
      </c>
      <c r="DH111" s="112" t="str">
        <f t="shared" si="4"/>
        <v>5-80</v>
      </c>
      <c r="DI111" s="69">
        <v>5</v>
      </c>
      <c r="DJ111">
        <v>80</v>
      </c>
      <c r="DK111" s="69">
        <v>5.5629999999999997</v>
      </c>
      <c r="DL111" s="69">
        <v>4.8129999999999997</v>
      </c>
      <c r="DM111" s="69">
        <v>0.375</v>
      </c>
      <c r="DN111" t="s">
        <v>12340</v>
      </c>
      <c r="DO111">
        <v>80</v>
      </c>
      <c r="DP111" s="111" t="s">
        <v>9166</v>
      </c>
    </row>
    <row r="112" spans="1:120" x14ac:dyDescent="0.25">
      <c r="A112" s="8"/>
      <c r="B112" s="8"/>
      <c r="C112" s="8"/>
      <c r="D112" s="8"/>
      <c r="F112" s="8"/>
      <c r="H112"/>
      <c r="N112"/>
      <c r="P112" s="8"/>
      <c r="R112" s="8"/>
      <c r="T112" s="8"/>
      <c r="AQ112"/>
      <c r="BH112" s="33" t="s">
        <v>10516</v>
      </c>
      <c r="BJ112" s="33" t="s">
        <v>279</v>
      </c>
      <c r="BL112" s="33" t="s">
        <v>9296</v>
      </c>
      <c r="BP112" s="8"/>
      <c r="CZ112" s="74" t="str">
        <f t="shared" si="3"/>
        <v>10-140</v>
      </c>
      <c r="DA112" s="52">
        <v>10</v>
      </c>
      <c r="DB112" s="52">
        <v>140</v>
      </c>
      <c r="DC112" s="53">
        <v>8.75</v>
      </c>
      <c r="DD112" s="75" t="s">
        <v>10739</v>
      </c>
      <c r="DH112" s="112" t="str">
        <f t="shared" si="4"/>
        <v>5-120</v>
      </c>
      <c r="DI112" s="69">
        <v>5</v>
      </c>
      <c r="DJ112">
        <v>120</v>
      </c>
      <c r="DK112" s="69">
        <v>5.5629999999999997</v>
      </c>
      <c r="DL112" s="69">
        <v>4.5629999999999997</v>
      </c>
      <c r="DM112" s="69">
        <v>0.5</v>
      </c>
      <c r="DN112" t="s">
        <v>12340</v>
      </c>
      <c r="DO112">
        <v>120</v>
      </c>
      <c r="DP112" s="111" t="s">
        <v>9166</v>
      </c>
    </row>
    <row r="113" spans="1:120" x14ac:dyDescent="0.25">
      <c r="A113" s="8"/>
      <c r="B113" s="8"/>
      <c r="C113" s="8"/>
      <c r="D113" s="8"/>
      <c r="F113" s="8"/>
      <c r="H113"/>
      <c r="N113"/>
      <c r="P113" s="8"/>
      <c r="R113" s="8"/>
      <c r="T113" s="8"/>
      <c r="AQ113"/>
      <c r="BH113" s="33" t="s">
        <v>10517</v>
      </c>
      <c r="BJ113" s="33" t="s">
        <v>280</v>
      </c>
      <c r="BL113" s="33" t="s">
        <v>9297</v>
      </c>
      <c r="BP113" s="8"/>
      <c r="CZ113" s="74" t="str">
        <f t="shared" si="3"/>
        <v>10-160</v>
      </c>
      <c r="DA113" s="52">
        <v>10</v>
      </c>
      <c r="DB113" s="52">
        <v>160</v>
      </c>
      <c r="DC113" s="53">
        <v>8.5</v>
      </c>
      <c r="DD113" s="75" t="s">
        <v>10739</v>
      </c>
      <c r="DH113" s="112" t="str">
        <f t="shared" si="4"/>
        <v>5-160</v>
      </c>
      <c r="DI113" s="69">
        <v>5</v>
      </c>
      <c r="DJ113" s="69">
        <v>160</v>
      </c>
      <c r="DK113" s="69">
        <v>5.5629999999999997</v>
      </c>
      <c r="DL113" s="69">
        <v>4.3129999999999997</v>
      </c>
      <c r="DM113" s="69">
        <v>0.625</v>
      </c>
      <c r="DN113" t="s">
        <v>12340</v>
      </c>
      <c r="DO113" s="69">
        <v>160</v>
      </c>
      <c r="DP113" s="111" t="s">
        <v>9166</v>
      </c>
    </row>
    <row r="114" spans="1:120" x14ac:dyDescent="0.25">
      <c r="A114" s="8"/>
      <c r="B114" s="8"/>
      <c r="C114" s="8"/>
      <c r="D114" s="8"/>
      <c r="F114" s="8"/>
      <c r="H114"/>
      <c r="N114"/>
      <c r="P114" s="8"/>
      <c r="R114" s="8"/>
      <c r="T114" s="8"/>
      <c r="AQ114"/>
      <c r="BH114" s="33" t="s">
        <v>10518</v>
      </c>
      <c r="BJ114" s="33" t="s">
        <v>281</v>
      </c>
      <c r="BL114" s="33" t="s">
        <v>9298</v>
      </c>
      <c r="BP114" s="8"/>
      <c r="CZ114" s="74" t="str">
        <f t="shared" si="3"/>
        <v>10-STD</v>
      </c>
      <c r="DA114" s="52">
        <v>10</v>
      </c>
      <c r="DB114" s="52" t="s">
        <v>11</v>
      </c>
      <c r="DC114" s="53">
        <v>10.02</v>
      </c>
      <c r="DD114" s="75" t="s">
        <v>10739</v>
      </c>
      <c r="DH114" s="112" t="str">
        <f t="shared" si="4"/>
        <v>5-STD</v>
      </c>
      <c r="DI114" s="69">
        <v>5</v>
      </c>
      <c r="DJ114" t="s">
        <v>11</v>
      </c>
      <c r="DK114" s="69">
        <v>5.5629999999999997</v>
      </c>
      <c r="DL114" s="69">
        <v>5.0469999999999997</v>
      </c>
      <c r="DM114" s="69">
        <v>0.25800000000000001</v>
      </c>
      <c r="DN114" t="s">
        <v>11</v>
      </c>
      <c r="DO114">
        <v>1</v>
      </c>
      <c r="DP114" s="111" t="s">
        <v>9166</v>
      </c>
    </row>
    <row r="115" spans="1:120" x14ac:dyDescent="0.25">
      <c r="A115" s="8"/>
      <c r="B115" s="8"/>
      <c r="C115" s="8"/>
      <c r="D115" s="8"/>
      <c r="F115" s="8"/>
      <c r="H115"/>
      <c r="N115"/>
      <c r="P115" s="8"/>
      <c r="R115" s="8"/>
      <c r="T115" s="8"/>
      <c r="AQ115"/>
      <c r="BH115" s="33" t="s">
        <v>10519</v>
      </c>
      <c r="BJ115" s="33" t="s">
        <v>282</v>
      </c>
      <c r="BL115" s="33" t="s">
        <v>9299</v>
      </c>
      <c r="BP115" s="8"/>
      <c r="CZ115" s="74" t="str">
        <f t="shared" si="3"/>
        <v>10-XH</v>
      </c>
      <c r="DA115" s="52">
        <v>10</v>
      </c>
      <c r="DB115" s="52" t="s">
        <v>12</v>
      </c>
      <c r="DC115" s="53">
        <v>9.75</v>
      </c>
      <c r="DD115" s="75" t="s">
        <v>10739</v>
      </c>
      <c r="DH115" s="112" t="str">
        <f t="shared" si="4"/>
        <v>5-XH</v>
      </c>
      <c r="DI115" s="69">
        <v>5</v>
      </c>
      <c r="DJ115" s="69" t="s">
        <v>12</v>
      </c>
      <c r="DK115" s="69">
        <v>5.5629999999999997</v>
      </c>
      <c r="DL115" s="69">
        <v>4.8129999999999997</v>
      </c>
      <c r="DM115" s="69">
        <v>0.375</v>
      </c>
      <c r="DN115" t="s">
        <v>12</v>
      </c>
      <c r="DO115" s="69">
        <v>2</v>
      </c>
      <c r="DP115" s="111" t="s">
        <v>9166</v>
      </c>
    </row>
    <row r="116" spans="1:120" x14ac:dyDescent="0.25">
      <c r="A116" s="8"/>
      <c r="B116" s="8"/>
      <c r="C116" s="8"/>
      <c r="D116" s="8"/>
      <c r="F116" s="8"/>
      <c r="H116"/>
      <c r="N116"/>
      <c r="P116" s="8"/>
      <c r="R116" s="8"/>
      <c r="T116" s="8"/>
      <c r="AQ116"/>
      <c r="BH116" s="33" t="s">
        <v>10520</v>
      </c>
      <c r="BJ116" s="33" t="s">
        <v>283</v>
      </c>
      <c r="BL116" s="33" t="s">
        <v>9300</v>
      </c>
      <c r="BP116" s="8"/>
      <c r="CZ116" s="74" t="str">
        <f t="shared" si="3"/>
        <v>10-XXH</v>
      </c>
      <c r="DA116" s="52">
        <v>10</v>
      </c>
      <c r="DB116" s="52" t="s">
        <v>13</v>
      </c>
      <c r="DC116" s="53">
        <v>8.75</v>
      </c>
      <c r="DD116" s="75" t="s">
        <v>10739</v>
      </c>
      <c r="DH116" s="113" t="str">
        <f t="shared" si="4"/>
        <v>5-XXH</v>
      </c>
      <c r="DI116" s="104">
        <v>5</v>
      </c>
      <c r="DJ116" s="103" t="s">
        <v>13</v>
      </c>
      <c r="DK116" s="104">
        <v>5.5629999999999997</v>
      </c>
      <c r="DL116" s="104">
        <v>4.0629999999999997</v>
      </c>
      <c r="DM116" s="104">
        <v>0.75</v>
      </c>
      <c r="DN116" s="104" t="s">
        <v>13</v>
      </c>
      <c r="DO116" s="103">
        <v>4</v>
      </c>
      <c r="DP116" s="118" t="s">
        <v>9166</v>
      </c>
    </row>
    <row r="117" spans="1:120" x14ac:dyDescent="0.25">
      <c r="A117" s="8"/>
      <c r="B117" s="8"/>
      <c r="C117" s="8"/>
      <c r="D117" s="8"/>
      <c r="F117" s="8"/>
      <c r="H117"/>
      <c r="N117"/>
      <c r="P117" s="8"/>
      <c r="R117" s="8"/>
      <c r="T117" s="8"/>
      <c r="AQ117"/>
      <c r="BH117" s="33" t="s">
        <v>10521</v>
      </c>
      <c r="BJ117" s="33" t="s">
        <v>284</v>
      </c>
      <c r="BL117" s="33" t="s">
        <v>9301</v>
      </c>
      <c r="BP117" s="8"/>
      <c r="CZ117" s="74" t="str">
        <f t="shared" si="3"/>
        <v>12-10</v>
      </c>
      <c r="DA117" s="52">
        <v>12</v>
      </c>
      <c r="DB117" s="52">
        <v>10</v>
      </c>
      <c r="DC117" s="53">
        <v>10.42</v>
      </c>
      <c r="DD117" s="75" t="s">
        <v>10739</v>
      </c>
      <c r="DH117" s="110" t="str">
        <f t="shared" si="4"/>
        <v>6-5</v>
      </c>
      <c r="DI117" s="69">
        <v>6.0000000000000009</v>
      </c>
      <c r="DJ117" s="69">
        <v>5</v>
      </c>
      <c r="DK117" s="69">
        <v>6.6250000000000009</v>
      </c>
      <c r="DL117" s="69">
        <v>6.4070000000000009</v>
      </c>
      <c r="DM117" s="69">
        <v>0.109</v>
      </c>
      <c r="DN117" t="s">
        <v>12340</v>
      </c>
      <c r="DO117" s="69">
        <v>5</v>
      </c>
      <c r="DP117" s="111" t="s">
        <v>9166</v>
      </c>
    </row>
    <row r="118" spans="1:120" x14ac:dyDescent="0.25">
      <c r="A118" s="8"/>
      <c r="B118" s="8"/>
      <c r="C118" s="8"/>
      <c r="D118" s="8"/>
      <c r="F118" s="8"/>
      <c r="H118"/>
      <c r="N118"/>
      <c r="P118" s="8"/>
      <c r="R118" s="8"/>
      <c r="T118" s="8"/>
      <c r="AQ118"/>
      <c r="BH118" s="33" t="s">
        <v>10522</v>
      </c>
      <c r="BJ118" s="33" t="s">
        <v>285</v>
      </c>
      <c r="BL118" s="33" t="s">
        <v>9302</v>
      </c>
      <c r="BP118" s="8"/>
      <c r="CZ118" s="74" t="str">
        <f t="shared" si="3"/>
        <v>12-20</v>
      </c>
      <c r="DA118" s="52">
        <v>12</v>
      </c>
      <c r="DB118" s="52">
        <v>20</v>
      </c>
      <c r="DC118" s="53">
        <v>10.25</v>
      </c>
      <c r="DD118" s="75" t="s">
        <v>10739</v>
      </c>
      <c r="DH118" s="110" t="str">
        <f t="shared" si="4"/>
        <v>6-10</v>
      </c>
      <c r="DI118" s="69">
        <v>6.0000000000000009</v>
      </c>
      <c r="DJ118" s="69">
        <v>10</v>
      </c>
      <c r="DK118" s="69">
        <v>6.6250000000000009</v>
      </c>
      <c r="DL118" s="69">
        <v>6.3570000000000011</v>
      </c>
      <c r="DM118" s="69">
        <v>0.13400000000000001</v>
      </c>
      <c r="DN118" t="s">
        <v>12340</v>
      </c>
      <c r="DO118" s="69">
        <v>10</v>
      </c>
      <c r="DP118" s="111" t="s">
        <v>9166</v>
      </c>
    </row>
    <row r="119" spans="1:120" x14ac:dyDescent="0.25">
      <c r="A119" s="8"/>
      <c r="B119" s="8"/>
      <c r="C119" s="8"/>
      <c r="D119" s="8"/>
      <c r="F119" s="8"/>
      <c r="H119"/>
      <c r="N119"/>
      <c r="P119" s="8"/>
      <c r="R119" s="8"/>
      <c r="T119" s="8"/>
      <c r="AQ119"/>
      <c r="BH119" s="33" t="s">
        <v>10523</v>
      </c>
      <c r="BJ119" s="33" t="s">
        <v>286</v>
      </c>
      <c r="BL119" s="33" t="s">
        <v>9303</v>
      </c>
      <c r="BP119" s="8"/>
      <c r="CZ119" s="74" t="str">
        <f t="shared" si="3"/>
        <v>12-30</v>
      </c>
      <c r="DA119" s="52">
        <v>12</v>
      </c>
      <c r="DB119" s="52">
        <v>30</v>
      </c>
      <c r="DC119" s="53">
        <v>12.09</v>
      </c>
      <c r="DD119" s="75" t="s">
        <v>10739</v>
      </c>
      <c r="DH119" s="112" t="str">
        <f t="shared" si="4"/>
        <v>6-20</v>
      </c>
      <c r="DI119" s="69">
        <v>6.0000000000000009</v>
      </c>
      <c r="DJ119" s="69">
        <v>20</v>
      </c>
      <c r="DK119" s="69">
        <v>6.6250000000000009</v>
      </c>
      <c r="DL119" s="69">
        <v>6.2190000000000012</v>
      </c>
      <c r="DM119" s="69">
        <v>0.20300000000000001</v>
      </c>
      <c r="DN119" t="s">
        <v>12340</v>
      </c>
      <c r="DO119" s="69">
        <v>20</v>
      </c>
      <c r="DP119" s="111" t="s">
        <v>9166</v>
      </c>
    </row>
    <row r="120" spans="1:120" x14ac:dyDescent="0.25">
      <c r="A120" s="8"/>
      <c r="B120" s="8"/>
      <c r="C120" s="8"/>
      <c r="D120" s="8"/>
      <c r="F120" s="8"/>
      <c r="H120"/>
      <c r="N120"/>
      <c r="P120" s="8"/>
      <c r="R120" s="8"/>
      <c r="T120" s="8"/>
      <c r="AQ120"/>
      <c r="BH120" s="33" t="s">
        <v>11001</v>
      </c>
      <c r="BJ120" s="33" t="s">
        <v>287</v>
      </c>
      <c r="BL120" s="33" t="s">
        <v>9304</v>
      </c>
      <c r="BP120" s="8"/>
      <c r="CZ120" s="74" t="str">
        <f t="shared" si="3"/>
        <v>12-40</v>
      </c>
      <c r="DA120" s="52">
        <v>12</v>
      </c>
      <c r="DB120" s="52">
        <v>40</v>
      </c>
      <c r="DC120" s="53">
        <v>11.938000000000001</v>
      </c>
      <c r="DD120" s="75" t="s">
        <v>10739</v>
      </c>
      <c r="DH120" s="112" t="str">
        <f t="shared" si="4"/>
        <v>6-40</v>
      </c>
      <c r="DI120" s="69">
        <v>6.0000000000000009</v>
      </c>
      <c r="DJ120">
        <v>40</v>
      </c>
      <c r="DK120" s="69">
        <v>6.6250000000000009</v>
      </c>
      <c r="DL120" s="69">
        <v>6.0650000000000013</v>
      </c>
      <c r="DM120" s="69">
        <v>0.28000000000000003</v>
      </c>
      <c r="DN120" t="s">
        <v>12340</v>
      </c>
      <c r="DO120">
        <v>40</v>
      </c>
      <c r="DP120" s="111" t="s">
        <v>9166</v>
      </c>
    </row>
    <row r="121" spans="1:120" x14ac:dyDescent="0.25">
      <c r="A121" s="8"/>
      <c r="B121" s="8"/>
      <c r="C121" s="8"/>
      <c r="D121" s="8"/>
      <c r="F121" s="8"/>
      <c r="H121"/>
      <c r="N121"/>
      <c r="P121" s="8"/>
      <c r="R121" s="8"/>
      <c r="T121" s="8"/>
      <c r="AQ121"/>
      <c r="BH121" s="33" t="s">
        <v>10524</v>
      </c>
      <c r="BJ121" s="33" t="s">
        <v>288</v>
      </c>
      <c r="BL121" s="33" t="s">
        <v>9305</v>
      </c>
      <c r="BP121" s="8"/>
      <c r="CZ121" s="74" t="str">
        <f t="shared" si="3"/>
        <v>12-60</v>
      </c>
      <c r="DA121" s="52">
        <v>12</v>
      </c>
      <c r="DB121" s="52">
        <v>60</v>
      </c>
      <c r="DC121" s="53">
        <v>11.625999999999999</v>
      </c>
      <c r="DD121" s="75" t="s">
        <v>10739</v>
      </c>
      <c r="DH121" s="112" t="str">
        <f t="shared" si="4"/>
        <v>6-80</v>
      </c>
      <c r="DI121" s="69">
        <v>6.0000000000000009</v>
      </c>
      <c r="DJ121">
        <v>80</v>
      </c>
      <c r="DK121" s="69">
        <v>6.6250000000000009</v>
      </c>
      <c r="DL121" s="69">
        <v>5.761000000000001</v>
      </c>
      <c r="DM121" s="69">
        <v>0.432</v>
      </c>
      <c r="DN121" t="s">
        <v>12340</v>
      </c>
      <c r="DO121">
        <v>80</v>
      </c>
      <c r="DP121" s="111" t="s">
        <v>9166</v>
      </c>
    </row>
    <row r="122" spans="1:120" x14ac:dyDescent="0.25">
      <c r="A122" s="8"/>
      <c r="B122" s="8"/>
      <c r="C122" s="8"/>
      <c r="D122" s="8"/>
      <c r="F122" s="8"/>
      <c r="H122"/>
      <c r="N122"/>
      <c r="P122" s="8"/>
      <c r="R122" s="8"/>
      <c r="T122" s="8"/>
      <c r="AQ122"/>
      <c r="BH122" s="33" t="s">
        <v>10525</v>
      </c>
      <c r="BJ122" s="33" t="s">
        <v>289</v>
      </c>
      <c r="BL122" s="33" t="s">
        <v>9306</v>
      </c>
      <c r="BP122" s="8"/>
      <c r="CZ122" s="74" t="str">
        <f t="shared" si="3"/>
        <v>12-80</v>
      </c>
      <c r="DA122" s="52">
        <v>12</v>
      </c>
      <c r="DB122" s="52">
        <v>80</v>
      </c>
      <c r="DC122" s="53">
        <v>11.374000000000001</v>
      </c>
      <c r="DD122" s="75" t="s">
        <v>10739</v>
      </c>
      <c r="DH122" s="112" t="str">
        <f t="shared" si="4"/>
        <v>6-120</v>
      </c>
      <c r="DI122" s="69">
        <v>6.0000000000000009</v>
      </c>
      <c r="DJ122">
        <v>120</v>
      </c>
      <c r="DK122" s="69">
        <v>6.6250000000000009</v>
      </c>
      <c r="DL122" s="69">
        <v>5.5010000000000012</v>
      </c>
      <c r="DM122" s="69">
        <v>0.56200000000000006</v>
      </c>
      <c r="DN122" t="s">
        <v>12340</v>
      </c>
      <c r="DO122">
        <v>120</v>
      </c>
      <c r="DP122" s="111" t="s">
        <v>9166</v>
      </c>
    </row>
    <row r="123" spans="1:120" x14ac:dyDescent="0.25">
      <c r="A123" s="8"/>
      <c r="B123" s="8"/>
      <c r="C123" s="8"/>
      <c r="D123" s="8"/>
      <c r="F123" s="8"/>
      <c r="H123"/>
      <c r="N123"/>
      <c r="P123" s="8"/>
      <c r="R123" s="8"/>
      <c r="T123" s="8"/>
      <c r="AQ123"/>
      <c r="BH123" s="33" t="s">
        <v>10526</v>
      </c>
      <c r="BJ123" s="33" t="s">
        <v>290</v>
      </c>
      <c r="BL123" s="33" t="s">
        <v>9307</v>
      </c>
      <c r="BP123" s="8"/>
      <c r="CZ123" s="74" t="str">
        <f t="shared" si="3"/>
        <v>12-100</v>
      </c>
      <c r="DA123" s="52">
        <v>12</v>
      </c>
      <c r="DB123" s="52">
        <v>100</v>
      </c>
      <c r="DC123" s="53">
        <v>11.061999999999999</v>
      </c>
      <c r="DD123" s="75" t="s">
        <v>10739</v>
      </c>
      <c r="DH123" s="112" t="str">
        <f t="shared" si="4"/>
        <v>6-160</v>
      </c>
      <c r="DI123" s="69">
        <v>6.0000000000000009</v>
      </c>
      <c r="DJ123" s="69">
        <v>160</v>
      </c>
      <c r="DK123" s="69">
        <v>6.6250000000000009</v>
      </c>
      <c r="DL123" s="69">
        <v>5.1890000000000009</v>
      </c>
      <c r="DM123" s="69">
        <v>0.71799999999999997</v>
      </c>
      <c r="DN123" t="s">
        <v>12340</v>
      </c>
      <c r="DO123" s="69">
        <v>160</v>
      </c>
      <c r="DP123" s="111" t="s">
        <v>9166</v>
      </c>
    </row>
    <row r="124" spans="1:120" x14ac:dyDescent="0.25">
      <c r="A124" s="8"/>
      <c r="B124" s="8"/>
      <c r="C124" s="8"/>
      <c r="D124" s="8"/>
      <c r="F124" s="8"/>
      <c r="H124"/>
      <c r="N124"/>
      <c r="P124" s="8"/>
      <c r="R124" s="8"/>
      <c r="T124" s="8"/>
      <c r="AQ124"/>
      <c r="BH124" s="33" t="s">
        <v>10527</v>
      </c>
      <c r="BJ124" s="33" t="s">
        <v>291</v>
      </c>
      <c r="BL124" s="33" t="s">
        <v>9308</v>
      </c>
      <c r="BP124" s="8"/>
      <c r="CZ124" s="74" t="str">
        <f t="shared" si="3"/>
        <v>12-120</v>
      </c>
      <c r="DA124" s="52">
        <v>12</v>
      </c>
      <c r="DB124" s="52">
        <v>120</v>
      </c>
      <c r="DC124" s="53">
        <v>10.75</v>
      </c>
      <c r="DD124" s="75" t="s">
        <v>10739</v>
      </c>
      <c r="DH124" s="112" t="str">
        <f t="shared" si="4"/>
        <v>6-STD</v>
      </c>
      <c r="DI124" s="69">
        <v>6.0000000000000009</v>
      </c>
      <c r="DJ124" t="s">
        <v>11</v>
      </c>
      <c r="DK124" s="69">
        <v>6.6250000000000009</v>
      </c>
      <c r="DL124" s="69">
        <v>6.0650000000000013</v>
      </c>
      <c r="DM124" s="69">
        <v>0.28000000000000003</v>
      </c>
      <c r="DN124" t="s">
        <v>11</v>
      </c>
      <c r="DO124">
        <v>1</v>
      </c>
      <c r="DP124" s="111" t="s">
        <v>9166</v>
      </c>
    </row>
    <row r="125" spans="1:120" x14ac:dyDescent="0.25">
      <c r="A125" s="8"/>
      <c r="B125" s="8"/>
      <c r="C125" s="8"/>
      <c r="D125" s="8"/>
      <c r="F125" s="8"/>
      <c r="H125"/>
      <c r="N125"/>
      <c r="P125" s="8"/>
      <c r="R125" s="8"/>
      <c r="T125" s="8"/>
      <c r="AQ125"/>
      <c r="BH125" s="33" t="s">
        <v>10528</v>
      </c>
      <c r="BJ125" s="33" t="s">
        <v>292</v>
      </c>
      <c r="BL125" s="33" t="s">
        <v>9309</v>
      </c>
      <c r="BP125" s="8"/>
      <c r="CZ125" s="74" t="str">
        <f t="shared" si="3"/>
        <v>12-140</v>
      </c>
      <c r="DA125" s="52">
        <v>12</v>
      </c>
      <c r="DB125" s="52">
        <v>140</v>
      </c>
      <c r="DC125" s="53">
        <v>10.5</v>
      </c>
      <c r="DD125" s="75" t="s">
        <v>10739</v>
      </c>
      <c r="DH125" s="112" t="str">
        <f t="shared" si="4"/>
        <v>6-XH</v>
      </c>
      <c r="DI125" s="69">
        <v>6.0000000000000009</v>
      </c>
      <c r="DJ125" s="69" t="s">
        <v>12</v>
      </c>
      <c r="DK125" s="69">
        <v>6.6250000000000009</v>
      </c>
      <c r="DL125" s="69">
        <v>5.761000000000001</v>
      </c>
      <c r="DM125" s="69">
        <v>0.432</v>
      </c>
      <c r="DN125" t="s">
        <v>12</v>
      </c>
      <c r="DO125" s="69">
        <v>2</v>
      </c>
      <c r="DP125" s="111" t="s">
        <v>9166</v>
      </c>
    </row>
    <row r="126" spans="1:120" x14ac:dyDescent="0.25">
      <c r="A126" s="8"/>
      <c r="B126" s="8"/>
      <c r="C126" s="8"/>
      <c r="D126" s="8"/>
      <c r="F126" s="8"/>
      <c r="H126"/>
      <c r="N126"/>
      <c r="P126" s="8"/>
      <c r="R126" s="8"/>
      <c r="T126" s="8"/>
      <c r="AQ126"/>
      <c r="BH126" s="33" t="s">
        <v>10529</v>
      </c>
      <c r="BJ126" s="33" t="s">
        <v>293</v>
      </c>
      <c r="BL126" s="33" t="s">
        <v>9310</v>
      </c>
      <c r="BP126" s="8"/>
      <c r="CZ126" s="74" t="str">
        <f t="shared" si="3"/>
        <v>12-160</v>
      </c>
      <c r="DA126" s="52">
        <v>12</v>
      </c>
      <c r="DB126" s="52">
        <v>160</v>
      </c>
      <c r="DC126" s="53">
        <v>10.125999999999999</v>
      </c>
      <c r="DD126" s="75" t="s">
        <v>10739</v>
      </c>
      <c r="DH126" s="113" t="str">
        <f t="shared" si="4"/>
        <v>6-XXH</v>
      </c>
      <c r="DI126" s="104">
        <v>6.0000000000000009</v>
      </c>
      <c r="DJ126" s="103" t="s">
        <v>13</v>
      </c>
      <c r="DK126" s="104">
        <v>6.6250000000000009</v>
      </c>
      <c r="DL126" s="104">
        <v>4.8970000000000011</v>
      </c>
      <c r="DM126" s="104">
        <v>0.86399999999999999</v>
      </c>
      <c r="DN126" s="104" t="s">
        <v>13</v>
      </c>
      <c r="DO126" s="103">
        <v>4</v>
      </c>
      <c r="DP126" s="118" t="s">
        <v>9166</v>
      </c>
    </row>
    <row r="127" spans="1:120" x14ac:dyDescent="0.25">
      <c r="A127" s="8"/>
      <c r="B127" s="8"/>
      <c r="C127" s="8"/>
      <c r="D127" s="8"/>
      <c r="F127" s="8"/>
      <c r="H127"/>
      <c r="N127"/>
      <c r="P127" s="8"/>
      <c r="R127" s="8"/>
      <c r="T127" s="8"/>
      <c r="AQ127"/>
      <c r="BH127" s="33" t="s">
        <v>10530</v>
      </c>
      <c r="BJ127" s="33" t="s">
        <v>294</v>
      </c>
      <c r="BL127" s="33" t="s">
        <v>9311</v>
      </c>
      <c r="BP127" s="8"/>
      <c r="CZ127" s="74" t="str">
        <f t="shared" si="3"/>
        <v>12-STD</v>
      </c>
      <c r="DA127" s="52">
        <v>12</v>
      </c>
      <c r="DB127" s="52" t="s">
        <v>11</v>
      </c>
      <c r="DC127" s="53">
        <v>12</v>
      </c>
      <c r="DD127" s="75" t="s">
        <v>10739</v>
      </c>
      <c r="DH127" s="112" t="str">
        <f t="shared" si="4"/>
        <v>7-STD</v>
      </c>
      <c r="DI127" s="69">
        <v>7</v>
      </c>
      <c r="DJ127" t="s">
        <v>11</v>
      </c>
      <c r="DK127" s="69">
        <v>7.625</v>
      </c>
      <c r="DL127" s="69">
        <v>7.0229999999999997</v>
      </c>
      <c r="DM127" s="69">
        <v>0.30099999999999999</v>
      </c>
      <c r="DN127" s="69" t="s">
        <v>11</v>
      </c>
      <c r="DO127" s="69">
        <v>1</v>
      </c>
      <c r="DP127" s="111" t="s">
        <v>9166</v>
      </c>
    </row>
    <row r="128" spans="1:120" x14ac:dyDescent="0.25">
      <c r="A128" s="8"/>
      <c r="B128" s="8"/>
      <c r="C128" s="8"/>
      <c r="D128" s="8"/>
      <c r="F128" s="8"/>
      <c r="H128"/>
      <c r="N128"/>
      <c r="P128" s="8"/>
      <c r="R128" s="8"/>
      <c r="T128" s="8"/>
      <c r="AQ128"/>
      <c r="BH128" s="33" t="s">
        <v>10531</v>
      </c>
      <c r="BJ128" s="33" t="s">
        <v>295</v>
      </c>
      <c r="BL128" s="33" t="s">
        <v>9312</v>
      </c>
      <c r="BP128" s="8"/>
      <c r="CZ128" s="74" t="str">
        <f t="shared" si="3"/>
        <v>12-XH</v>
      </c>
      <c r="DA128" s="52">
        <v>12</v>
      </c>
      <c r="DB128" s="52" t="s">
        <v>12</v>
      </c>
      <c r="DC128" s="53">
        <v>11.75</v>
      </c>
      <c r="DD128" s="75" t="s">
        <v>10739</v>
      </c>
      <c r="DH128" s="112" t="str">
        <f t="shared" si="4"/>
        <v>7-XH</v>
      </c>
      <c r="DI128" s="69">
        <v>7</v>
      </c>
      <c r="DJ128" s="69" t="s">
        <v>12</v>
      </c>
      <c r="DK128" s="69">
        <v>7.625</v>
      </c>
      <c r="DL128" s="69">
        <v>6.625</v>
      </c>
      <c r="DM128" s="69">
        <v>0.5</v>
      </c>
      <c r="DN128" t="s">
        <v>12</v>
      </c>
      <c r="DO128" s="69">
        <v>2</v>
      </c>
      <c r="DP128" s="111" t="s">
        <v>9166</v>
      </c>
    </row>
    <row r="129" spans="1:120" x14ac:dyDescent="0.25">
      <c r="A129" s="8"/>
      <c r="B129" s="8"/>
      <c r="C129" s="8"/>
      <c r="D129" s="8"/>
      <c r="F129" s="8"/>
      <c r="H129"/>
      <c r="N129"/>
      <c r="P129" s="8"/>
      <c r="R129" s="8"/>
      <c r="T129" s="8"/>
      <c r="AQ129"/>
      <c r="BH129" s="33" t="s">
        <v>10532</v>
      </c>
      <c r="BJ129" s="33" t="s">
        <v>296</v>
      </c>
      <c r="BL129" s="33" t="s">
        <v>9313</v>
      </c>
      <c r="BP129" s="8"/>
      <c r="CZ129" s="74" t="str">
        <f t="shared" si="3"/>
        <v>12-XXH</v>
      </c>
      <c r="DA129" s="52">
        <v>12</v>
      </c>
      <c r="DB129" s="52" t="s">
        <v>13</v>
      </c>
      <c r="DC129" s="53">
        <v>10.75</v>
      </c>
      <c r="DD129" s="75" t="s">
        <v>10739</v>
      </c>
      <c r="DH129" s="113" t="str">
        <f t="shared" si="4"/>
        <v>7-XXH</v>
      </c>
      <c r="DI129" s="104">
        <v>7</v>
      </c>
      <c r="DJ129" s="103" t="s">
        <v>13</v>
      </c>
      <c r="DK129" s="104">
        <v>7.625</v>
      </c>
      <c r="DL129" s="104">
        <v>5.875</v>
      </c>
      <c r="DM129" s="104">
        <v>0.875</v>
      </c>
      <c r="DN129" s="104" t="s">
        <v>13</v>
      </c>
      <c r="DO129" s="103">
        <v>4</v>
      </c>
      <c r="DP129" s="118" t="s">
        <v>9166</v>
      </c>
    </row>
    <row r="130" spans="1:120" x14ac:dyDescent="0.25">
      <c r="A130" s="8"/>
      <c r="B130" s="8"/>
      <c r="C130" s="8"/>
      <c r="D130" s="8"/>
      <c r="F130" s="8"/>
      <c r="H130"/>
      <c r="N130"/>
      <c r="P130" s="8"/>
      <c r="R130" s="8"/>
      <c r="T130" s="8"/>
      <c r="AQ130"/>
      <c r="BH130" s="33" t="s">
        <v>10533</v>
      </c>
      <c r="BJ130" s="33" t="s">
        <v>297</v>
      </c>
      <c r="BL130" s="33" t="s">
        <v>9314</v>
      </c>
      <c r="BP130" s="8"/>
      <c r="CZ130" s="74" t="str">
        <f t="shared" si="3"/>
        <v>14-10</v>
      </c>
      <c r="DA130" s="52">
        <v>14</v>
      </c>
      <c r="DB130" s="52">
        <v>10</v>
      </c>
      <c r="DC130" s="53">
        <v>13.5</v>
      </c>
      <c r="DD130" s="75" t="s">
        <v>10739</v>
      </c>
      <c r="DH130" s="110" t="str">
        <f t="shared" si="4"/>
        <v>8-5</v>
      </c>
      <c r="DI130" s="69">
        <v>8</v>
      </c>
      <c r="DJ130" s="69">
        <v>5</v>
      </c>
      <c r="DK130" s="69">
        <v>8.625</v>
      </c>
      <c r="DL130" s="69">
        <v>8.407</v>
      </c>
      <c r="DM130" s="69">
        <v>0.109</v>
      </c>
      <c r="DN130" t="s">
        <v>12340</v>
      </c>
      <c r="DO130" s="69">
        <v>5</v>
      </c>
      <c r="DP130" s="111" t="s">
        <v>9166</v>
      </c>
    </row>
    <row r="131" spans="1:120" x14ac:dyDescent="0.25">
      <c r="A131" s="8"/>
      <c r="B131" s="8"/>
      <c r="C131" s="8"/>
      <c r="D131" s="8"/>
      <c r="F131" s="8"/>
      <c r="H131"/>
      <c r="N131"/>
      <c r="P131" s="8"/>
      <c r="R131" s="8"/>
      <c r="T131" s="8"/>
      <c r="AQ131"/>
      <c r="BH131" s="33" t="s">
        <v>10534</v>
      </c>
      <c r="BJ131" s="33" t="s">
        <v>298</v>
      </c>
      <c r="BL131" s="33" t="s">
        <v>9315</v>
      </c>
      <c r="BP131" s="8"/>
      <c r="CZ131" s="74" t="str">
        <f t="shared" si="3"/>
        <v>14-20</v>
      </c>
      <c r="DA131" s="52">
        <v>14</v>
      </c>
      <c r="DB131" s="52">
        <v>20</v>
      </c>
      <c r="DC131" s="53">
        <v>13.375999999999999</v>
      </c>
      <c r="DD131" s="75" t="s">
        <v>10739</v>
      </c>
      <c r="DH131" s="110" t="str">
        <f t="shared" si="4"/>
        <v>8-10</v>
      </c>
      <c r="DI131" s="69">
        <v>8</v>
      </c>
      <c r="DJ131" s="69">
        <v>10</v>
      </c>
      <c r="DK131" s="69">
        <v>8.625</v>
      </c>
      <c r="DL131" s="69">
        <v>8.3290000000000006</v>
      </c>
      <c r="DM131" s="69">
        <v>0.14799999999999999</v>
      </c>
      <c r="DN131" t="s">
        <v>12340</v>
      </c>
      <c r="DO131" s="69">
        <v>10</v>
      </c>
      <c r="DP131" s="111" t="s">
        <v>9166</v>
      </c>
    </row>
    <row r="132" spans="1:120" x14ac:dyDescent="0.25">
      <c r="A132" s="8"/>
      <c r="B132" s="8"/>
      <c r="C132" s="8"/>
      <c r="D132" s="8"/>
      <c r="F132" s="8"/>
      <c r="H132"/>
      <c r="N132"/>
      <c r="P132" s="8"/>
      <c r="R132" s="8"/>
      <c r="T132" s="8"/>
      <c r="AQ132"/>
      <c r="BH132" s="33" t="s">
        <v>10535</v>
      </c>
      <c r="BJ132" s="33" t="s">
        <v>299</v>
      </c>
      <c r="BL132" s="33" t="s">
        <v>9316</v>
      </c>
      <c r="BP132" s="8"/>
      <c r="CZ132" s="74" t="str">
        <f t="shared" si="3"/>
        <v>14-30</v>
      </c>
      <c r="DA132" s="52">
        <v>14</v>
      </c>
      <c r="DB132" s="52">
        <v>30</v>
      </c>
      <c r="DC132" s="53">
        <v>13.25</v>
      </c>
      <c r="DD132" s="75" t="s">
        <v>10739</v>
      </c>
      <c r="DH132" s="112" t="str">
        <f t="shared" si="4"/>
        <v>8-20</v>
      </c>
      <c r="DI132" s="69">
        <v>8</v>
      </c>
      <c r="DJ132" s="69">
        <v>20</v>
      </c>
      <c r="DK132" s="69">
        <v>8.625</v>
      </c>
      <c r="DL132" s="69">
        <v>8.125</v>
      </c>
      <c r="DM132" s="69">
        <v>0.25</v>
      </c>
      <c r="DN132" t="s">
        <v>12340</v>
      </c>
      <c r="DO132" s="69">
        <v>20</v>
      </c>
      <c r="DP132" s="111" t="s">
        <v>9166</v>
      </c>
    </row>
    <row r="133" spans="1:120" x14ac:dyDescent="0.25">
      <c r="A133" s="8"/>
      <c r="B133" s="8"/>
      <c r="C133" s="8"/>
      <c r="D133" s="8"/>
      <c r="F133" s="8"/>
      <c r="H133"/>
      <c r="N133"/>
      <c r="P133" s="8"/>
      <c r="R133" s="8"/>
      <c r="T133" s="8"/>
      <c r="AQ133"/>
      <c r="BH133" s="33" t="s">
        <v>11002</v>
      </c>
      <c r="BJ133" s="33" t="s">
        <v>300</v>
      </c>
      <c r="BL133" s="33" t="s">
        <v>9317</v>
      </c>
      <c r="BP133" s="8"/>
      <c r="CZ133" s="74" t="str">
        <f t="shared" si="3"/>
        <v>14-40</v>
      </c>
      <c r="DA133" s="52">
        <v>14</v>
      </c>
      <c r="DB133" s="52">
        <v>40</v>
      </c>
      <c r="DC133" s="53">
        <v>13.124000000000001</v>
      </c>
      <c r="DD133" s="75" t="s">
        <v>10739</v>
      </c>
      <c r="DH133" s="112" t="str">
        <f t="shared" si="4"/>
        <v>8-30</v>
      </c>
      <c r="DI133" s="69">
        <v>8</v>
      </c>
      <c r="DJ133">
        <v>30</v>
      </c>
      <c r="DK133" s="69">
        <v>8.625</v>
      </c>
      <c r="DL133" s="69">
        <v>8.0709999999999997</v>
      </c>
      <c r="DM133" s="69">
        <v>0.27700000000000002</v>
      </c>
      <c r="DN133" t="s">
        <v>12340</v>
      </c>
      <c r="DO133">
        <v>30</v>
      </c>
      <c r="DP133" s="111" t="s">
        <v>9166</v>
      </c>
    </row>
    <row r="134" spans="1:120" x14ac:dyDescent="0.25">
      <c r="A134" s="8"/>
      <c r="B134" s="8"/>
      <c r="C134" s="8"/>
      <c r="D134" s="8"/>
      <c r="F134" s="8"/>
      <c r="H134"/>
      <c r="N134"/>
      <c r="P134" s="8"/>
      <c r="R134" s="8"/>
      <c r="T134" s="8"/>
      <c r="AQ134"/>
      <c r="BH134" s="33" t="s">
        <v>10536</v>
      </c>
      <c r="BJ134" s="33" t="s">
        <v>301</v>
      </c>
      <c r="BL134" s="33" t="s">
        <v>9318</v>
      </c>
      <c r="BP134" s="8"/>
      <c r="CZ134" s="74" t="str">
        <f t="shared" ref="CZ134:CZ190" si="5">CONCATENATE(DA134,"-",DB134)</f>
        <v>14-60</v>
      </c>
      <c r="DA134" s="52">
        <v>14</v>
      </c>
      <c r="DB134" s="52">
        <v>60</v>
      </c>
      <c r="DC134" s="53">
        <v>12.811999999999999</v>
      </c>
      <c r="DD134" s="75" t="s">
        <v>10739</v>
      </c>
      <c r="DH134" s="112" t="str">
        <f t="shared" ref="DH134:DH197" si="6">CONCATENATE(DI134,"-",DJ134)</f>
        <v>8-40</v>
      </c>
      <c r="DI134" s="69">
        <v>8</v>
      </c>
      <c r="DJ134">
        <v>40</v>
      </c>
      <c r="DK134" s="69">
        <v>8.625</v>
      </c>
      <c r="DL134" s="69">
        <v>7.9809999999999999</v>
      </c>
      <c r="DM134" s="69">
        <v>0.32200000000000001</v>
      </c>
      <c r="DN134" t="s">
        <v>12340</v>
      </c>
      <c r="DO134">
        <v>40</v>
      </c>
      <c r="DP134" s="111" t="s">
        <v>9166</v>
      </c>
    </row>
    <row r="135" spans="1:120" x14ac:dyDescent="0.25">
      <c r="A135" s="8"/>
      <c r="B135" s="8"/>
      <c r="C135" s="8"/>
      <c r="D135" s="8"/>
      <c r="F135" s="8"/>
      <c r="H135"/>
      <c r="N135"/>
      <c r="P135" s="8"/>
      <c r="R135" s="8"/>
      <c r="T135" s="8"/>
      <c r="AQ135"/>
      <c r="BH135" s="33" t="s">
        <v>10537</v>
      </c>
      <c r="BJ135" s="33" t="s">
        <v>302</v>
      </c>
      <c r="BL135" s="33" t="s">
        <v>9319</v>
      </c>
      <c r="BP135" s="8"/>
      <c r="CZ135" s="74" t="str">
        <f t="shared" si="5"/>
        <v>14-80</v>
      </c>
      <c r="DA135" s="52">
        <v>14</v>
      </c>
      <c r="DB135" s="52">
        <v>80</v>
      </c>
      <c r="DC135" s="53">
        <v>12.5</v>
      </c>
      <c r="DD135" s="75" t="s">
        <v>10739</v>
      </c>
      <c r="DH135" s="112" t="str">
        <f t="shared" si="6"/>
        <v>8-60</v>
      </c>
      <c r="DI135" s="69">
        <v>8</v>
      </c>
      <c r="DJ135">
        <v>60</v>
      </c>
      <c r="DK135" s="69">
        <v>8.625</v>
      </c>
      <c r="DL135" s="69">
        <v>7.8129999999999997</v>
      </c>
      <c r="DM135" s="69">
        <v>0.40600000000000003</v>
      </c>
      <c r="DN135" t="s">
        <v>12340</v>
      </c>
      <c r="DO135">
        <v>60</v>
      </c>
      <c r="DP135" s="111" t="s">
        <v>9166</v>
      </c>
    </row>
    <row r="136" spans="1:120" x14ac:dyDescent="0.25">
      <c r="A136" s="8"/>
      <c r="B136" s="8"/>
      <c r="C136" s="8"/>
      <c r="D136" s="8"/>
      <c r="F136" s="8"/>
      <c r="H136"/>
      <c r="N136"/>
      <c r="P136" s="8"/>
      <c r="R136" s="8"/>
      <c r="T136" s="8"/>
      <c r="AQ136"/>
      <c r="BH136" s="33" t="s">
        <v>10538</v>
      </c>
      <c r="BJ136" s="33" t="s">
        <v>303</v>
      </c>
      <c r="BL136" s="33" t="s">
        <v>9320</v>
      </c>
      <c r="BP136" s="8"/>
      <c r="CZ136" s="74" t="str">
        <f t="shared" si="5"/>
        <v>14-100</v>
      </c>
      <c r="DA136" s="52">
        <v>14</v>
      </c>
      <c r="DB136" s="52">
        <v>100</v>
      </c>
      <c r="DC136" s="53">
        <v>12.124000000000001</v>
      </c>
      <c r="DD136" s="75" t="s">
        <v>10739</v>
      </c>
      <c r="DH136" s="112" t="str">
        <f t="shared" si="6"/>
        <v>8-80</v>
      </c>
      <c r="DI136" s="69">
        <v>8</v>
      </c>
      <c r="DJ136">
        <v>80</v>
      </c>
      <c r="DK136" s="69">
        <v>8.625</v>
      </c>
      <c r="DL136" s="69">
        <v>7.625</v>
      </c>
      <c r="DM136" s="69">
        <v>0.5</v>
      </c>
      <c r="DN136" t="s">
        <v>12340</v>
      </c>
      <c r="DO136">
        <v>80</v>
      </c>
      <c r="DP136" s="111" t="s">
        <v>9166</v>
      </c>
    </row>
    <row r="137" spans="1:120" x14ac:dyDescent="0.25">
      <c r="A137" s="8"/>
      <c r="B137" s="8"/>
      <c r="C137" s="8"/>
      <c r="D137" s="8"/>
      <c r="F137" s="8"/>
      <c r="H137"/>
      <c r="N137"/>
      <c r="P137" s="8"/>
      <c r="R137" s="8"/>
      <c r="T137" s="8"/>
      <c r="AQ137"/>
      <c r="BH137" s="33" t="s">
        <v>10539</v>
      </c>
      <c r="BJ137" s="33" t="s">
        <v>304</v>
      </c>
      <c r="BL137" s="33" t="s">
        <v>9321</v>
      </c>
      <c r="BP137" s="8"/>
      <c r="CZ137" s="74" t="str">
        <f t="shared" si="5"/>
        <v>14-120</v>
      </c>
      <c r="DA137" s="52">
        <v>14</v>
      </c>
      <c r="DB137" s="52">
        <v>120</v>
      </c>
      <c r="DC137" s="53">
        <v>11.814</v>
      </c>
      <c r="DD137" s="75" t="s">
        <v>10739</v>
      </c>
      <c r="DH137" s="112" t="str">
        <f t="shared" si="6"/>
        <v>8-100</v>
      </c>
      <c r="DI137" s="69">
        <v>8</v>
      </c>
      <c r="DJ137">
        <v>100</v>
      </c>
      <c r="DK137" s="69">
        <v>8.625</v>
      </c>
      <c r="DL137" s="69">
        <v>7.4390000000000001</v>
      </c>
      <c r="DM137" s="69">
        <v>0.59299999999999997</v>
      </c>
      <c r="DN137" t="s">
        <v>12340</v>
      </c>
      <c r="DO137">
        <v>100</v>
      </c>
      <c r="DP137" s="111" t="s">
        <v>9166</v>
      </c>
    </row>
    <row r="138" spans="1:120" x14ac:dyDescent="0.25">
      <c r="A138" s="8"/>
      <c r="B138" s="8"/>
      <c r="C138" s="8"/>
      <c r="D138" s="8"/>
      <c r="F138" s="8"/>
      <c r="H138"/>
      <c r="N138"/>
      <c r="P138" s="8"/>
      <c r="R138" s="8"/>
      <c r="T138" s="8"/>
      <c r="AQ138"/>
      <c r="BH138" s="33" t="s">
        <v>10540</v>
      </c>
      <c r="BJ138" s="33" t="s">
        <v>305</v>
      </c>
      <c r="BL138" s="33" t="s">
        <v>9322</v>
      </c>
      <c r="BP138" s="8"/>
      <c r="CZ138" s="74" t="str">
        <f t="shared" si="5"/>
        <v>14-140</v>
      </c>
      <c r="DA138" s="52">
        <v>14</v>
      </c>
      <c r="DB138" s="52">
        <v>140</v>
      </c>
      <c r="DC138" s="53">
        <v>11.5</v>
      </c>
      <c r="DD138" s="75" t="s">
        <v>10739</v>
      </c>
      <c r="DH138" s="112" t="str">
        <f t="shared" si="6"/>
        <v>8-120</v>
      </c>
      <c r="DI138" s="69">
        <v>8</v>
      </c>
      <c r="DJ138">
        <v>120</v>
      </c>
      <c r="DK138" s="69">
        <v>8.625</v>
      </c>
      <c r="DL138" s="69">
        <v>7.1890000000000001</v>
      </c>
      <c r="DM138" s="69">
        <v>0.71799999999999997</v>
      </c>
      <c r="DN138" t="s">
        <v>12340</v>
      </c>
      <c r="DO138">
        <v>120</v>
      </c>
      <c r="DP138" s="111" t="s">
        <v>9166</v>
      </c>
    </row>
    <row r="139" spans="1:120" x14ac:dyDescent="0.25">
      <c r="A139" s="8"/>
      <c r="B139" s="8"/>
      <c r="C139" s="8"/>
      <c r="D139" s="8"/>
      <c r="F139" s="8"/>
      <c r="H139"/>
      <c r="N139"/>
      <c r="P139" s="8"/>
      <c r="R139" s="8"/>
      <c r="T139" s="8"/>
      <c r="AQ139"/>
      <c r="BH139" s="33" t="s">
        <v>10541</v>
      </c>
      <c r="BJ139" s="33" t="s">
        <v>306</v>
      </c>
      <c r="BL139" s="33" t="s">
        <v>9323</v>
      </c>
      <c r="BP139" s="8"/>
      <c r="CZ139" s="74" t="str">
        <f t="shared" si="5"/>
        <v>14-160</v>
      </c>
      <c r="DA139" s="52">
        <v>14</v>
      </c>
      <c r="DB139" s="52">
        <v>160</v>
      </c>
      <c r="DC139" s="53">
        <v>11.188000000000001</v>
      </c>
      <c r="DD139" s="75" t="s">
        <v>10739</v>
      </c>
      <c r="DH139" s="112" t="str">
        <f t="shared" si="6"/>
        <v>8-140</v>
      </c>
      <c r="DI139" s="69">
        <v>8</v>
      </c>
      <c r="DJ139">
        <v>140</v>
      </c>
      <c r="DK139" s="69">
        <v>8.625</v>
      </c>
      <c r="DL139" s="69">
        <v>7.0009999999999994</v>
      </c>
      <c r="DM139" s="69">
        <v>0.81200000000000006</v>
      </c>
      <c r="DN139" t="s">
        <v>12340</v>
      </c>
      <c r="DO139">
        <v>140</v>
      </c>
      <c r="DP139" s="111" t="s">
        <v>9166</v>
      </c>
    </row>
    <row r="140" spans="1:120" x14ac:dyDescent="0.25">
      <c r="A140" s="8"/>
      <c r="B140" s="8"/>
      <c r="C140" s="8"/>
      <c r="D140" s="8"/>
      <c r="F140" s="8"/>
      <c r="H140"/>
      <c r="N140"/>
      <c r="P140" s="8"/>
      <c r="R140" s="8"/>
      <c r="T140" s="8"/>
      <c r="AQ140"/>
      <c r="BH140" s="33" t="s">
        <v>10542</v>
      </c>
      <c r="BJ140" s="33" t="s">
        <v>307</v>
      </c>
      <c r="BL140" s="33" t="s">
        <v>9324</v>
      </c>
      <c r="BP140" s="8"/>
      <c r="CZ140" s="74" t="str">
        <f t="shared" si="5"/>
        <v>14-STD</v>
      </c>
      <c r="DA140" s="52">
        <v>14</v>
      </c>
      <c r="DB140" s="52" t="s">
        <v>11</v>
      </c>
      <c r="DC140" s="53">
        <v>13.25</v>
      </c>
      <c r="DD140" s="75" t="s">
        <v>10739</v>
      </c>
      <c r="DH140" s="112" t="str">
        <f t="shared" si="6"/>
        <v>8-160</v>
      </c>
      <c r="DI140" s="69">
        <v>8</v>
      </c>
      <c r="DJ140" s="69">
        <v>160</v>
      </c>
      <c r="DK140" s="69">
        <v>8.625</v>
      </c>
      <c r="DL140" s="69">
        <v>6.8129999999999997</v>
      </c>
      <c r="DM140" s="69">
        <v>0.90600000000000003</v>
      </c>
      <c r="DN140" t="s">
        <v>12340</v>
      </c>
      <c r="DO140" s="69">
        <v>160</v>
      </c>
      <c r="DP140" s="111" t="s">
        <v>9166</v>
      </c>
    </row>
    <row r="141" spans="1:120" x14ac:dyDescent="0.25">
      <c r="A141" s="8"/>
      <c r="B141" s="8"/>
      <c r="C141" s="8"/>
      <c r="D141" s="8"/>
      <c r="F141" s="8"/>
      <c r="H141"/>
      <c r="N141"/>
      <c r="P141" s="8"/>
      <c r="R141" s="8"/>
      <c r="T141" s="8"/>
      <c r="AQ141"/>
      <c r="BH141" s="33" t="s">
        <v>10543</v>
      </c>
      <c r="BJ141" s="33" t="s">
        <v>308</v>
      </c>
      <c r="BL141" s="33" t="s">
        <v>9325</v>
      </c>
      <c r="BP141" s="8"/>
      <c r="CZ141" s="74" t="str">
        <f t="shared" si="5"/>
        <v>14-XH</v>
      </c>
      <c r="DA141" s="52">
        <v>14</v>
      </c>
      <c r="DB141" s="52" t="s">
        <v>12</v>
      </c>
      <c r="DC141" s="53">
        <v>13</v>
      </c>
      <c r="DD141" s="75" t="s">
        <v>10739</v>
      </c>
      <c r="DH141" s="112" t="str">
        <f t="shared" si="6"/>
        <v>8-STD</v>
      </c>
      <c r="DI141" s="69">
        <v>8</v>
      </c>
      <c r="DJ141" t="s">
        <v>11</v>
      </c>
      <c r="DK141" s="69">
        <v>8.625</v>
      </c>
      <c r="DL141" s="69">
        <v>7.9809999999999999</v>
      </c>
      <c r="DM141" s="69">
        <v>0.32200000000000001</v>
      </c>
      <c r="DN141" t="s">
        <v>11</v>
      </c>
      <c r="DO141">
        <v>1</v>
      </c>
      <c r="DP141" s="111" t="s">
        <v>9166</v>
      </c>
    </row>
    <row r="142" spans="1:120" x14ac:dyDescent="0.25">
      <c r="A142" s="8"/>
      <c r="B142" s="8"/>
      <c r="C142" s="8"/>
      <c r="D142" s="8"/>
      <c r="F142" s="8"/>
      <c r="H142"/>
      <c r="N142"/>
      <c r="P142" s="8"/>
      <c r="R142" s="8"/>
      <c r="T142" s="8"/>
      <c r="AQ142"/>
      <c r="BH142" s="33" t="s">
        <v>10544</v>
      </c>
      <c r="BJ142" s="33" t="s">
        <v>309</v>
      </c>
      <c r="BL142" s="33" t="s">
        <v>9326</v>
      </c>
      <c r="BP142" s="8"/>
      <c r="CZ142" s="74" t="str">
        <f t="shared" si="5"/>
        <v>16-10</v>
      </c>
      <c r="DA142" s="52">
        <v>16</v>
      </c>
      <c r="DB142" s="52">
        <v>10</v>
      </c>
      <c r="DC142" s="53">
        <v>15.5</v>
      </c>
      <c r="DD142" s="75" t="s">
        <v>10739</v>
      </c>
      <c r="DH142" s="112" t="str">
        <f t="shared" si="6"/>
        <v>8-XH</v>
      </c>
      <c r="DI142" s="69">
        <v>8</v>
      </c>
      <c r="DJ142" s="69" t="s">
        <v>12</v>
      </c>
      <c r="DK142" s="69">
        <v>8.625</v>
      </c>
      <c r="DL142" s="69">
        <v>7.625</v>
      </c>
      <c r="DM142" s="69">
        <v>0.5</v>
      </c>
      <c r="DN142" t="s">
        <v>12</v>
      </c>
      <c r="DO142" s="69">
        <v>2</v>
      </c>
      <c r="DP142" s="111" t="s">
        <v>9166</v>
      </c>
    </row>
    <row r="143" spans="1:120" x14ac:dyDescent="0.25">
      <c r="A143" s="8"/>
      <c r="B143" s="8"/>
      <c r="C143" s="8"/>
      <c r="D143" s="8"/>
      <c r="F143" s="8"/>
      <c r="H143"/>
      <c r="N143"/>
      <c r="P143" s="8"/>
      <c r="R143" s="8"/>
      <c r="T143" s="8"/>
      <c r="AQ143"/>
      <c r="BH143" s="33" t="s">
        <v>10545</v>
      </c>
      <c r="BJ143" s="33" t="s">
        <v>310</v>
      </c>
      <c r="BL143" s="33" t="s">
        <v>9327</v>
      </c>
      <c r="BP143" s="8"/>
      <c r="CZ143" s="74" t="str">
        <f t="shared" si="5"/>
        <v>16-20</v>
      </c>
      <c r="DA143" s="52">
        <v>16</v>
      </c>
      <c r="DB143" s="52">
        <v>20</v>
      </c>
      <c r="DC143" s="53">
        <v>15.375999999999999</v>
      </c>
      <c r="DD143" s="75" t="s">
        <v>10739</v>
      </c>
      <c r="DH143" s="112" t="str">
        <f t="shared" si="6"/>
        <v>8-XXH</v>
      </c>
      <c r="DI143" s="69">
        <v>8</v>
      </c>
      <c r="DJ143" t="s">
        <v>13</v>
      </c>
      <c r="DK143" s="69">
        <v>8.625</v>
      </c>
      <c r="DL143" s="69">
        <v>6.875</v>
      </c>
      <c r="DM143" s="69">
        <v>0.875</v>
      </c>
      <c r="DN143" s="69" t="s">
        <v>13</v>
      </c>
      <c r="DO143">
        <v>4</v>
      </c>
      <c r="DP143" s="111" t="s">
        <v>9166</v>
      </c>
    </row>
    <row r="144" spans="1:120" x14ac:dyDescent="0.25">
      <c r="A144" s="8"/>
      <c r="B144" s="8"/>
      <c r="C144" s="8"/>
      <c r="D144" s="8"/>
      <c r="F144" s="8"/>
      <c r="H144"/>
      <c r="N144"/>
      <c r="P144" s="8"/>
      <c r="R144" s="8"/>
      <c r="T144" s="8"/>
      <c r="AQ144"/>
      <c r="BH144" s="33" t="s">
        <v>10546</v>
      </c>
      <c r="BJ144" s="33" t="s">
        <v>311</v>
      </c>
      <c r="BL144" s="33" t="s">
        <v>9328</v>
      </c>
      <c r="BP144" s="8"/>
      <c r="CZ144" s="74" t="str">
        <f t="shared" si="5"/>
        <v>16-30</v>
      </c>
      <c r="DA144" s="52">
        <v>16</v>
      </c>
      <c r="DB144" s="52">
        <v>30</v>
      </c>
      <c r="DC144" s="53">
        <v>15.25</v>
      </c>
      <c r="DD144" s="75" t="s">
        <v>10739</v>
      </c>
      <c r="DH144" s="113" t="str">
        <f t="shared" si="6"/>
        <v>9-XH</v>
      </c>
      <c r="DI144" s="104">
        <v>9</v>
      </c>
      <c r="DJ144" s="104" t="s">
        <v>12</v>
      </c>
      <c r="DK144" s="104">
        <v>9.625</v>
      </c>
      <c r="DL144" s="104">
        <v>8.625</v>
      </c>
      <c r="DM144" s="104">
        <v>0.5</v>
      </c>
      <c r="DN144" s="103" t="s">
        <v>12</v>
      </c>
      <c r="DO144" s="104">
        <v>2</v>
      </c>
      <c r="DP144" s="118" t="s">
        <v>9166</v>
      </c>
    </row>
    <row r="145" spans="1:120" x14ac:dyDescent="0.25">
      <c r="A145" s="8"/>
      <c r="B145" s="8"/>
      <c r="C145" s="8"/>
      <c r="D145" s="8"/>
      <c r="F145" s="8"/>
      <c r="H145"/>
      <c r="N145"/>
      <c r="P145" s="8"/>
      <c r="R145" s="8"/>
      <c r="T145" s="8"/>
      <c r="AQ145"/>
      <c r="BH145" s="33" t="s">
        <v>10547</v>
      </c>
      <c r="BJ145" s="33" t="s">
        <v>312</v>
      </c>
      <c r="BL145" s="33" t="s">
        <v>9329</v>
      </c>
      <c r="BP145" s="8"/>
      <c r="CZ145" s="74" t="str">
        <f t="shared" si="5"/>
        <v>16-40</v>
      </c>
      <c r="DA145" s="52">
        <v>16</v>
      </c>
      <c r="DB145" s="52">
        <v>40</v>
      </c>
      <c r="DC145" s="53">
        <v>15</v>
      </c>
      <c r="DD145" s="75" t="s">
        <v>10739</v>
      </c>
      <c r="DH145" s="110" t="str">
        <f t="shared" si="6"/>
        <v>10-5</v>
      </c>
      <c r="DI145" s="69">
        <v>10</v>
      </c>
      <c r="DJ145" s="69">
        <v>5</v>
      </c>
      <c r="DK145" s="69">
        <v>10.750000000000002</v>
      </c>
      <c r="DL145" s="69">
        <v>10.482000000000001</v>
      </c>
      <c r="DM145" s="69">
        <v>0.13400000000000001</v>
      </c>
      <c r="DN145" t="s">
        <v>12340</v>
      </c>
      <c r="DO145" s="69">
        <v>5</v>
      </c>
      <c r="DP145" s="111" t="s">
        <v>9166</v>
      </c>
    </row>
    <row r="146" spans="1:120" x14ac:dyDescent="0.25">
      <c r="A146" s="8"/>
      <c r="B146" s="8"/>
      <c r="C146" s="8"/>
      <c r="D146" s="8"/>
      <c r="F146" s="8"/>
      <c r="H146"/>
      <c r="N146"/>
      <c r="P146" s="8"/>
      <c r="R146" s="8"/>
      <c r="T146" s="8"/>
      <c r="AQ146"/>
      <c r="BH146" s="33" t="s">
        <v>10548</v>
      </c>
      <c r="BJ146" s="33" t="s">
        <v>313</v>
      </c>
      <c r="BL146" s="33" t="s">
        <v>9330</v>
      </c>
      <c r="BP146" s="8"/>
      <c r="CZ146" s="74" t="str">
        <f t="shared" si="5"/>
        <v>16-60</v>
      </c>
      <c r="DA146" s="52">
        <v>16</v>
      </c>
      <c r="DB146" s="52">
        <v>60</v>
      </c>
      <c r="DC146" s="53">
        <v>14.688000000000001</v>
      </c>
      <c r="DD146" s="75" t="s">
        <v>10739</v>
      </c>
      <c r="DH146" s="110" t="str">
        <f t="shared" si="6"/>
        <v>10-10</v>
      </c>
      <c r="DI146" s="69">
        <v>10</v>
      </c>
      <c r="DJ146" s="69">
        <v>10</v>
      </c>
      <c r="DK146" s="69">
        <v>10.750000000000002</v>
      </c>
      <c r="DL146" s="69">
        <v>10.420000000000002</v>
      </c>
      <c r="DM146" s="69">
        <v>0.16500000000000001</v>
      </c>
      <c r="DN146" t="s">
        <v>12340</v>
      </c>
      <c r="DO146" s="69">
        <v>10</v>
      </c>
      <c r="DP146" s="111" t="s">
        <v>9166</v>
      </c>
    </row>
    <row r="147" spans="1:120" x14ac:dyDescent="0.25">
      <c r="A147" s="8"/>
      <c r="B147" s="8"/>
      <c r="C147" s="8"/>
      <c r="D147" s="8"/>
      <c r="F147" s="8"/>
      <c r="H147"/>
      <c r="N147"/>
      <c r="P147" s="8"/>
      <c r="R147" s="8"/>
      <c r="T147" s="8"/>
      <c r="AQ147"/>
      <c r="BH147" s="33" t="s">
        <v>11003</v>
      </c>
      <c r="BJ147" s="33" t="s">
        <v>314</v>
      </c>
      <c r="BL147" s="33" t="s">
        <v>9331</v>
      </c>
      <c r="BP147" s="8"/>
      <c r="CZ147" s="74" t="str">
        <f t="shared" si="5"/>
        <v>16-80</v>
      </c>
      <c r="DA147" s="52">
        <v>16</v>
      </c>
      <c r="DB147" s="52">
        <v>80</v>
      </c>
      <c r="DC147" s="53">
        <v>14.311999999999999</v>
      </c>
      <c r="DD147" s="75" t="s">
        <v>10739</v>
      </c>
      <c r="DH147" s="112" t="str">
        <f t="shared" si="6"/>
        <v>10-20</v>
      </c>
      <c r="DI147" s="69">
        <v>10</v>
      </c>
      <c r="DJ147" s="69">
        <v>20</v>
      </c>
      <c r="DK147" s="69">
        <v>10.750000000000002</v>
      </c>
      <c r="DL147" s="69">
        <v>10.250000000000002</v>
      </c>
      <c r="DM147" s="69">
        <v>0.25</v>
      </c>
      <c r="DN147" t="s">
        <v>12340</v>
      </c>
      <c r="DO147" s="69">
        <v>20</v>
      </c>
      <c r="DP147" s="111" t="s">
        <v>9166</v>
      </c>
    </row>
    <row r="148" spans="1:120" x14ac:dyDescent="0.25">
      <c r="A148" s="8"/>
      <c r="B148" s="8"/>
      <c r="C148" s="8"/>
      <c r="D148" s="8"/>
      <c r="F148" s="8"/>
      <c r="H148"/>
      <c r="N148"/>
      <c r="P148" s="8"/>
      <c r="R148" s="8"/>
      <c r="T148" s="8"/>
      <c r="AQ148"/>
      <c r="BH148" s="33" t="s">
        <v>10549</v>
      </c>
      <c r="BJ148" s="33" t="s">
        <v>315</v>
      </c>
      <c r="BL148" s="33" t="s">
        <v>9332</v>
      </c>
      <c r="BP148" s="8"/>
      <c r="CZ148" s="74" t="str">
        <f t="shared" si="5"/>
        <v>16-100</v>
      </c>
      <c r="DA148" s="52">
        <v>16</v>
      </c>
      <c r="DB148" s="52">
        <v>100</v>
      </c>
      <c r="DC148" s="53">
        <v>13.938000000000001</v>
      </c>
      <c r="DD148" s="75" t="s">
        <v>10739</v>
      </c>
      <c r="DH148" s="112" t="str">
        <f t="shared" si="6"/>
        <v>10-30</v>
      </c>
      <c r="DI148" s="69">
        <v>10</v>
      </c>
      <c r="DJ148">
        <v>30</v>
      </c>
      <c r="DK148" s="69">
        <v>10.750000000000002</v>
      </c>
      <c r="DL148" s="69">
        <v>10.136000000000001</v>
      </c>
      <c r="DM148" s="69">
        <v>0.307</v>
      </c>
      <c r="DN148" t="s">
        <v>12340</v>
      </c>
      <c r="DO148">
        <v>30</v>
      </c>
      <c r="DP148" s="111" t="s">
        <v>9166</v>
      </c>
    </row>
    <row r="149" spans="1:120" x14ac:dyDescent="0.25">
      <c r="A149" s="8"/>
      <c r="B149" s="8"/>
      <c r="C149" s="8"/>
      <c r="D149" s="8"/>
      <c r="F149" s="8"/>
      <c r="H149"/>
      <c r="N149"/>
      <c r="P149" s="8"/>
      <c r="R149" s="8"/>
      <c r="T149" s="8"/>
      <c r="AQ149"/>
      <c r="BH149" s="33" t="s">
        <v>10550</v>
      </c>
      <c r="BJ149" s="33" t="s">
        <v>316</v>
      </c>
      <c r="BL149" s="33" t="s">
        <v>9333</v>
      </c>
      <c r="BP149" s="8"/>
      <c r="CZ149" s="74" t="str">
        <f t="shared" si="5"/>
        <v>16-120</v>
      </c>
      <c r="DA149" s="52">
        <v>16</v>
      </c>
      <c r="DB149" s="52">
        <v>120</v>
      </c>
      <c r="DC149" s="53">
        <v>13.564</v>
      </c>
      <c r="DD149" s="75" t="s">
        <v>10739</v>
      </c>
      <c r="DH149" s="112" t="str">
        <f t="shared" si="6"/>
        <v>10-40</v>
      </c>
      <c r="DI149" s="69">
        <v>10</v>
      </c>
      <c r="DJ149">
        <v>40</v>
      </c>
      <c r="DK149" s="69">
        <v>10.750000000000002</v>
      </c>
      <c r="DL149" s="69">
        <v>10.020000000000001</v>
      </c>
      <c r="DM149" s="69">
        <v>0.36499999999999999</v>
      </c>
      <c r="DN149" t="s">
        <v>12340</v>
      </c>
      <c r="DO149">
        <v>40</v>
      </c>
      <c r="DP149" s="111" t="s">
        <v>9166</v>
      </c>
    </row>
    <row r="150" spans="1:120" x14ac:dyDescent="0.25">
      <c r="A150" s="8"/>
      <c r="B150" s="8"/>
      <c r="C150" s="8"/>
      <c r="D150" s="8"/>
      <c r="F150" s="8"/>
      <c r="H150"/>
      <c r="N150"/>
      <c r="P150" s="8"/>
      <c r="R150" s="8"/>
      <c r="T150" s="8"/>
      <c r="AQ150"/>
      <c r="BH150" s="33" t="s">
        <v>10551</v>
      </c>
      <c r="BJ150" s="33" t="s">
        <v>317</v>
      </c>
      <c r="BL150" s="33" t="s">
        <v>9334</v>
      </c>
      <c r="BP150" s="8"/>
      <c r="CZ150" s="74" t="str">
        <f t="shared" si="5"/>
        <v>16-140</v>
      </c>
      <c r="DA150" s="52">
        <v>16</v>
      </c>
      <c r="DB150" s="52">
        <v>140</v>
      </c>
      <c r="DC150" s="53">
        <v>13.124000000000001</v>
      </c>
      <c r="DD150" s="75" t="s">
        <v>10739</v>
      </c>
      <c r="DH150" s="112" t="str">
        <f t="shared" si="6"/>
        <v>10-60</v>
      </c>
      <c r="DI150" s="69">
        <v>10</v>
      </c>
      <c r="DJ150">
        <v>60</v>
      </c>
      <c r="DK150" s="69">
        <v>10.750000000000002</v>
      </c>
      <c r="DL150" s="69">
        <v>9.7500000000000018</v>
      </c>
      <c r="DM150" s="69">
        <v>0.5</v>
      </c>
      <c r="DN150" t="s">
        <v>12340</v>
      </c>
      <c r="DO150">
        <v>60</v>
      </c>
      <c r="DP150" s="111" t="s">
        <v>9166</v>
      </c>
    </row>
    <row r="151" spans="1:120" x14ac:dyDescent="0.25">
      <c r="A151" s="8"/>
      <c r="B151" s="8"/>
      <c r="C151" s="8"/>
      <c r="D151" s="8"/>
      <c r="F151" s="8"/>
      <c r="H151"/>
      <c r="N151"/>
      <c r="P151" s="8"/>
      <c r="R151" s="8"/>
      <c r="T151" s="8"/>
      <c r="AQ151"/>
      <c r="BH151" s="33" t="s">
        <v>10552</v>
      </c>
      <c r="BJ151" s="33" t="s">
        <v>318</v>
      </c>
      <c r="BL151" s="33" t="s">
        <v>9335</v>
      </c>
      <c r="BP151" s="8"/>
      <c r="CZ151" s="74" t="str">
        <f t="shared" si="5"/>
        <v>16-160</v>
      </c>
      <c r="DA151" s="52">
        <v>16</v>
      </c>
      <c r="DB151" s="52">
        <v>160</v>
      </c>
      <c r="DC151" s="53">
        <v>12.811999999999999</v>
      </c>
      <c r="DD151" s="75" t="s">
        <v>10739</v>
      </c>
      <c r="DH151" s="112" t="str">
        <f t="shared" si="6"/>
        <v>10-80</v>
      </c>
      <c r="DI151" s="69">
        <v>10</v>
      </c>
      <c r="DJ151">
        <v>80</v>
      </c>
      <c r="DK151" s="69">
        <v>10.750000000000002</v>
      </c>
      <c r="DL151" s="69">
        <v>9.5640000000000018</v>
      </c>
      <c r="DM151" s="69">
        <v>0.59299999999999997</v>
      </c>
      <c r="DN151" t="s">
        <v>12340</v>
      </c>
      <c r="DO151">
        <v>80</v>
      </c>
      <c r="DP151" s="111" t="s">
        <v>9166</v>
      </c>
    </row>
    <row r="152" spans="1:120" x14ac:dyDescent="0.25">
      <c r="A152" s="8"/>
      <c r="B152" s="8"/>
      <c r="C152" s="8"/>
      <c r="D152" s="8"/>
      <c r="F152" s="8"/>
      <c r="H152"/>
      <c r="N152"/>
      <c r="P152" s="8"/>
      <c r="R152" s="8"/>
      <c r="T152" s="8"/>
      <c r="AQ152"/>
      <c r="BH152" s="33" t="s">
        <v>10553</v>
      </c>
      <c r="BJ152" s="33" t="s">
        <v>319</v>
      </c>
      <c r="BL152" s="33" t="s">
        <v>9336</v>
      </c>
      <c r="BP152" s="8"/>
      <c r="CZ152" s="74" t="str">
        <f t="shared" si="5"/>
        <v>16-STD</v>
      </c>
      <c r="DA152" s="52">
        <v>16</v>
      </c>
      <c r="DB152" s="52" t="s">
        <v>11</v>
      </c>
      <c r="DC152" s="53">
        <v>15.25</v>
      </c>
      <c r="DD152" s="75" t="s">
        <v>10739</v>
      </c>
      <c r="DH152" s="112" t="str">
        <f t="shared" si="6"/>
        <v>10-100</v>
      </c>
      <c r="DI152" s="69">
        <v>10</v>
      </c>
      <c r="DJ152">
        <v>100</v>
      </c>
      <c r="DK152" s="69">
        <v>10.750000000000002</v>
      </c>
      <c r="DL152" s="69">
        <v>9.3140000000000018</v>
      </c>
      <c r="DM152" s="69">
        <v>0.71799999999999997</v>
      </c>
      <c r="DN152" t="s">
        <v>12340</v>
      </c>
      <c r="DO152">
        <v>100</v>
      </c>
      <c r="DP152" s="111" t="s">
        <v>9166</v>
      </c>
    </row>
    <row r="153" spans="1:120" x14ac:dyDescent="0.25">
      <c r="A153" s="8"/>
      <c r="B153" s="8"/>
      <c r="C153" s="8"/>
      <c r="D153" s="8"/>
      <c r="F153" s="8"/>
      <c r="H153"/>
      <c r="N153"/>
      <c r="P153" s="8"/>
      <c r="R153" s="8"/>
      <c r="T153" s="8"/>
      <c r="AQ153"/>
      <c r="BH153" s="33" t="s">
        <v>10554</v>
      </c>
      <c r="BJ153" s="33" t="s">
        <v>320</v>
      </c>
      <c r="BL153" s="33" t="s">
        <v>9337</v>
      </c>
      <c r="BP153" s="8"/>
      <c r="CZ153" s="74" t="str">
        <f t="shared" si="5"/>
        <v>16-XH</v>
      </c>
      <c r="DA153" s="52">
        <v>16</v>
      </c>
      <c r="DB153" s="52" t="s">
        <v>12</v>
      </c>
      <c r="DC153" s="53">
        <v>15</v>
      </c>
      <c r="DD153" s="75" t="s">
        <v>10739</v>
      </c>
      <c r="DH153" s="112" t="str">
        <f t="shared" si="6"/>
        <v>10-120</v>
      </c>
      <c r="DI153" s="69">
        <v>10</v>
      </c>
      <c r="DJ153">
        <v>120</v>
      </c>
      <c r="DK153" s="69">
        <v>10.750000000000002</v>
      </c>
      <c r="DL153" s="69">
        <v>9.0640000000000018</v>
      </c>
      <c r="DM153" s="69">
        <v>0.84299999999999997</v>
      </c>
      <c r="DN153" t="s">
        <v>12340</v>
      </c>
      <c r="DO153">
        <v>120</v>
      </c>
      <c r="DP153" s="111" t="s">
        <v>9166</v>
      </c>
    </row>
    <row r="154" spans="1:120" x14ac:dyDescent="0.25">
      <c r="A154" s="8"/>
      <c r="B154" s="8"/>
      <c r="C154" s="8"/>
      <c r="D154" s="8"/>
      <c r="F154" s="8"/>
      <c r="H154"/>
      <c r="N154"/>
      <c r="P154" s="8"/>
      <c r="R154" s="8"/>
      <c r="T154" s="8"/>
      <c r="AQ154"/>
      <c r="BH154" s="33" t="s">
        <v>10555</v>
      </c>
      <c r="BJ154" s="33" t="s">
        <v>321</v>
      </c>
      <c r="BL154" s="33" t="s">
        <v>9338</v>
      </c>
      <c r="BP154" s="8"/>
      <c r="CZ154" s="74" t="str">
        <f t="shared" si="5"/>
        <v>18-10</v>
      </c>
      <c r="DA154" s="53">
        <v>18</v>
      </c>
      <c r="DB154" s="52">
        <v>10</v>
      </c>
      <c r="DC154" s="53">
        <v>17.5</v>
      </c>
      <c r="DD154" s="75" t="s">
        <v>10739</v>
      </c>
      <c r="DH154" s="112" t="str">
        <f t="shared" si="6"/>
        <v>10-140</v>
      </c>
      <c r="DI154" s="69">
        <v>10</v>
      </c>
      <c r="DJ154">
        <v>140</v>
      </c>
      <c r="DK154" s="69">
        <v>10.750000000000002</v>
      </c>
      <c r="DL154" s="69">
        <v>8.7500000000000018</v>
      </c>
      <c r="DM154" s="69">
        <v>1</v>
      </c>
      <c r="DN154" t="s">
        <v>12340</v>
      </c>
      <c r="DO154">
        <v>140</v>
      </c>
      <c r="DP154" s="111" t="s">
        <v>9166</v>
      </c>
    </row>
    <row r="155" spans="1:120" x14ac:dyDescent="0.25">
      <c r="A155" s="8"/>
      <c r="B155" s="8"/>
      <c r="C155" s="8"/>
      <c r="D155" s="8"/>
      <c r="F155" s="8"/>
      <c r="H155"/>
      <c r="N155"/>
      <c r="P155" s="8"/>
      <c r="R155" s="8"/>
      <c r="T155" s="8"/>
      <c r="AQ155"/>
      <c r="BH155" s="33" t="s">
        <v>10556</v>
      </c>
      <c r="BJ155" s="33" t="s">
        <v>322</v>
      </c>
      <c r="BL155" s="33" t="s">
        <v>9339</v>
      </c>
      <c r="BP155" s="8"/>
      <c r="CZ155" s="74" t="str">
        <f t="shared" si="5"/>
        <v>18-20</v>
      </c>
      <c r="DA155" s="53">
        <v>18</v>
      </c>
      <c r="DB155" s="52">
        <v>20</v>
      </c>
      <c r="DC155" s="53">
        <v>17.376000000000001</v>
      </c>
      <c r="DD155" s="75" t="s">
        <v>10739</v>
      </c>
      <c r="DH155" s="112" t="str">
        <f t="shared" si="6"/>
        <v>10-160</v>
      </c>
      <c r="DI155" s="69">
        <v>10</v>
      </c>
      <c r="DJ155" s="69">
        <v>160</v>
      </c>
      <c r="DK155" s="69">
        <v>10.750000000000002</v>
      </c>
      <c r="DL155" s="69">
        <v>8.5000000000000018</v>
      </c>
      <c r="DM155" s="69">
        <v>1.125</v>
      </c>
      <c r="DN155" t="s">
        <v>12340</v>
      </c>
      <c r="DO155" s="69">
        <v>160</v>
      </c>
      <c r="DP155" s="111" t="s">
        <v>9166</v>
      </c>
    </row>
    <row r="156" spans="1:120" x14ac:dyDescent="0.25">
      <c r="A156" s="8"/>
      <c r="B156" s="8"/>
      <c r="C156" s="8"/>
      <c r="D156" s="8"/>
      <c r="F156" s="8"/>
      <c r="H156"/>
      <c r="N156"/>
      <c r="P156" s="8"/>
      <c r="R156" s="8"/>
      <c r="T156" s="8"/>
      <c r="AQ156"/>
      <c r="BH156" s="33" t="s">
        <v>10557</v>
      </c>
      <c r="BJ156" s="33" t="s">
        <v>323</v>
      </c>
      <c r="BL156" s="33" t="s">
        <v>9340</v>
      </c>
      <c r="BP156" s="8"/>
      <c r="CZ156" s="74" t="str">
        <f t="shared" si="5"/>
        <v>18-30</v>
      </c>
      <c r="DA156" s="53">
        <v>18</v>
      </c>
      <c r="DB156" s="52">
        <v>30</v>
      </c>
      <c r="DC156" s="53">
        <v>17.123999999999999</v>
      </c>
      <c r="DD156" s="75" t="s">
        <v>10739</v>
      </c>
      <c r="DH156" s="112" t="str">
        <f t="shared" si="6"/>
        <v>10-STD</v>
      </c>
      <c r="DI156" s="69">
        <v>10</v>
      </c>
      <c r="DJ156" t="s">
        <v>11</v>
      </c>
      <c r="DK156" s="69">
        <v>10.750000000000002</v>
      </c>
      <c r="DL156" s="69">
        <v>10.020000000000001</v>
      </c>
      <c r="DM156" s="69">
        <v>0.36499999999999999</v>
      </c>
      <c r="DN156" t="s">
        <v>11</v>
      </c>
      <c r="DO156">
        <v>1</v>
      </c>
      <c r="DP156" s="111" t="s">
        <v>9166</v>
      </c>
    </row>
    <row r="157" spans="1:120" x14ac:dyDescent="0.25">
      <c r="A157" s="8"/>
      <c r="B157" s="8"/>
      <c r="C157" s="8"/>
      <c r="D157" s="8"/>
      <c r="F157" s="8"/>
      <c r="H157"/>
      <c r="N157"/>
      <c r="P157" s="8"/>
      <c r="R157" s="8"/>
      <c r="T157" s="8"/>
      <c r="AQ157"/>
      <c r="BH157" s="33" t="s">
        <v>10558</v>
      </c>
      <c r="BJ157" s="33" t="s">
        <v>324</v>
      </c>
      <c r="BL157" s="33" t="s">
        <v>9341</v>
      </c>
      <c r="BP157" s="8"/>
      <c r="CZ157" s="74" t="str">
        <f t="shared" si="5"/>
        <v>18-40</v>
      </c>
      <c r="DA157" s="53">
        <v>18</v>
      </c>
      <c r="DB157" s="52">
        <v>40</v>
      </c>
      <c r="DC157" s="53">
        <v>16.876000000000001</v>
      </c>
      <c r="DD157" s="75" t="s">
        <v>10739</v>
      </c>
      <c r="DH157" s="113" t="str">
        <f t="shared" si="6"/>
        <v>10-XH</v>
      </c>
      <c r="DI157" s="104">
        <v>10</v>
      </c>
      <c r="DJ157" s="104" t="s">
        <v>12</v>
      </c>
      <c r="DK157" s="104">
        <v>10.750000000000002</v>
      </c>
      <c r="DL157" s="104">
        <v>9.7500000000000018</v>
      </c>
      <c r="DM157" s="104">
        <v>0.5</v>
      </c>
      <c r="DN157" s="103" t="s">
        <v>12</v>
      </c>
      <c r="DO157" s="104">
        <v>2</v>
      </c>
      <c r="DP157" s="118" t="s">
        <v>9166</v>
      </c>
    </row>
    <row r="158" spans="1:120" x14ac:dyDescent="0.25">
      <c r="A158" s="8"/>
      <c r="B158" s="8"/>
      <c r="C158" s="8"/>
      <c r="D158" s="8"/>
      <c r="F158" s="8"/>
      <c r="H158"/>
      <c r="N158"/>
      <c r="P158" s="8"/>
      <c r="R158" s="8"/>
      <c r="T158" s="8"/>
      <c r="AQ158"/>
      <c r="BH158" s="33" t="s">
        <v>10559</v>
      </c>
      <c r="BJ158" s="33" t="s">
        <v>325</v>
      </c>
      <c r="BL158" s="33" t="s">
        <v>9342</v>
      </c>
      <c r="BP158" s="8"/>
      <c r="CZ158" s="74" t="str">
        <f t="shared" si="5"/>
        <v>18-60</v>
      </c>
      <c r="DA158" s="53">
        <v>18</v>
      </c>
      <c r="DB158" s="52">
        <v>60</v>
      </c>
      <c r="DC158" s="53">
        <v>16.5</v>
      </c>
      <c r="DD158" s="75" t="s">
        <v>10739</v>
      </c>
      <c r="DH158" s="114" t="str">
        <f t="shared" si="6"/>
        <v>11-STD</v>
      </c>
      <c r="DI158" s="105">
        <v>11</v>
      </c>
      <c r="DJ158" s="105" t="s">
        <v>11</v>
      </c>
      <c r="DK158" s="105">
        <v>11.75</v>
      </c>
      <c r="DL158" s="105">
        <v>11</v>
      </c>
      <c r="DM158" s="105">
        <v>0.375</v>
      </c>
      <c r="DN158" s="106" t="s">
        <v>11</v>
      </c>
      <c r="DO158" s="105">
        <v>1</v>
      </c>
      <c r="DP158" s="111" t="s">
        <v>9166</v>
      </c>
    </row>
    <row r="159" spans="1:120" x14ac:dyDescent="0.25">
      <c r="A159" s="8"/>
      <c r="B159" s="8"/>
      <c r="C159" s="8"/>
      <c r="D159" s="8"/>
      <c r="F159" s="8"/>
      <c r="H159"/>
      <c r="N159"/>
      <c r="P159" s="8"/>
      <c r="R159" s="8"/>
      <c r="T159" s="8"/>
      <c r="AQ159"/>
      <c r="BH159" s="33" t="s">
        <v>10560</v>
      </c>
      <c r="BJ159" s="33" t="s">
        <v>326</v>
      </c>
      <c r="BL159" s="33" t="s">
        <v>9343</v>
      </c>
      <c r="BP159" s="8"/>
      <c r="CZ159" s="74" t="str">
        <f t="shared" si="5"/>
        <v>18-80</v>
      </c>
      <c r="DA159" s="53">
        <v>18</v>
      </c>
      <c r="DB159" s="52">
        <v>80</v>
      </c>
      <c r="DC159" s="53">
        <v>16.123999999999999</v>
      </c>
      <c r="DD159" s="75" t="s">
        <v>10739</v>
      </c>
      <c r="DH159" s="113" t="str">
        <f t="shared" si="6"/>
        <v>11-XH</v>
      </c>
      <c r="DI159" s="104">
        <v>11</v>
      </c>
      <c r="DJ159" s="104" t="s">
        <v>12</v>
      </c>
      <c r="DK159" s="104">
        <v>11.75</v>
      </c>
      <c r="DL159" s="104">
        <v>10.75</v>
      </c>
      <c r="DM159" s="104">
        <v>0.5</v>
      </c>
      <c r="DN159" s="103" t="s">
        <v>12</v>
      </c>
      <c r="DO159" s="104">
        <v>2</v>
      </c>
      <c r="DP159" s="118" t="s">
        <v>9166</v>
      </c>
    </row>
    <row r="160" spans="1:120" x14ac:dyDescent="0.25">
      <c r="A160" s="8"/>
      <c r="B160" s="8"/>
      <c r="C160" s="8"/>
      <c r="D160" s="8"/>
      <c r="F160" s="8"/>
      <c r="H160"/>
      <c r="N160"/>
      <c r="P160" s="8"/>
      <c r="R160" s="8"/>
      <c r="T160" s="8"/>
      <c r="AQ160"/>
      <c r="BH160" s="33" t="s">
        <v>11004</v>
      </c>
      <c r="BJ160" s="33" t="s">
        <v>327</v>
      </c>
      <c r="BL160" s="33" t="s">
        <v>9344</v>
      </c>
      <c r="BP160" s="8"/>
      <c r="CZ160" s="74" t="str">
        <f t="shared" si="5"/>
        <v>18-100</v>
      </c>
      <c r="DA160" s="53">
        <v>18</v>
      </c>
      <c r="DB160" s="52">
        <v>100</v>
      </c>
      <c r="DC160" s="53">
        <v>15.688000000000001</v>
      </c>
      <c r="DD160" s="75" t="s">
        <v>10739</v>
      </c>
      <c r="DH160" s="110" t="str">
        <f t="shared" si="6"/>
        <v>12-5</v>
      </c>
      <c r="DI160" s="69">
        <v>12.000000000000002</v>
      </c>
      <c r="DJ160" s="69">
        <v>5</v>
      </c>
      <c r="DK160" s="69">
        <v>12.75</v>
      </c>
      <c r="DL160" s="69">
        <v>12.42</v>
      </c>
      <c r="DM160" s="69">
        <v>0.16500000000000001</v>
      </c>
      <c r="DN160" t="s">
        <v>12340</v>
      </c>
      <c r="DO160" s="69">
        <v>5</v>
      </c>
      <c r="DP160" s="111" t="s">
        <v>9166</v>
      </c>
    </row>
    <row r="161" spans="1:120" x14ac:dyDescent="0.25">
      <c r="A161" s="8"/>
      <c r="B161" s="8"/>
      <c r="C161" s="8"/>
      <c r="D161" s="8"/>
      <c r="F161" s="8"/>
      <c r="H161"/>
      <c r="N161"/>
      <c r="P161" s="8"/>
      <c r="R161" s="8"/>
      <c r="T161" s="8"/>
      <c r="AQ161"/>
      <c r="BH161" s="33" t="s">
        <v>10561</v>
      </c>
      <c r="BJ161" s="33" t="s">
        <v>328</v>
      </c>
      <c r="BL161" s="33" t="s">
        <v>9345</v>
      </c>
      <c r="BP161" s="8"/>
      <c r="CZ161" s="74" t="str">
        <f t="shared" si="5"/>
        <v>18-120</v>
      </c>
      <c r="DA161" s="53">
        <v>18</v>
      </c>
      <c r="DB161" s="52">
        <v>120</v>
      </c>
      <c r="DC161" s="53">
        <v>15.25</v>
      </c>
      <c r="DD161" s="75" t="s">
        <v>10739</v>
      </c>
      <c r="DH161" s="110" t="str">
        <f t="shared" si="6"/>
        <v>12-10</v>
      </c>
      <c r="DI161" s="69">
        <v>12.000000000000002</v>
      </c>
      <c r="DJ161" s="69">
        <v>10</v>
      </c>
      <c r="DK161" s="69">
        <v>12.75</v>
      </c>
      <c r="DL161" s="69">
        <v>12.39</v>
      </c>
      <c r="DM161" s="69">
        <v>0.18</v>
      </c>
      <c r="DN161" t="s">
        <v>12340</v>
      </c>
      <c r="DO161" s="69">
        <v>10</v>
      </c>
      <c r="DP161" s="111" t="s">
        <v>9166</v>
      </c>
    </row>
    <row r="162" spans="1:120" x14ac:dyDescent="0.25">
      <c r="A162" s="8"/>
      <c r="B162" s="8"/>
      <c r="C162" s="8"/>
      <c r="D162" s="8"/>
      <c r="F162" s="8"/>
      <c r="H162"/>
      <c r="N162"/>
      <c r="P162" s="8"/>
      <c r="R162" s="8"/>
      <c r="T162" s="8"/>
      <c r="AQ162"/>
      <c r="BH162" s="33" t="s">
        <v>10562</v>
      </c>
      <c r="BJ162" s="33" t="s">
        <v>329</v>
      </c>
      <c r="BL162" s="33" t="s">
        <v>9346</v>
      </c>
      <c r="BP162" s="8"/>
      <c r="CZ162" s="74" t="str">
        <f t="shared" si="5"/>
        <v>18-140</v>
      </c>
      <c r="DA162" s="53">
        <v>18</v>
      </c>
      <c r="DB162" s="52">
        <v>140</v>
      </c>
      <c r="DC162" s="53">
        <v>14.875999999999999</v>
      </c>
      <c r="DD162" s="75" t="s">
        <v>10739</v>
      </c>
      <c r="DH162" s="112" t="str">
        <f t="shared" si="6"/>
        <v>12-20</v>
      </c>
      <c r="DI162" s="69">
        <v>12.000000000000002</v>
      </c>
      <c r="DJ162" s="69">
        <v>20</v>
      </c>
      <c r="DK162" s="69">
        <v>12.75</v>
      </c>
      <c r="DL162" s="69">
        <v>12.25</v>
      </c>
      <c r="DM162" s="69">
        <v>0.25</v>
      </c>
      <c r="DN162" t="s">
        <v>12340</v>
      </c>
      <c r="DO162" s="69">
        <v>20</v>
      </c>
      <c r="DP162" s="111" t="s">
        <v>9166</v>
      </c>
    </row>
    <row r="163" spans="1:120" x14ac:dyDescent="0.25">
      <c r="A163" s="8"/>
      <c r="B163" s="8"/>
      <c r="C163" s="8"/>
      <c r="D163" s="8"/>
      <c r="F163" s="8"/>
      <c r="H163"/>
      <c r="N163"/>
      <c r="P163" s="8"/>
      <c r="R163" s="8"/>
      <c r="T163" s="8"/>
      <c r="AQ163"/>
      <c r="BH163" s="33" t="s">
        <v>10563</v>
      </c>
      <c r="BJ163" s="33" t="s">
        <v>330</v>
      </c>
      <c r="BL163" s="33" t="s">
        <v>9347</v>
      </c>
      <c r="BP163" s="8"/>
      <c r="CZ163" s="74" t="str">
        <f t="shared" si="5"/>
        <v>18-160</v>
      </c>
      <c r="DA163" s="53">
        <v>18</v>
      </c>
      <c r="DB163" s="52">
        <v>160</v>
      </c>
      <c r="DC163" s="53">
        <v>14.438000000000001</v>
      </c>
      <c r="DD163" s="75" t="s">
        <v>10739</v>
      </c>
      <c r="DH163" s="112" t="str">
        <f t="shared" si="6"/>
        <v>12-30</v>
      </c>
      <c r="DI163" s="69">
        <v>12.000000000000002</v>
      </c>
      <c r="DJ163">
        <v>30</v>
      </c>
      <c r="DK163" s="69">
        <v>12.75</v>
      </c>
      <c r="DL163" s="69">
        <v>12.09</v>
      </c>
      <c r="DM163" s="69">
        <v>0.33</v>
      </c>
      <c r="DN163" t="s">
        <v>12340</v>
      </c>
      <c r="DO163">
        <v>30</v>
      </c>
      <c r="DP163" s="111" t="s">
        <v>9166</v>
      </c>
    </row>
    <row r="164" spans="1:120" x14ac:dyDescent="0.25">
      <c r="A164" s="8"/>
      <c r="B164" s="8"/>
      <c r="C164" s="8"/>
      <c r="D164" s="8"/>
      <c r="F164" s="8"/>
      <c r="H164"/>
      <c r="N164"/>
      <c r="P164" s="8"/>
      <c r="R164" s="8"/>
      <c r="T164" s="8"/>
      <c r="AQ164"/>
      <c r="BH164" s="33" t="s">
        <v>10564</v>
      </c>
      <c r="BJ164" s="33" t="s">
        <v>331</v>
      </c>
      <c r="BL164" s="33" t="s">
        <v>9348</v>
      </c>
      <c r="BP164" s="8"/>
      <c r="CZ164" s="74" t="str">
        <f t="shared" si="5"/>
        <v>18-STD</v>
      </c>
      <c r="DA164" s="53">
        <v>18</v>
      </c>
      <c r="DB164" s="52" t="s">
        <v>11</v>
      </c>
      <c r="DC164" s="53">
        <v>17.25</v>
      </c>
      <c r="DD164" s="75" t="s">
        <v>10739</v>
      </c>
      <c r="DH164" s="112" t="str">
        <f t="shared" si="6"/>
        <v>12-40</v>
      </c>
      <c r="DI164" s="69">
        <v>12.000000000000002</v>
      </c>
      <c r="DJ164">
        <v>40</v>
      </c>
      <c r="DK164" s="69">
        <v>12.75</v>
      </c>
      <c r="DL164" s="69">
        <v>11.938000000000001</v>
      </c>
      <c r="DM164" s="69">
        <v>0.40600000000000003</v>
      </c>
      <c r="DN164" t="s">
        <v>12340</v>
      </c>
      <c r="DO164">
        <v>40</v>
      </c>
      <c r="DP164" s="111" t="s">
        <v>9166</v>
      </c>
    </row>
    <row r="165" spans="1:120" x14ac:dyDescent="0.25">
      <c r="A165" s="8"/>
      <c r="B165" s="8"/>
      <c r="C165" s="8"/>
      <c r="D165" s="8"/>
      <c r="F165" s="8"/>
      <c r="H165"/>
      <c r="N165"/>
      <c r="P165" s="8"/>
      <c r="R165" s="8"/>
      <c r="T165" s="8"/>
      <c r="AQ165"/>
      <c r="BH165" s="33" t="s">
        <v>12259</v>
      </c>
      <c r="BJ165" s="33" t="s">
        <v>332</v>
      </c>
      <c r="BL165" s="33" t="s">
        <v>9349</v>
      </c>
      <c r="BP165" s="8"/>
      <c r="CZ165" s="74" t="str">
        <f t="shared" si="5"/>
        <v>18-XH</v>
      </c>
      <c r="DA165" s="53">
        <v>18</v>
      </c>
      <c r="DB165" s="52" t="s">
        <v>12</v>
      </c>
      <c r="DC165" s="53">
        <v>17</v>
      </c>
      <c r="DD165" s="75" t="s">
        <v>10739</v>
      </c>
      <c r="DH165" s="112" t="str">
        <f t="shared" si="6"/>
        <v>12-60</v>
      </c>
      <c r="DI165" s="69">
        <v>12.000000000000002</v>
      </c>
      <c r="DJ165">
        <v>60</v>
      </c>
      <c r="DK165" s="69">
        <v>12.75</v>
      </c>
      <c r="DL165" s="69">
        <v>11.625999999999999</v>
      </c>
      <c r="DM165" s="69">
        <v>0.56200000000000006</v>
      </c>
      <c r="DN165" t="s">
        <v>12340</v>
      </c>
      <c r="DO165">
        <v>60</v>
      </c>
      <c r="DP165" s="111" t="s">
        <v>9166</v>
      </c>
    </row>
    <row r="166" spans="1:120" x14ac:dyDescent="0.25">
      <c r="A166" s="8"/>
      <c r="B166" s="8"/>
      <c r="C166" s="8"/>
      <c r="D166" s="8"/>
      <c r="F166" s="8"/>
      <c r="H166"/>
      <c r="N166"/>
      <c r="P166" s="8"/>
      <c r="R166" s="8"/>
      <c r="T166" s="8"/>
      <c r="AQ166"/>
      <c r="BH166" s="33" t="s">
        <v>12260</v>
      </c>
      <c r="BJ166" s="33" t="s">
        <v>333</v>
      </c>
      <c r="BL166" s="33" t="s">
        <v>9350</v>
      </c>
      <c r="BP166" s="8"/>
      <c r="CZ166" s="74" t="str">
        <f t="shared" si="5"/>
        <v>20-10</v>
      </c>
      <c r="DA166" s="53">
        <v>20</v>
      </c>
      <c r="DB166" s="52">
        <v>10</v>
      </c>
      <c r="DC166" s="53">
        <v>19.5</v>
      </c>
      <c r="DD166" s="75" t="s">
        <v>10739</v>
      </c>
      <c r="DH166" s="112" t="str">
        <f t="shared" si="6"/>
        <v>12-80</v>
      </c>
      <c r="DI166" s="69">
        <v>12.000000000000002</v>
      </c>
      <c r="DJ166">
        <v>80</v>
      </c>
      <c r="DK166" s="69">
        <v>12.75</v>
      </c>
      <c r="DL166" s="69">
        <v>11.375999999999999</v>
      </c>
      <c r="DM166" s="69">
        <v>0.68700000000000006</v>
      </c>
      <c r="DN166" t="s">
        <v>12340</v>
      </c>
      <c r="DO166">
        <v>80</v>
      </c>
      <c r="DP166" s="111" t="s">
        <v>9166</v>
      </c>
    </row>
    <row r="167" spans="1:120" x14ac:dyDescent="0.25">
      <c r="A167" s="8"/>
      <c r="B167" s="8"/>
      <c r="C167" s="8"/>
      <c r="D167" s="8"/>
      <c r="F167" s="8"/>
      <c r="H167"/>
      <c r="N167"/>
      <c r="P167" s="8"/>
      <c r="R167" s="8"/>
      <c r="T167" s="8"/>
      <c r="AQ167"/>
      <c r="BH167" s="33" t="s">
        <v>12261</v>
      </c>
      <c r="BJ167" s="33" t="s">
        <v>334</v>
      </c>
      <c r="BL167" s="33" t="s">
        <v>9351</v>
      </c>
      <c r="BP167" s="8"/>
      <c r="CZ167" s="74" t="str">
        <f t="shared" si="5"/>
        <v>20-20</v>
      </c>
      <c r="DA167" s="53">
        <v>20</v>
      </c>
      <c r="DB167" s="52">
        <v>20</v>
      </c>
      <c r="DC167" s="53">
        <v>19.25</v>
      </c>
      <c r="DD167" s="75" t="s">
        <v>10739</v>
      </c>
      <c r="DH167" s="112" t="str">
        <f t="shared" si="6"/>
        <v>12-100</v>
      </c>
      <c r="DI167" s="69">
        <v>12.000000000000002</v>
      </c>
      <c r="DJ167">
        <v>100</v>
      </c>
      <c r="DK167" s="69">
        <v>12.75</v>
      </c>
      <c r="DL167" s="69">
        <v>11.064</v>
      </c>
      <c r="DM167" s="69">
        <v>0.84299999999999997</v>
      </c>
      <c r="DN167" t="s">
        <v>12340</v>
      </c>
      <c r="DO167">
        <v>100</v>
      </c>
      <c r="DP167" s="111" t="s">
        <v>9166</v>
      </c>
    </row>
    <row r="168" spans="1:120" x14ac:dyDescent="0.25">
      <c r="A168" s="8"/>
      <c r="B168" s="8"/>
      <c r="C168" s="8"/>
      <c r="D168" s="8"/>
      <c r="F168" s="8"/>
      <c r="H168"/>
      <c r="N168"/>
      <c r="P168" s="8"/>
      <c r="R168" s="8"/>
      <c r="T168" s="8"/>
      <c r="AQ168"/>
      <c r="BH168" s="33" t="s">
        <v>12262</v>
      </c>
      <c r="BJ168" s="33" t="s">
        <v>335</v>
      </c>
      <c r="BL168" s="33" t="s">
        <v>9352</v>
      </c>
      <c r="BP168" s="8"/>
      <c r="CZ168" s="74" t="str">
        <f t="shared" si="5"/>
        <v>20-30</v>
      </c>
      <c r="DA168" s="53">
        <v>20</v>
      </c>
      <c r="DB168" s="52">
        <v>30</v>
      </c>
      <c r="DC168" s="53">
        <v>19</v>
      </c>
      <c r="DD168" s="75" t="s">
        <v>10739</v>
      </c>
      <c r="DH168" s="112" t="str">
        <f t="shared" si="6"/>
        <v>12-120</v>
      </c>
      <c r="DI168" s="69">
        <v>12.000000000000002</v>
      </c>
      <c r="DJ168">
        <v>120</v>
      </c>
      <c r="DK168" s="69">
        <v>12.75</v>
      </c>
      <c r="DL168" s="69">
        <v>10.75</v>
      </c>
      <c r="DM168" s="69">
        <v>1</v>
      </c>
      <c r="DN168" t="s">
        <v>12340</v>
      </c>
      <c r="DO168">
        <v>120</v>
      </c>
      <c r="DP168" s="111" t="s">
        <v>9166</v>
      </c>
    </row>
    <row r="169" spans="1:120" x14ac:dyDescent="0.25">
      <c r="A169" s="8"/>
      <c r="B169" s="8"/>
      <c r="C169" s="8"/>
      <c r="D169" s="8"/>
      <c r="F169" s="8"/>
      <c r="H169"/>
      <c r="N169"/>
      <c r="P169" s="8"/>
      <c r="R169" s="8"/>
      <c r="T169" s="8"/>
      <c r="AQ169"/>
      <c r="BH169" s="33" t="s">
        <v>12263</v>
      </c>
      <c r="BJ169" s="33" t="s">
        <v>336</v>
      </c>
      <c r="BL169" s="33" t="s">
        <v>9353</v>
      </c>
      <c r="BP169" s="8"/>
      <c r="CZ169" s="74" t="str">
        <f t="shared" si="5"/>
        <v>20-40</v>
      </c>
      <c r="DA169" s="53">
        <v>20</v>
      </c>
      <c r="DB169" s="52">
        <v>40</v>
      </c>
      <c r="DC169" s="53">
        <v>18.812000000000001</v>
      </c>
      <c r="DD169" s="75" t="s">
        <v>10739</v>
      </c>
      <c r="DH169" s="112" t="str">
        <f t="shared" si="6"/>
        <v>12-140</v>
      </c>
      <c r="DI169" s="69">
        <v>12.000000000000002</v>
      </c>
      <c r="DJ169">
        <v>140</v>
      </c>
      <c r="DK169" s="69">
        <v>12.75</v>
      </c>
      <c r="DL169" s="69">
        <v>10.5</v>
      </c>
      <c r="DM169" s="69">
        <v>1.125</v>
      </c>
      <c r="DN169" t="s">
        <v>12340</v>
      </c>
      <c r="DO169">
        <v>140</v>
      </c>
      <c r="DP169" s="111" t="s">
        <v>9166</v>
      </c>
    </row>
    <row r="170" spans="1:120" x14ac:dyDescent="0.25">
      <c r="A170" s="8"/>
      <c r="B170" s="8"/>
      <c r="C170" s="8"/>
      <c r="D170" s="8"/>
      <c r="F170" s="8"/>
      <c r="H170"/>
      <c r="N170"/>
      <c r="P170" s="8"/>
      <c r="R170" s="8"/>
      <c r="T170" s="8"/>
      <c r="AQ170"/>
      <c r="BH170" s="33" t="s">
        <v>12264</v>
      </c>
      <c r="BJ170" s="33" t="s">
        <v>337</v>
      </c>
      <c r="BL170" s="33" t="s">
        <v>9354</v>
      </c>
      <c r="BP170" s="8"/>
      <c r="CZ170" s="74" t="str">
        <f t="shared" si="5"/>
        <v>20-60</v>
      </c>
      <c r="DA170" s="53">
        <v>20</v>
      </c>
      <c r="DB170" s="52">
        <v>60</v>
      </c>
      <c r="DC170" s="53">
        <v>18.376000000000001</v>
      </c>
      <c r="DD170" s="75" t="s">
        <v>10739</v>
      </c>
      <c r="DH170" s="112" t="str">
        <f t="shared" si="6"/>
        <v>12-160</v>
      </c>
      <c r="DI170" s="69">
        <v>12.000000000000002</v>
      </c>
      <c r="DJ170" s="69">
        <v>160</v>
      </c>
      <c r="DK170" s="69">
        <v>12.75</v>
      </c>
      <c r="DL170" s="69">
        <v>10.125999999999999</v>
      </c>
      <c r="DM170" s="69">
        <v>1.3120000000000001</v>
      </c>
      <c r="DN170" t="s">
        <v>12340</v>
      </c>
      <c r="DO170" s="69">
        <v>160</v>
      </c>
      <c r="DP170" s="111" t="s">
        <v>9166</v>
      </c>
    </row>
    <row r="171" spans="1:120" x14ac:dyDescent="0.25">
      <c r="A171" s="8"/>
      <c r="B171" s="8"/>
      <c r="C171" s="8"/>
      <c r="D171" s="8"/>
      <c r="F171" s="8"/>
      <c r="H171"/>
      <c r="N171"/>
      <c r="P171" s="8"/>
      <c r="R171" s="8"/>
      <c r="T171" s="8"/>
      <c r="AQ171"/>
      <c r="BH171" s="33" t="s">
        <v>12265</v>
      </c>
      <c r="BJ171" s="33" t="s">
        <v>338</v>
      </c>
      <c r="BL171" s="33" t="s">
        <v>9355</v>
      </c>
      <c r="BP171" s="8"/>
      <c r="CZ171" s="74" t="str">
        <f t="shared" si="5"/>
        <v>20-80</v>
      </c>
      <c r="DA171" s="53">
        <v>20</v>
      </c>
      <c r="DB171" s="52">
        <v>80</v>
      </c>
      <c r="DC171" s="53">
        <v>17.937999999999999</v>
      </c>
      <c r="DD171" s="75" t="s">
        <v>10739</v>
      </c>
      <c r="DH171" s="112" t="str">
        <f t="shared" si="6"/>
        <v>12-STD</v>
      </c>
      <c r="DI171" s="69">
        <v>12.000000000000002</v>
      </c>
      <c r="DJ171" t="s">
        <v>11</v>
      </c>
      <c r="DK171" s="69">
        <v>12.75</v>
      </c>
      <c r="DL171" s="69">
        <v>12</v>
      </c>
      <c r="DM171" s="69">
        <v>0.375</v>
      </c>
      <c r="DN171" t="s">
        <v>11</v>
      </c>
      <c r="DO171">
        <v>1</v>
      </c>
      <c r="DP171" s="111" t="s">
        <v>9166</v>
      </c>
    </row>
    <row r="172" spans="1:120" x14ac:dyDescent="0.25">
      <c r="A172" s="8"/>
      <c r="B172" s="8"/>
      <c r="C172" s="8"/>
      <c r="D172" s="8"/>
      <c r="F172" s="8"/>
      <c r="H172"/>
      <c r="N172"/>
      <c r="P172" s="8"/>
      <c r="R172" s="8"/>
      <c r="T172" s="8"/>
      <c r="AQ172"/>
      <c r="BH172" s="33" t="s">
        <v>12266</v>
      </c>
      <c r="BJ172" s="33" t="s">
        <v>339</v>
      </c>
      <c r="BL172" s="33" t="s">
        <v>9356</v>
      </c>
      <c r="BP172" s="8"/>
      <c r="CZ172" s="74" t="str">
        <f t="shared" si="5"/>
        <v>20-100</v>
      </c>
      <c r="DA172" s="53">
        <v>20</v>
      </c>
      <c r="DB172" s="52">
        <v>100</v>
      </c>
      <c r="DC172" s="53">
        <v>17.437999999999999</v>
      </c>
      <c r="DD172" s="75" t="s">
        <v>10739</v>
      </c>
      <c r="DH172" s="113" t="str">
        <f t="shared" si="6"/>
        <v>12-XH</v>
      </c>
      <c r="DI172" s="104">
        <v>12.000000000000002</v>
      </c>
      <c r="DJ172" s="104" t="s">
        <v>12</v>
      </c>
      <c r="DK172" s="104">
        <v>12.75</v>
      </c>
      <c r="DL172" s="104">
        <v>11.75</v>
      </c>
      <c r="DM172" s="104">
        <v>0.5</v>
      </c>
      <c r="DN172" s="103" t="s">
        <v>12</v>
      </c>
      <c r="DO172" s="104">
        <v>2</v>
      </c>
      <c r="DP172" s="118" t="s">
        <v>9166</v>
      </c>
    </row>
    <row r="173" spans="1:120" x14ac:dyDescent="0.25">
      <c r="A173" s="8"/>
      <c r="B173" s="8"/>
      <c r="C173" s="8"/>
      <c r="D173" s="8"/>
      <c r="F173" s="8"/>
      <c r="H173"/>
      <c r="N173"/>
      <c r="P173" s="8"/>
      <c r="R173" s="8"/>
      <c r="T173" s="8"/>
      <c r="AQ173"/>
      <c r="BH173" s="33" t="s">
        <v>12267</v>
      </c>
      <c r="BJ173" s="33" t="s">
        <v>340</v>
      </c>
      <c r="BL173" s="33" t="s">
        <v>9357</v>
      </c>
      <c r="BP173" s="8"/>
      <c r="CZ173" s="74" t="str">
        <f t="shared" si="5"/>
        <v>20-120</v>
      </c>
      <c r="DA173" s="53">
        <v>20</v>
      </c>
      <c r="DB173" s="52">
        <v>120</v>
      </c>
      <c r="DC173" s="53">
        <v>17</v>
      </c>
      <c r="DD173" s="75" t="s">
        <v>10739</v>
      </c>
      <c r="DH173" s="110" t="str">
        <f t="shared" si="6"/>
        <v>14-10</v>
      </c>
      <c r="DI173" s="69">
        <v>14</v>
      </c>
      <c r="DJ173" s="69">
        <v>10</v>
      </c>
      <c r="DK173" s="69">
        <v>14</v>
      </c>
      <c r="DL173">
        <v>13.5</v>
      </c>
      <c r="DM173" s="69">
        <v>0.25</v>
      </c>
      <c r="DN173" t="s">
        <v>12340</v>
      </c>
      <c r="DO173" s="69">
        <v>10</v>
      </c>
      <c r="DP173" s="111" t="s">
        <v>9166</v>
      </c>
    </row>
    <row r="174" spans="1:120" x14ac:dyDescent="0.25">
      <c r="A174" s="8"/>
      <c r="B174" s="8"/>
      <c r="C174" s="8"/>
      <c r="D174" s="8"/>
      <c r="F174" s="8"/>
      <c r="H174"/>
      <c r="N174"/>
      <c r="P174" s="8"/>
      <c r="R174" s="8"/>
      <c r="T174" s="8"/>
      <c r="AQ174"/>
      <c r="BH174" s="33" t="s">
        <v>12268</v>
      </c>
      <c r="BJ174" s="33" t="s">
        <v>341</v>
      </c>
      <c r="BL174" s="33" t="s">
        <v>9358</v>
      </c>
      <c r="BP174" s="8"/>
      <c r="CZ174" s="74" t="str">
        <f t="shared" si="5"/>
        <v>20-140</v>
      </c>
      <c r="DA174" s="53">
        <v>20</v>
      </c>
      <c r="DB174" s="52">
        <v>140</v>
      </c>
      <c r="DC174" s="53">
        <v>16.5</v>
      </c>
      <c r="DD174" s="75" t="s">
        <v>10739</v>
      </c>
      <c r="DH174" s="112" t="str">
        <f t="shared" si="6"/>
        <v>14-20</v>
      </c>
      <c r="DI174" s="69">
        <v>14</v>
      </c>
      <c r="DJ174" s="69">
        <v>20</v>
      </c>
      <c r="DK174" s="69">
        <v>14</v>
      </c>
      <c r="DL174">
        <v>13.375999999999999</v>
      </c>
      <c r="DM174" s="69">
        <v>0.312</v>
      </c>
      <c r="DN174" t="s">
        <v>12340</v>
      </c>
      <c r="DO174" s="69">
        <v>20</v>
      </c>
      <c r="DP174" s="111" t="s">
        <v>9166</v>
      </c>
    </row>
    <row r="175" spans="1:120" x14ac:dyDescent="0.25">
      <c r="A175" s="8"/>
      <c r="B175" s="8"/>
      <c r="C175" s="8"/>
      <c r="D175" s="8"/>
      <c r="F175" s="8"/>
      <c r="H175"/>
      <c r="N175"/>
      <c r="P175" s="8"/>
      <c r="R175" s="8"/>
      <c r="T175" s="8"/>
      <c r="AQ175"/>
      <c r="BH175" s="33" t="s">
        <v>12269</v>
      </c>
      <c r="BJ175" s="33" t="s">
        <v>342</v>
      </c>
      <c r="BL175" s="33" t="s">
        <v>9359</v>
      </c>
      <c r="BP175" s="8"/>
      <c r="CZ175" s="74" t="str">
        <f t="shared" si="5"/>
        <v>20-160</v>
      </c>
      <c r="DA175" s="53">
        <v>20</v>
      </c>
      <c r="DB175" s="52">
        <v>160</v>
      </c>
      <c r="DC175" s="53">
        <v>16.062000000000001</v>
      </c>
      <c r="DD175" s="75" t="s">
        <v>10739</v>
      </c>
      <c r="DH175" s="112" t="str">
        <f t="shared" si="6"/>
        <v>14-30</v>
      </c>
      <c r="DI175" s="69">
        <v>14</v>
      </c>
      <c r="DJ175">
        <v>30</v>
      </c>
      <c r="DK175" s="69">
        <v>14</v>
      </c>
      <c r="DL175">
        <v>13.25</v>
      </c>
      <c r="DM175" s="69">
        <v>0.375</v>
      </c>
      <c r="DN175" t="s">
        <v>12340</v>
      </c>
      <c r="DO175">
        <v>30</v>
      </c>
      <c r="DP175" s="111" t="s">
        <v>9166</v>
      </c>
    </row>
    <row r="176" spans="1:120" x14ac:dyDescent="0.25">
      <c r="A176" s="8"/>
      <c r="B176" s="8"/>
      <c r="C176" s="8"/>
      <c r="D176" s="8"/>
      <c r="F176" s="8"/>
      <c r="H176"/>
      <c r="N176"/>
      <c r="P176" s="8"/>
      <c r="R176" s="8"/>
      <c r="T176" s="8"/>
      <c r="AQ176"/>
      <c r="BH176" s="33" t="s">
        <v>12270</v>
      </c>
      <c r="BJ176" s="33" t="s">
        <v>343</v>
      </c>
      <c r="BL176" s="33" t="s">
        <v>9360</v>
      </c>
      <c r="BP176" s="8"/>
      <c r="CZ176" s="74" t="str">
        <f t="shared" si="5"/>
        <v>20-STD</v>
      </c>
      <c r="DA176" s="53">
        <v>20</v>
      </c>
      <c r="DB176" s="52" t="s">
        <v>11</v>
      </c>
      <c r="DC176" s="53">
        <v>19.25</v>
      </c>
      <c r="DD176" s="75" t="s">
        <v>10739</v>
      </c>
      <c r="DH176" s="112" t="str">
        <f t="shared" si="6"/>
        <v>14-40</v>
      </c>
      <c r="DI176" s="69">
        <v>14</v>
      </c>
      <c r="DJ176">
        <v>40</v>
      </c>
      <c r="DK176" s="69">
        <v>14</v>
      </c>
      <c r="DL176">
        <v>13.125999999999999</v>
      </c>
      <c r="DM176" s="69">
        <v>0.437</v>
      </c>
      <c r="DN176" t="s">
        <v>12340</v>
      </c>
      <c r="DO176">
        <v>40</v>
      </c>
      <c r="DP176" s="111" t="s">
        <v>9166</v>
      </c>
    </row>
    <row r="177" spans="1:120" x14ac:dyDescent="0.25">
      <c r="A177" s="8"/>
      <c r="B177" s="8"/>
      <c r="C177" s="8"/>
      <c r="D177" s="8"/>
      <c r="F177" s="8"/>
      <c r="H177"/>
      <c r="N177"/>
      <c r="P177" s="8"/>
      <c r="R177" s="8"/>
      <c r="T177" s="8"/>
      <c r="AQ177"/>
      <c r="BH177" s="33" t="s">
        <v>12271</v>
      </c>
      <c r="BJ177" s="33" t="s">
        <v>344</v>
      </c>
      <c r="BL177" s="33" t="s">
        <v>9361</v>
      </c>
      <c r="BP177" s="8"/>
      <c r="CZ177" s="74" t="str">
        <f t="shared" si="5"/>
        <v>20-XH</v>
      </c>
      <c r="DA177" s="53">
        <v>20</v>
      </c>
      <c r="DB177" s="52" t="s">
        <v>12</v>
      </c>
      <c r="DC177" s="53">
        <v>19</v>
      </c>
      <c r="DD177" s="75" t="s">
        <v>10739</v>
      </c>
      <c r="DH177" s="112" t="str">
        <f t="shared" si="6"/>
        <v>14-60</v>
      </c>
      <c r="DI177" s="69">
        <v>14</v>
      </c>
      <c r="DJ177">
        <v>60</v>
      </c>
      <c r="DK177" s="69">
        <v>14</v>
      </c>
      <c r="DL177">
        <v>12.811999999999999</v>
      </c>
      <c r="DM177" s="69">
        <v>0.59399999999999997</v>
      </c>
      <c r="DN177" t="s">
        <v>12340</v>
      </c>
      <c r="DO177">
        <v>60</v>
      </c>
      <c r="DP177" s="111" t="s">
        <v>9166</v>
      </c>
    </row>
    <row r="178" spans="1:120" x14ac:dyDescent="0.25">
      <c r="A178" s="8"/>
      <c r="B178" s="8"/>
      <c r="C178" s="8"/>
      <c r="D178" s="8"/>
      <c r="F178" s="8"/>
      <c r="H178"/>
      <c r="N178"/>
      <c r="P178" s="8"/>
      <c r="R178" s="8"/>
      <c r="T178" s="8"/>
      <c r="AQ178"/>
      <c r="BH178" s="33" t="s">
        <v>12272</v>
      </c>
      <c r="BJ178" s="33" t="s">
        <v>345</v>
      </c>
      <c r="BL178" s="33" t="s">
        <v>9362</v>
      </c>
      <c r="BP178" s="8"/>
      <c r="CZ178" s="74" t="str">
        <f t="shared" si="5"/>
        <v>24-10</v>
      </c>
      <c r="DA178" s="53">
        <v>24</v>
      </c>
      <c r="DB178" s="52">
        <v>10</v>
      </c>
      <c r="DC178" s="53">
        <v>23.5</v>
      </c>
      <c r="DD178" s="75" t="s">
        <v>10739</v>
      </c>
      <c r="DH178" s="112" t="str">
        <f t="shared" si="6"/>
        <v>14-80</v>
      </c>
      <c r="DI178" s="69">
        <v>14</v>
      </c>
      <c r="DJ178">
        <v>80</v>
      </c>
      <c r="DK178" s="69">
        <v>14</v>
      </c>
      <c r="DL178">
        <v>12.5</v>
      </c>
      <c r="DM178" s="69">
        <v>0.75</v>
      </c>
      <c r="DN178" t="s">
        <v>12340</v>
      </c>
      <c r="DO178">
        <v>80</v>
      </c>
      <c r="DP178" s="111" t="s">
        <v>9166</v>
      </c>
    </row>
    <row r="179" spans="1:120" x14ac:dyDescent="0.25">
      <c r="A179" s="8"/>
      <c r="B179" s="8"/>
      <c r="C179" s="8"/>
      <c r="D179" s="8"/>
      <c r="F179" s="8"/>
      <c r="H179"/>
      <c r="N179"/>
      <c r="P179" s="8"/>
      <c r="R179" s="8"/>
      <c r="T179" s="8"/>
      <c r="AQ179"/>
      <c r="BH179" s="33" t="s">
        <v>12273</v>
      </c>
      <c r="BJ179" s="33" t="s">
        <v>346</v>
      </c>
      <c r="BL179" s="33" t="s">
        <v>9363</v>
      </c>
      <c r="BP179" s="8"/>
      <c r="CZ179" s="74" t="str">
        <f t="shared" si="5"/>
        <v>24-20</v>
      </c>
      <c r="DA179" s="53">
        <v>24</v>
      </c>
      <c r="DB179" s="52">
        <v>20</v>
      </c>
      <c r="DC179" s="53">
        <v>23.25</v>
      </c>
      <c r="DD179" s="75" t="s">
        <v>10739</v>
      </c>
      <c r="DH179" s="112" t="str">
        <f t="shared" si="6"/>
        <v>14-100</v>
      </c>
      <c r="DI179" s="69">
        <v>14</v>
      </c>
      <c r="DJ179">
        <v>100</v>
      </c>
      <c r="DK179" s="69">
        <v>14</v>
      </c>
      <c r="DL179">
        <v>12.125999999999999</v>
      </c>
      <c r="DM179" s="69">
        <v>0.93700000000000006</v>
      </c>
      <c r="DN179" t="s">
        <v>12340</v>
      </c>
      <c r="DO179">
        <v>100</v>
      </c>
      <c r="DP179" s="111" t="s">
        <v>9166</v>
      </c>
    </row>
    <row r="180" spans="1:120" x14ac:dyDescent="0.25">
      <c r="A180" s="8"/>
      <c r="B180" s="8"/>
      <c r="C180" s="8"/>
      <c r="D180" s="8"/>
      <c r="F180" s="8"/>
      <c r="H180"/>
      <c r="N180"/>
      <c r="P180" s="8"/>
      <c r="R180" s="8"/>
      <c r="T180" s="8"/>
      <c r="AQ180"/>
      <c r="BH180" s="33" t="s">
        <v>12274</v>
      </c>
      <c r="BJ180" s="33" t="s">
        <v>347</v>
      </c>
      <c r="BL180" s="33" t="s">
        <v>9364</v>
      </c>
      <c r="BP180" s="8"/>
      <c r="CZ180" s="74" t="str">
        <f t="shared" si="5"/>
        <v>24-30</v>
      </c>
      <c r="DA180" s="53">
        <v>24</v>
      </c>
      <c r="DB180" s="52">
        <v>30</v>
      </c>
      <c r="DC180" s="53">
        <v>22.876000000000001</v>
      </c>
      <c r="DD180" s="75" t="s">
        <v>10739</v>
      </c>
      <c r="DH180" s="112" t="str">
        <f t="shared" si="6"/>
        <v>14-120</v>
      </c>
      <c r="DI180" s="69">
        <v>14</v>
      </c>
      <c r="DJ180">
        <v>120</v>
      </c>
      <c r="DK180" s="69">
        <v>14</v>
      </c>
      <c r="DL180">
        <v>11.814</v>
      </c>
      <c r="DM180" s="69">
        <v>1.093</v>
      </c>
      <c r="DN180" t="s">
        <v>12340</v>
      </c>
      <c r="DO180">
        <v>120</v>
      </c>
      <c r="DP180" s="111" t="s">
        <v>9166</v>
      </c>
    </row>
    <row r="181" spans="1:120" x14ac:dyDescent="0.25">
      <c r="A181" s="8"/>
      <c r="B181" s="8"/>
      <c r="C181" s="8"/>
      <c r="D181" s="8"/>
      <c r="F181" s="8"/>
      <c r="H181"/>
      <c r="N181"/>
      <c r="P181" s="8"/>
      <c r="R181" s="8"/>
      <c r="T181" s="8"/>
      <c r="AQ181"/>
      <c r="BH181" s="33" t="s">
        <v>12275</v>
      </c>
      <c r="BJ181" s="33" t="s">
        <v>348</v>
      </c>
      <c r="BL181" s="33" t="s">
        <v>9365</v>
      </c>
      <c r="BP181" s="8"/>
      <c r="CZ181" s="74" t="str">
        <f t="shared" si="5"/>
        <v>24-40</v>
      </c>
      <c r="DA181" s="53">
        <v>24</v>
      </c>
      <c r="DB181" s="52">
        <v>40</v>
      </c>
      <c r="DC181" s="53">
        <v>22.623999999999999</v>
      </c>
      <c r="DD181" s="75" t="s">
        <v>10739</v>
      </c>
      <c r="DH181" s="112" t="str">
        <f t="shared" si="6"/>
        <v>14-140</v>
      </c>
      <c r="DI181" s="69">
        <v>14</v>
      </c>
      <c r="DJ181">
        <v>140</v>
      </c>
      <c r="DK181" s="69">
        <v>14</v>
      </c>
      <c r="DL181">
        <v>11.5</v>
      </c>
      <c r="DM181" s="69">
        <v>1.25</v>
      </c>
      <c r="DN181" t="s">
        <v>12340</v>
      </c>
      <c r="DO181">
        <v>140</v>
      </c>
      <c r="DP181" s="111" t="s">
        <v>9166</v>
      </c>
    </row>
    <row r="182" spans="1:120" x14ac:dyDescent="0.25">
      <c r="A182" s="8"/>
      <c r="B182" s="8"/>
      <c r="C182" s="8"/>
      <c r="D182" s="8"/>
      <c r="F182" s="8"/>
      <c r="H182"/>
      <c r="N182"/>
      <c r="P182" s="8"/>
      <c r="R182" s="8"/>
      <c r="T182" s="8"/>
      <c r="AQ182"/>
      <c r="BH182" s="33" t="s">
        <v>12276</v>
      </c>
      <c r="BJ182" s="33" t="s">
        <v>349</v>
      </c>
      <c r="BL182" s="33" t="s">
        <v>9366</v>
      </c>
      <c r="BP182" s="8"/>
      <c r="CZ182" s="74" t="str">
        <f t="shared" si="5"/>
        <v>24-60</v>
      </c>
      <c r="DA182" s="53">
        <v>24</v>
      </c>
      <c r="DB182" s="52">
        <v>60</v>
      </c>
      <c r="DC182" s="53">
        <v>22.062000000000001</v>
      </c>
      <c r="DD182" s="75" t="s">
        <v>10739</v>
      </c>
      <c r="DH182" s="112" t="str">
        <f t="shared" si="6"/>
        <v>14-160</v>
      </c>
      <c r="DI182" s="69">
        <v>14</v>
      </c>
      <c r="DJ182" s="69">
        <v>160</v>
      </c>
      <c r="DK182" s="69">
        <v>14</v>
      </c>
      <c r="DL182">
        <v>11.188000000000001</v>
      </c>
      <c r="DM182" s="69">
        <v>1.4059999999999999</v>
      </c>
      <c r="DN182" t="s">
        <v>12340</v>
      </c>
      <c r="DO182" s="69">
        <v>160</v>
      </c>
      <c r="DP182" s="111" t="s">
        <v>9166</v>
      </c>
    </row>
    <row r="183" spans="1:120" x14ac:dyDescent="0.25">
      <c r="A183" s="8"/>
      <c r="B183" s="8"/>
      <c r="C183" s="8"/>
      <c r="D183" s="8"/>
      <c r="F183" s="8"/>
      <c r="H183"/>
      <c r="N183"/>
      <c r="P183" s="8"/>
      <c r="R183" s="8"/>
      <c r="T183" s="8"/>
      <c r="AQ183"/>
      <c r="BH183" s="33" t="s">
        <v>12277</v>
      </c>
      <c r="BJ183" s="33" t="s">
        <v>350</v>
      </c>
      <c r="BL183" s="33" t="s">
        <v>9367</v>
      </c>
      <c r="BP183" s="8"/>
      <c r="CZ183" s="74" t="str">
        <f t="shared" si="5"/>
        <v>24-80</v>
      </c>
      <c r="DA183" s="53">
        <v>24</v>
      </c>
      <c r="DB183" s="52">
        <v>80</v>
      </c>
      <c r="DC183" s="53">
        <v>21.562000000000001</v>
      </c>
      <c r="DD183" s="75" t="s">
        <v>10739</v>
      </c>
      <c r="DH183" s="112" t="str">
        <f t="shared" si="6"/>
        <v>14-STD</v>
      </c>
      <c r="DI183" s="69">
        <v>14</v>
      </c>
      <c r="DJ183" t="s">
        <v>11</v>
      </c>
      <c r="DK183" s="69">
        <v>14</v>
      </c>
      <c r="DL183" s="69">
        <v>13.25</v>
      </c>
      <c r="DM183" s="69">
        <v>0.375</v>
      </c>
      <c r="DN183" t="s">
        <v>11</v>
      </c>
      <c r="DO183">
        <v>1</v>
      </c>
      <c r="DP183" s="111" t="s">
        <v>9166</v>
      </c>
    </row>
    <row r="184" spans="1:120" x14ac:dyDescent="0.25">
      <c r="A184" s="8"/>
      <c r="B184" s="8"/>
      <c r="C184" s="8"/>
      <c r="D184" s="8"/>
      <c r="F184" s="8"/>
      <c r="H184"/>
      <c r="N184"/>
      <c r="P184" s="8"/>
      <c r="R184" s="8"/>
      <c r="T184" s="8"/>
      <c r="AQ184"/>
      <c r="BH184" s="33" t="s">
        <v>12278</v>
      </c>
      <c r="BJ184" s="33" t="s">
        <v>351</v>
      </c>
      <c r="BL184" s="33" t="s">
        <v>9368</v>
      </c>
      <c r="BP184" s="8"/>
      <c r="CZ184" s="74" t="str">
        <f t="shared" si="5"/>
        <v>24-100</v>
      </c>
      <c r="DA184" s="53">
        <v>24</v>
      </c>
      <c r="DB184" s="52">
        <v>100</v>
      </c>
      <c r="DC184" s="53">
        <v>20.937999999999999</v>
      </c>
      <c r="DD184" s="75" t="s">
        <v>10739</v>
      </c>
      <c r="DH184" s="113" t="str">
        <f t="shared" si="6"/>
        <v>14-XH</v>
      </c>
      <c r="DI184" s="104">
        <v>14</v>
      </c>
      <c r="DJ184" s="104" t="s">
        <v>12</v>
      </c>
      <c r="DK184" s="104">
        <v>14</v>
      </c>
      <c r="DL184" s="103">
        <v>13</v>
      </c>
      <c r="DM184" s="104">
        <v>0.5</v>
      </c>
      <c r="DN184" s="103" t="s">
        <v>12</v>
      </c>
      <c r="DO184" s="104">
        <v>2</v>
      </c>
      <c r="DP184" s="118" t="s">
        <v>9166</v>
      </c>
    </row>
    <row r="185" spans="1:120" x14ac:dyDescent="0.25">
      <c r="A185" s="8"/>
      <c r="B185" s="8"/>
      <c r="C185" s="8"/>
      <c r="D185" s="8"/>
      <c r="F185" s="8"/>
      <c r="H185"/>
      <c r="N185"/>
      <c r="P185" s="8"/>
      <c r="R185" s="8"/>
      <c r="T185" s="8"/>
      <c r="AQ185"/>
      <c r="BH185" s="33" t="s">
        <v>12279</v>
      </c>
      <c r="BJ185" s="33" t="s">
        <v>352</v>
      </c>
      <c r="BL185" s="33" t="s">
        <v>9369</v>
      </c>
      <c r="BP185" s="8"/>
      <c r="CZ185" s="74" t="str">
        <f t="shared" si="5"/>
        <v>24-120</v>
      </c>
      <c r="DA185" s="53">
        <v>24</v>
      </c>
      <c r="DB185" s="52">
        <v>120</v>
      </c>
      <c r="DC185" s="53">
        <v>20.376000000000001</v>
      </c>
      <c r="DD185" s="75" t="s">
        <v>10739</v>
      </c>
      <c r="DH185" s="110" t="str">
        <f t="shared" si="6"/>
        <v>16-10</v>
      </c>
      <c r="DI185" s="69">
        <v>16</v>
      </c>
      <c r="DJ185" s="69">
        <v>10</v>
      </c>
      <c r="DK185" s="69">
        <v>16</v>
      </c>
      <c r="DL185">
        <v>15.5</v>
      </c>
      <c r="DM185" s="69">
        <v>0.25</v>
      </c>
      <c r="DN185" t="s">
        <v>12340</v>
      </c>
      <c r="DO185" s="69">
        <v>10</v>
      </c>
      <c r="DP185" s="111" t="s">
        <v>9166</v>
      </c>
    </row>
    <row r="186" spans="1:120" x14ac:dyDescent="0.25">
      <c r="A186" s="8"/>
      <c r="B186" s="8"/>
      <c r="C186" s="8"/>
      <c r="D186" s="8"/>
      <c r="F186" s="8"/>
      <c r="H186"/>
      <c r="N186"/>
      <c r="P186" s="8"/>
      <c r="R186" s="8"/>
      <c r="T186" s="8"/>
      <c r="AQ186"/>
      <c r="BH186" s="33" t="s">
        <v>12280</v>
      </c>
      <c r="BJ186" s="33" t="s">
        <v>353</v>
      </c>
      <c r="BL186" s="33" t="s">
        <v>9370</v>
      </c>
      <c r="BP186" s="8"/>
      <c r="CZ186" s="74" t="str">
        <f t="shared" si="5"/>
        <v>24-140</v>
      </c>
      <c r="DA186" s="53">
        <v>24</v>
      </c>
      <c r="DB186" s="52">
        <v>140</v>
      </c>
      <c r="DC186" s="53">
        <v>19.876000000000001</v>
      </c>
      <c r="DD186" s="75" t="s">
        <v>10739</v>
      </c>
      <c r="DH186" s="112" t="str">
        <f t="shared" si="6"/>
        <v>16-20</v>
      </c>
      <c r="DI186" s="69">
        <v>16</v>
      </c>
      <c r="DJ186" s="69">
        <v>20</v>
      </c>
      <c r="DK186" s="69">
        <v>16</v>
      </c>
      <c r="DL186">
        <v>15.375999999999999</v>
      </c>
      <c r="DM186" s="69">
        <v>0.312</v>
      </c>
      <c r="DN186" t="s">
        <v>12340</v>
      </c>
      <c r="DO186" s="69">
        <v>20</v>
      </c>
      <c r="DP186" s="111" t="s">
        <v>9166</v>
      </c>
    </row>
    <row r="187" spans="1:120" x14ac:dyDescent="0.25">
      <c r="A187" s="8"/>
      <c r="B187" s="8"/>
      <c r="C187" s="8"/>
      <c r="D187" s="8"/>
      <c r="F187" s="8"/>
      <c r="H187"/>
      <c r="N187"/>
      <c r="P187" s="8"/>
      <c r="R187" s="8"/>
      <c r="T187" s="8"/>
      <c r="AQ187"/>
      <c r="BH187" s="33" t="s">
        <v>12281</v>
      </c>
      <c r="BJ187" s="33" t="s">
        <v>354</v>
      </c>
      <c r="BL187" s="33" t="s">
        <v>9371</v>
      </c>
      <c r="BP187" s="8"/>
      <c r="CZ187" s="74" t="str">
        <f t="shared" si="5"/>
        <v>24-160</v>
      </c>
      <c r="DA187" s="53">
        <v>24</v>
      </c>
      <c r="DB187" s="52">
        <v>160</v>
      </c>
      <c r="DC187" s="53">
        <v>19.312000000000001</v>
      </c>
      <c r="DD187" s="75" t="s">
        <v>10739</v>
      </c>
      <c r="DH187" s="112" t="str">
        <f t="shared" si="6"/>
        <v>16-30</v>
      </c>
      <c r="DI187" s="69">
        <v>16</v>
      </c>
      <c r="DJ187">
        <v>30</v>
      </c>
      <c r="DK187" s="69">
        <v>16</v>
      </c>
      <c r="DL187">
        <v>15.25</v>
      </c>
      <c r="DM187" s="69">
        <v>0.375</v>
      </c>
      <c r="DN187" t="s">
        <v>12340</v>
      </c>
      <c r="DO187">
        <v>30</v>
      </c>
      <c r="DP187" s="111" t="s">
        <v>9166</v>
      </c>
    </row>
    <row r="188" spans="1:120" x14ac:dyDescent="0.25">
      <c r="A188" s="8"/>
      <c r="B188" s="8"/>
      <c r="C188" s="8"/>
      <c r="D188" s="8"/>
      <c r="F188" s="8"/>
      <c r="H188"/>
      <c r="N188"/>
      <c r="P188" s="8"/>
      <c r="R188" s="8"/>
      <c r="T188" s="8"/>
      <c r="AQ188"/>
      <c r="BH188" s="33" t="s">
        <v>12282</v>
      </c>
      <c r="BJ188" s="33" t="s">
        <v>355</v>
      </c>
      <c r="BL188" s="33" t="s">
        <v>9372</v>
      </c>
      <c r="BP188" s="8"/>
      <c r="CZ188" s="74" t="str">
        <f t="shared" si="5"/>
        <v>24-STD</v>
      </c>
      <c r="DA188" s="53">
        <v>24</v>
      </c>
      <c r="DB188" s="52" t="s">
        <v>11</v>
      </c>
      <c r="DC188" s="53">
        <v>23.25</v>
      </c>
      <c r="DD188" s="75" t="s">
        <v>10739</v>
      </c>
      <c r="DH188" s="112" t="str">
        <f t="shared" si="6"/>
        <v>16-40</v>
      </c>
      <c r="DI188" s="69">
        <v>16</v>
      </c>
      <c r="DJ188">
        <v>40</v>
      </c>
      <c r="DK188" s="69">
        <v>16</v>
      </c>
      <c r="DL188">
        <v>15</v>
      </c>
      <c r="DM188" s="69">
        <v>0.5</v>
      </c>
      <c r="DN188" t="s">
        <v>12340</v>
      </c>
      <c r="DO188">
        <v>40</v>
      </c>
      <c r="DP188" s="111" t="s">
        <v>9166</v>
      </c>
    </row>
    <row r="189" spans="1:120" x14ac:dyDescent="0.25">
      <c r="A189" s="8"/>
      <c r="B189" s="8"/>
      <c r="C189" s="8"/>
      <c r="D189" s="8"/>
      <c r="F189" s="8"/>
      <c r="H189"/>
      <c r="N189"/>
      <c r="P189" s="8"/>
      <c r="R189" s="8"/>
      <c r="T189" s="8"/>
      <c r="AQ189"/>
      <c r="BH189" s="33" t="s">
        <v>12283</v>
      </c>
      <c r="BJ189" s="33" t="s">
        <v>356</v>
      </c>
      <c r="BL189" s="33" t="s">
        <v>9373</v>
      </c>
      <c r="BP189" s="8"/>
      <c r="CZ189" s="74" t="str">
        <f t="shared" si="5"/>
        <v>24-XH</v>
      </c>
      <c r="DA189" s="53">
        <v>24</v>
      </c>
      <c r="DB189" s="52" t="s">
        <v>12</v>
      </c>
      <c r="DC189" s="53">
        <v>23</v>
      </c>
      <c r="DD189" s="75" t="s">
        <v>10739</v>
      </c>
      <c r="DH189" s="112" t="str">
        <f t="shared" si="6"/>
        <v>16-60</v>
      </c>
      <c r="DI189" s="69">
        <v>16</v>
      </c>
      <c r="DJ189">
        <v>60</v>
      </c>
      <c r="DK189" s="69">
        <v>16</v>
      </c>
      <c r="DL189">
        <v>14.688000000000001</v>
      </c>
      <c r="DM189" s="69">
        <v>0.65600000000000003</v>
      </c>
      <c r="DN189" t="s">
        <v>12340</v>
      </c>
      <c r="DO189">
        <v>60</v>
      </c>
      <c r="DP189" s="111" t="s">
        <v>9166</v>
      </c>
    </row>
    <row r="190" spans="1:120" ht="15.75" thickBot="1" x14ac:dyDescent="0.3">
      <c r="A190" s="8"/>
      <c r="B190" s="8"/>
      <c r="C190" s="8"/>
      <c r="D190" s="8"/>
      <c r="F190" s="8"/>
      <c r="H190"/>
      <c r="N190"/>
      <c r="P190" s="8"/>
      <c r="R190" s="8"/>
      <c r="T190" s="8"/>
      <c r="AQ190"/>
      <c r="BH190" s="33" t="s">
        <v>12284</v>
      </c>
      <c r="BJ190" s="33" t="s">
        <v>357</v>
      </c>
      <c r="BL190" s="33" t="s">
        <v>9374</v>
      </c>
      <c r="BP190" s="8"/>
      <c r="CZ190" s="76" t="str">
        <f t="shared" si="5"/>
        <v>End Of List-End Of List</v>
      </c>
      <c r="DA190" s="77" t="s">
        <v>9067</v>
      </c>
      <c r="DB190" s="77" t="s">
        <v>9067</v>
      </c>
      <c r="DC190" s="77" t="s">
        <v>9067</v>
      </c>
      <c r="DD190" s="78" t="s">
        <v>10739</v>
      </c>
      <c r="DH190" s="112" t="str">
        <f t="shared" si="6"/>
        <v>16-80</v>
      </c>
      <c r="DI190" s="69">
        <v>16</v>
      </c>
      <c r="DJ190">
        <v>80</v>
      </c>
      <c r="DK190" s="69">
        <v>16</v>
      </c>
      <c r="DL190">
        <v>14.314</v>
      </c>
      <c r="DM190" s="69">
        <v>0.84299999999999997</v>
      </c>
      <c r="DN190" t="s">
        <v>12340</v>
      </c>
      <c r="DO190">
        <v>80</v>
      </c>
      <c r="DP190" s="111" t="s">
        <v>9166</v>
      </c>
    </row>
    <row r="191" spans="1:120" x14ac:dyDescent="0.25">
      <c r="A191" s="8"/>
      <c r="B191" s="8"/>
      <c r="C191" s="8"/>
      <c r="D191" s="8"/>
      <c r="F191" s="8"/>
      <c r="H191"/>
      <c r="N191"/>
      <c r="P191" s="8"/>
      <c r="R191" s="8"/>
      <c r="T191" s="8"/>
      <c r="AQ191"/>
      <c r="BH191" s="33" t="s">
        <v>12285</v>
      </c>
      <c r="BJ191" s="33" t="s">
        <v>358</v>
      </c>
      <c r="BL191" s="33" t="s">
        <v>9375</v>
      </c>
      <c r="BP191" s="8"/>
      <c r="DH191" s="112" t="str">
        <f t="shared" si="6"/>
        <v>16-100</v>
      </c>
      <c r="DI191" s="69">
        <v>16</v>
      </c>
      <c r="DJ191">
        <v>100</v>
      </c>
      <c r="DK191" s="69">
        <v>16</v>
      </c>
      <c r="DL191">
        <v>13.938000000000001</v>
      </c>
      <c r="DM191" s="69">
        <v>1.0309999999999999</v>
      </c>
      <c r="DN191" t="s">
        <v>12340</v>
      </c>
      <c r="DO191">
        <v>100</v>
      </c>
      <c r="DP191" s="111" t="s">
        <v>9166</v>
      </c>
    </row>
    <row r="192" spans="1:120" x14ac:dyDescent="0.25">
      <c r="A192" s="8"/>
      <c r="B192" s="8"/>
      <c r="C192" s="8"/>
      <c r="D192" s="8"/>
      <c r="F192" s="8"/>
      <c r="H192"/>
      <c r="N192"/>
      <c r="P192" s="8"/>
      <c r="R192" s="8"/>
      <c r="T192" s="8"/>
      <c r="AQ192"/>
      <c r="BH192" s="33" t="s">
        <v>10565</v>
      </c>
      <c r="BJ192" s="33" t="s">
        <v>359</v>
      </c>
      <c r="BL192" s="33" t="s">
        <v>9376</v>
      </c>
      <c r="BP192" s="8"/>
      <c r="DH192" s="112" t="str">
        <f t="shared" si="6"/>
        <v>16-120</v>
      </c>
      <c r="DI192" s="69">
        <v>16</v>
      </c>
      <c r="DJ192">
        <v>120</v>
      </c>
      <c r="DK192" s="69">
        <v>16</v>
      </c>
      <c r="DL192">
        <v>13.564</v>
      </c>
      <c r="DM192" s="69">
        <v>1.218</v>
      </c>
      <c r="DN192" t="s">
        <v>12340</v>
      </c>
      <c r="DO192">
        <v>120</v>
      </c>
      <c r="DP192" s="111" t="s">
        <v>9166</v>
      </c>
    </row>
    <row r="193" spans="1:120" x14ac:dyDescent="0.25">
      <c r="A193" s="8"/>
      <c r="B193" s="8"/>
      <c r="C193" s="8"/>
      <c r="D193" s="8"/>
      <c r="F193" s="8"/>
      <c r="H193"/>
      <c r="N193"/>
      <c r="P193" s="8"/>
      <c r="R193" s="8"/>
      <c r="T193" s="8"/>
      <c r="AQ193"/>
      <c r="BH193" s="33" t="s">
        <v>10566</v>
      </c>
      <c r="BJ193" s="33" t="s">
        <v>360</v>
      </c>
      <c r="BL193" s="33" t="s">
        <v>9377</v>
      </c>
      <c r="BP193" s="8"/>
      <c r="DH193" s="112" t="str">
        <f t="shared" si="6"/>
        <v>16-140</v>
      </c>
      <c r="DI193" s="69">
        <v>16</v>
      </c>
      <c r="DJ193">
        <v>140</v>
      </c>
      <c r="DK193" s="69">
        <v>16</v>
      </c>
      <c r="DL193">
        <v>13.125999999999999</v>
      </c>
      <c r="DM193" s="69">
        <v>1.4370000000000001</v>
      </c>
      <c r="DN193" t="s">
        <v>12340</v>
      </c>
      <c r="DO193">
        <v>140</v>
      </c>
      <c r="DP193" s="111" t="s">
        <v>9166</v>
      </c>
    </row>
    <row r="194" spans="1:120" x14ac:dyDescent="0.25">
      <c r="A194" s="8"/>
      <c r="B194" s="8"/>
      <c r="C194" s="8"/>
      <c r="D194" s="8"/>
      <c r="F194" s="8"/>
      <c r="H194"/>
      <c r="N194"/>
      <c r="P194" s="8"/>
      <c r="R194" s="8"/>
      <c r="T194" s="8"/>
      <c r="AQ194"/>
      <c r="BH194" s="33" t="s">
        <v>10567</v>
      </c>
      <c r="BJ194" s="33" t="s">
        <v>361</v>
      </c>
      <c r="BL194" s="33" t="s">
        <v>9378</v>
      </c>
      <c r="BP194" s="8"/>
      <c r="DH194" s="112" t="str">
        <f t="shared" si="6"/>
        <v>16-160</v>
      </c>
      <c r="DI194" s="69">
        <v>16</v>
      </c>
      <c r="DJ194" s="69">
        <v>160</v>
      </c>
      <c r="DK194" s="69">
        <v>16</v>
      </c>
      <c r="DL194">
        <v>12.814</v>
      </c>
      <c r="DM194" s="69">
        <v>1.593</v>
      </c>
      <c r="DN194" t="s">
        <v>12340</v>
      </c>
      <c r="DO194" s="69">
        <v>160</v>
      </c>
      <c r="DP194" s="111" t="s">
        <v>9166</v>
      </c>
    </row>
    <row r="195" spans="1:120" x14ac:dyDescent="0.25">
      <c r="A195" s="8"/>
      <c r="B195" s="8"/>
      <c r="C195" s="8"/>
      <c r="D195" s="8"/>
      <c r="F195" s="8"/>
      <c r="H195"/>
      <c r="N195"/>
      <c r="P195" s="8"/>
      <c r="R195" s="8"/>
      <c r="T195" s="8"/>
      <c r="AQ195"/>
      <c r="BH195" s="33" t="s">
        <v>10568</v>
      </c>
      <c r="BJ195" s="33" t="s">
        <v>362</v>
      </c>
      <c r="BL195" s="33" t="s">
        <v>9379</v>
      </c>
      <c r="BP195" s="8"/>
      <c r="DH195" s="112" t="str">
        <f t="shared" si="6"/>
        <v>16-STD</v>
      </c>
      <c r="DI195" s="69">
        <v>16</v>
      </c>
      <c r="DJ195" t="s">
        <v>11</v>
      </c>
      <c r="DK195" s="69">
        <v>16</v>
      </c>
      <c r="DL195" s="69">
        <v>15.25</v>
      </c>
      <c r="DM195" s="69">
        <v>0.375</v>
      </c>
      <c r="DN195" t="s">
        <v>11</v>
      </c>
      <c r="DO195">
        <v>1</v>
      </c>
      <c r="DP195" s="111" t="s">
        <v>9166</v>
      </c>
    </row>
    <row r="196" spans="1:120" x14ac:dyDescent="0.25">
      <c r="A196" s="8"/>
      <c r="B196" s="8"/>
      <c r="C196" s="8"/>
      <c r="D196" s="8"/>
      <c r="F196" s="8"/>
      <c r="H196"/>
      <c r="N196"/>
      <c r="P196" s="8"/>
      <c r="R196" s="8"/>
      <c r="T196" s="8"/>
      <c r="AQ196"/>
      <c r="BH196" s="33" t="s">
        <v>10569</v>
      </c>
      <c r="BJ196" s="33" t="s">
        <v>363</v>
      </c>
      <c r="BL196" s="33" t="s">
        <v>9380</v>
      </c>
      <c r="BP196" s="8"/>
      <c r="DH196" s="113" t="str">
        <f t="shared" si="6"/>
        <v>16-XH</v>
      </c>
      <c r="DI196" s="104">
        <v>16</v>
      </c>
      <c r="DJ196" s="104" t="s">
        <v>12</v>
      </c>
      <c r="DK196" s="104">
        <v>16</v>
      </c>
      <c r="DL196" s="103">
        <v>15</v>
      </c>
      <c r="DM196" s="104">
        <v>0.5</v>
      </c>
      <c r="DN196" s="103" t="s">
        <v>12</v>
      </c>
      <c r="DO196" s="104">
        <v>2</v>
      </c>
      <c r="DP196" s="118" t="s">
        <v>9166</v>
      </c>
    </row>
    <row r="197" spans="1:120" x14ac:dyDescent="0.25">
      <c r="A197" s="8"/>
      <c r="B197" s="8"/>
      <c r="C197" s="8"/>
      <c r="D197" s="8"/>
      <c r="F197" s="8"/>
      <c r="H197"/>
      <c r="N197"/>
      <c r="P197" s="8"/>
      <c r="R197" s="8"/>
      <c r="T197" s="8"/>
      <c r="AQ197"/>
      <c r="BH197" s="33" t="s">
        <v>10570</v>
      </c>
      <c r="BJ197" s="33" t="s">
        <v>364</v>
      </c>
      <c r="BL197" s="33" t="s">
        <v>9381</v>
      </c>
      <c r="BP197" s="8"/>
      <c r="DH197" s="110" t="str">
        <f t="shared" si="6"/>
        <v>18-10</v>
      </c>
      <c r="DI197" s="69">
        <v>18</v>
      </c>
      <c r="DJ197" s="69">
        <v>10</v>
      </c>
      <c r="DK197" s="69">
        <v>18</v>
      </c>
      <c r="DL197">
        <v>17.5</v>
      </c>
      <c r="DM197" s="69">
        <v>0.25</v>
      </c>
      <c r="DN197" t="s">
        <v>12340</v>
      </c>
      <c r="DO197" s="69">
        <v>10</v>
      </c>
      <c r="DP197" s="111" t="s">
        <v>9166</v>
      </c>
    </row>
    <row r="198" spans="1:120" x14ac:dyDescent="0.25">
      <c r="A198" s="8"/>
      <c r="B198" s="8"/>
      <c r="C198" s="8"/>
      <c r="D198" s="8"/>
      <c r="F198" s="8"/>
      <c r="H198"/>
      <c r="N198"/>
      <c r="P198" s="8"/>
      <c r="R198" s="8"/>
      <c r="T198" s="8"/>
      <c r="AQ198"/>
      <c r="BH198" s="33" t="s">
        <v>10571</v>
      </c>
      <c r="BJ198" s="33" t="s">
        <v>365</v>
      </c>
      <c r="BL198" s="33" t="s">
        <v>9382</v>
      </c>
      <c r="BP198" s="8"/>
      <c r="DH198" s="112" t="str">
        <f t="shared" ref="DH198:DH261" si="7">CONCATENATE(DI198,"-",DJ198)</f>
        <v>18-20</v>
      </c>
      <c r="DI198" s="69">
        <v>18</v>
      </c>
      <c r="DJ198" s="69">
        <v>20</v>
      </c>
      <c r="DK198" s="69">
        <v>18</v>
      </c>
      <c r="DL198">
        <v>17.376000000000001</v>
      </c>
      <c r="DM198" s="69">
        <v>0.312</v>
      </c>
      <c r="DN198" t="s">
        <v>12340</v>
      </c>
      <c r="DO198" s="69">
        <v>20</v>
      </c>
      <c r="DP198" s="111" t="s">
        <v>9166</v>
      </c>
    </row>
    <row r="199" spans="1:120" x14ac:dyDescent="0.25">
      <c r="A199" s="8"/>
      <c r="B199" s="8"/>
      <c r="C199" s="8"/>
      <c r="D199" s="8"/>
      <c r="F199" s="8"/>
      <c r="H199"/>
      <c r="N199"/>
      <c r="P199" s="8"/>
      <c r="R199" s="8"/>
      <c r="T199" s="8"/>
      <c r="AQ199"/>
      <c r="BH199" s="33" t="s">
        <v>10572</v>
      </c>
      <c r="BJ199" s="33" t="s">
        <v>366</v>
      </c>
      <c r="BL199" s="33" t="s">
        <v>9383</v>
      </c>
      <c r="BP199" s="8"/>
      <c r="DH199" s="112" t="str">
        <f t="shared" si="7"/>
        <v>18-30</v>
      </c>
      <c r="DI199" s="69">
        <v>18</v>
      </c>
      <c r="DJ199">
        <v>30</v>
      </c>
      <c r="DK199" s="69">
        <v>18</v>
      </c>
      <c r="DL199">
        <v>17.123999999999999</v>
      </c>
      <c r="DM199" s="69">
        <v>0.438</v>
      </c>
      <c r="DN199" t="s">
        <v>12340</v>
      </c>
      <c r="DO199">
        <v>30</v>
      </c>
      <c r="DP199" s="111" t="s">
        <v>9166</v>
      </c>
    </row>
    <row r="200" spans="1:120" x14ac:dyDescent="0.25">
      <c r="A200" s="8"/>
      <c r="B200" s="8"/>
      <c r="C200" s="8"/>
      <c r="D200" s="8"/>
      <c r="F200" s="8"/>
      <c r="H200"/>
      <c r="N200"/>
      <c r="P200" s="8"/>
      <c r="R200" s="8"/>
      <c r="T200" s="8"/>
      <c r="AQ200"/>
      <c r="BH200" s="33" t="s">
        <v>10573</v>
      </c>
      <c r="BJ200" s="33" t="s">
        <v>367</v>
      </c>
      <c r="BL200" s="33" t="s">
        <v>9384</v>
      </c>
      <c r="BP200" s="8"/>
      <c r="DH200" s="112" t="str">
        <f t="shared" si="7"/>
        <v>18-40</v>
      </c>
      <c r="DI200" s="69">
        <v>18</v>
      </c>
      <c r="DJ200">
        <v>40</v>
      </c>
      <c r="DK200" s="69">
        <v>18</v>
      </c>
      <c r="DL200">
        <v>16.876000000000001</v>
      </c>
      <c r="DM200" s="69">
        <v>0.56200000000000006</v>
      </c>
      <c r="DN200" t="s">
        <v>12340</v>
      </c>
      <c r="DO200">
        <v>40</v>
      </c>
      <c r="DP200" s="111" t="s">
        <v>9166</v>
      </c>
    </row>
    <row r="201" spans="1:120" x14ac:dyDescent="0.25">
      <c r="A201" s="8"/>
      <c r="B201" s="8"/>
      <c r="C201" s="8"/>
      <c r="D201" s="8"/>
      <c r="F201" s="8"/>
      <c r="H201"/>
      <c r="N201"/>
      <c r="P201" s="8"/>
      <c r="R201" s="8"/>
      <c r="T201" s="8"/>
      <c r="AQ201"/>
      <c r="BH201" s="33" t="s">
        <v>11005</v>
      </c>
      <c r="BJ201" s="33" t="s">
        <v>368</v>
      </c>
      <c r="BL201" s="33" t="s">
        <v>9385</v>
      </c>
      <c r="BP201" s="8"/>
      <c r="DH201" s="112" t="str">
        <f t="shared" si="7"/>
        <v>18-60</v>
      </c>
      <c r="DI201" s="69">
        <v>18</v>
      </c>
      <c r="DJ201">
        <v>60</v>
      </c>
      <c r="DK201" s="69">
        <v>18</v>
      </c>
      <c r="DL201">
        <v>16.5</v>
      </c>
      <c r="DM201" s="69">
        <v>0.75</v>
      </c>
      <c r="DN201" t="s">
        <v>12340</v>
      </c>
      <c r="DO201">
        <v>60</v>
      </c>
      <c r="DP201" s="111" t="s">
        <v>9166</v>
      </c>
    </row>
    <row r="202" spans="1:120" x14ac:dyDescent="0.25">
      <c r="A202" s="8"/>
      <c r="B202" s="8"/>
      <c r="C202" s="8"/>
      <c r="D202" s="8"/>
      <c r="F202" s="8"/>
      <c r="H202"/>
      <c r="N202"/>
      <c r="P202" s="8"/>
      <c r="R202" s="8"/>
      <c r="T202" s="8"/>
      <c r="AQ202"/>
      <c r="BH202" s="33" t="s">
        <v>10574</v>
      </c>
      <c r="BJ202" s="33" t="s">
        <v>369</v>
      </c>
      <c r="BL202" s="33" t="s">
        <v>8931</v>
      </c>
      <c r="BP202" s="8"/>
      <c r="DH202" s="112" t="str">
        <f t="shared" si="7"/>
        <v>18-80</v>
      </c>
      <c r="DI202" s="69">
        <v>18</v>
      </c>
      <c r="DJ202">
        <v>80</v>
      </c>
      <c r="DK202" s="69">
        <v>18</v>
      </c>
      <c r="DL202">
        <v>16.126000000000001</v>
      </c>
      <c r="DM202" s="69">
        <v>0.93700000000000006</v>
      </c>
      <c r="DN202" t="s">
        <v>12340</v>
      </c>
      <c r="DO202">
        <v>80</v>
      </c>
      <c r="DP202" s="111" t="s">
        <v>9166</v>
      </c>
    </row>
    <row r="203" spans="1:120" x14ac:dyDescent="0.25">
      <c r="A203" s="8"/>
      <c r="B203" s="8"/>
      <c r="C203" s="8"/>
      <c r="D203" s="8"/>
      <c r="F203" s="8"/>
      <c r="H203"/>
      <c r="N203"/>
      <c r="P203" s="8"/>
      <c r="R203" s="8"/>
      <c r="T203" s="8"/>
      <c r="AQ203"/>
      <c r="BH203" s="33" t="s">
        <v>10575</v>
      </c>
      <c r="BJ203" s="33" t="s">
        <v>370</v>
      </c>
      <c r="BL203" s="33" t="s">
        <v>9386</v>
      </c>
      <c r="BP203" s="8"/>
      <c r="DH203" s="112" t="str">
        <f t="shared" si="7"/>
        <v>18-100</v>
      </c>
      <c r="DI203" s="69">
        <v>18</v>
      </c>
      <c r="DJ203">
        <v>100</v>
      </c>
      <c r="DK203" s="69">
        <v>18</v>
      </c>
      <c r="DL203">
        <v>15.688000000000001</v>
      </c>
      <c r="DM203" s="69">
        <v>1.1559999999999999</v>
      </c>
      <c r="DN203" t="s">
        <v>12340</v>
      </c>
      <c r="DO203">
        <v>100</v>
      </c>
      <c r="DP203" s="111" t="s">
        <v>9166</v>
      </c>
    </row>
    <row r="204" spans="1:120" x14ac:dyDescent="0.25">
      <c r="A204" s="8"/>
      <c r="B204" s="8"/>
      <c r="C204" s="8"/>
      <c r="D204" s="8"/>
      <c r="F204" s="8"/>
      <c r="H204"/>
      <c r="N204"/>
      <c r="P204" s="8"/>
      <c r="R204" s="8"/>
      <c r="T204" s="8"/>
      <c r="AQ204"/>
      <c r="BH204" s="33" t="s">
        <v>10576</v>
      </c>
      <c r="BJ204" s="33" t="s">
        <v>371</v>
      </c>
      <c r="BL204" s="33" t="s">
        <v>9387</v>
      </c>
      <c r="BP204" s="8"/>
      <c r="CM204"/>
      <c r="DH204" s="112" t="str">
        <f t="shared" si="7"/>
        <v>18-120</v>
      </c>
      <c r="DI204" s="69">
        <v>18</v>
      </c>
      <c r="DJ204">
        <v>120</v>
      </c>
      <c r="DK204" s="69">
        <v>18</v>
      </c>
      <c r="DL204">
        <v>15.25</v>
      </c>
      <c r="DM204" s="69">
        <v>1.375</v>
      </c>
      <c r="DN204" t="s">
        <v>12340</v>
      </c>
      <c r="DO204">
        <v>120</v>
      </c>
      <c r="DP204" s="111" t="s">
        <v>9166</v>
      </c>
    </row>
    <row r="205" spans="1:120" x14ac:dyDescent="0.25">
      <c r="A205" s="8"/>
      <c r="B205" s="8"/>
      <c r="C205" s="8"/>
      <c r="D205" s="8"/>
      <c r="F205" s="8"/>
      <c r="H205"/>
      <c r="N205"/>
      <c r="P205" s="8"/>
      <c r="R205" s="8"/>
      <c r="T205" s="8"/>
      <c r="AQ205"/>
      <c r="BH205" s="33" t="s">
        <v>10577</v>
      </c>
      <c r="BJ205" s="33" t="s">
        <v>372</v>
      </c>
      <c r="BL205" s="33" t="s">
        <v>9388</v>
      </c>
      <c r="BP205" s="8"/>
      <c r="CM205"/>
      <c r="DH205" s="112" t="str">
        <f t="shared" si="7"/>
        <v>18-140</v>
      </c>
      <c r="DI205" s="69">
        <v>18</v>
      </c>
      <c r="DJ205">
        <v>140</v>
      </c>
      <c r="DK205" s="69">
        <v>18</v>
      </c>
      <c r="DL205">
        <v>14.875999999999999</v>
      </c>
      <c r="DM205" s="69">
        <v>1.5620000000000001</v>
      </c>
      <c r="DN205" t="s">
        <v>12340</v>
      </c>
      <c r="DO205">
        <v>140</v>
      </c>
      <c r="DP205" s="111" t="s">
        <v>9166</v>
      </c>
    </row>
    <row r="206" spans="1:120" x14ac:dyDescent="0.25">
      <c r="A206" s="8"/>
      <c r="B206" s="8"/>
      <c r="C206" s="8"/>
      <c r="D206" s="8"/>
      <c r="F206" s="8"/>
      <c r="H206"/>
      <c r="N206"/>
      <c r="P206" s="8"/>
      <c r="R206" s="8"/>
      <c r="T206" s="8"/>
      <c r="AQ206"/>
      <c r="BH206" s="33" t="s">
        <v>10578</v>
      </c>
      <c r="BJ206" s="33" t="s">
        <v>373</v>
      </c>
      <c r="BL206" s="33" t="s">
        <v>9389</v>
      </c>
      <c r="BP206" s="8"/>
      <c r="CM206"/>
      <c r="DH206" s="112" t="str">
        <f t="shared" si="7"/>
        <v>18-160</v>
      </c>
      <c r="DI206" s="69">
        <v>18</v>
      </c>
      <c r="DJ206" s="69">
        <v>160</v>
      </c>
      <c r="DK206" s="69">
        <v>18</v>
      </c>
      <c r="DL206">
        <v>14.438000000000001</v>
      </c>
      <c r="DM206" s="69">
        <v>1.7809999999999999</v>
      </c>
      <c r="DN206" t="s">
        <v>12340</v>
      </c>
      <c r="DO206" s="69">
        <v>160</v>
      </c>
      <c r="DP206" s="111" t="s">
        <v>9166</v>
      </c>
    </row>
    <row r="207" spans="1:120" x14ac:dyDescent="0.25">
      <c r="A207" s="8"/>
      <c r="B207" s="8"/>
      <c r="C207" s="8"/>
      <c r="D207" s="8"/>
      <c r="F207" s="8"/>
      <c r="H207"/>
      <c r="N207"/>
      <c r="P207" s="8"/>
      <c r="R207" s="8"/>
      <c r="T207" s="8"/>
      <c r="AQ207"/>
      <c r="BH207" s="33" t="s">
        <v>10579</v>
      </c>
      <c r="BJ207" s="33" t="s">
        <v>374</v>
      </c>
      <c r="BL207" s="33" t="s">
        <v>9390</v>
      </c>
      <c r="BP207" s="8"/>
      <c r="CM207"/>
      <c r="DH207" s="112" t="str">
        <f t="shared" si="7"/>
        <v>18-STD</v>
      </c>
      <c r="DI207" s="69">
        <v>18</v>
      </c>
      <c r="DJ207" t="s">
        <v>11</v>
      </c>
      <c r="DK207" s="69">
        <v>18</v>
      </c>
      <c r="DL207">
        <v>17.25</v>
      </c>
      <c r="DM207" s="69">
        <v>0.375</v>
      </c>
      <c r="DN207" t="s">
        <v>11</v>
      </c>
      <c r="DO207">
        <v>1</v>
      </c>
      <c r="DP207" s="111" t="s">
        <v>9166</v>
      </c>
    </row>
    <row r="208" spans="1:120" x14ac:dyDescent="0.25">
      <c r="A208" s="8"/>
      <c r="B208" s="8"/>
      <c r="C208" s="8"/>
      <c r="D208" s="8"/>
      <c r="F208" s="8"/>
      <c r="H208"/>
      <c r="N208"/>
      <c r="P208" s="8"/>
      <c r="R208" s="8"/>
      <c r="T208" s="8"/>
      <c r="AQ208"/>
      <c r="BH208" s="33" t="s">
        <v>10580</v>
      </c>
      <c r="BJ208" s="33" t="s">
        <v>375</v>
      </c>
      <c r="BL208" s="33" t="s">
        <v>9391</v>
      </c>
      <c r="BP208" s="8"/>
      <c r="CM208"/>
      <c r="DH208" s="113" t="str">
        <f t="shared" si="7"/>
        <v>18-XH</v>
      </c>
      <c r="DI208" s="104">
        <v>18</v>
      </c>
      <c r="DJ208" s="104" t="s">
        <v>12</v>
      </c>
      <c r="DK208" s="104">
        <v>18</v>
      </c>
      <c r="DL208" s="103">
        <v>17</v>
      </c>
      <c r="DM208" s="104">
        <v>0.5</v>
      </c>
      <c r="DN208" s="103" t="s">
        <v>12</v>
      </c>
      <c r="DO208" s="104">
        <v>2</v>
      </c>
      <c r="DP208" s="118" t="s">
        <v>9166</v>
      </c>
    </row>
    <row r="209" spans="1:120" x14ac:dyDescent="0.25">
      <c r="A209" s="8"/>
      <c r="B209" s="8"/>
      <c r="C209" s="8"/>
      <c r="D209" s="8"/>
      <c r="F209" s="8"/>
      <c r="H209"/>
      <c r="N209"/>
      <c r="P209" s="8"/>
      <c r="R209" s="8"/>
      <c r="T209" s="8"/>
      <c r="AQ209"/>
      <c r="BH209" s="33" t="s">
        <v>10581</v>
      </c>
      <c r="BJ209" s="33" t="s">
        <v>376</v>
      </c>
      <c r="BL209" s="33" t="s">
        <v>9392</v>
      </c>
      <c r="BP209" s="8"/>
      <c r="CM209"/>
      <c r="DH209" s="110" t="str">
        <f t="shared" si="7"/>
        <v>20-10</v>
      </c>
      <c r="DI209" s="69">
        <v>20</v>
      </c>
      <c r="DJ209" s="69">
        <v>10</v>
      </c>
      <c r="DK209" s="69">
        <v>20</v>
      </c>
      <c r="DL209">
        <v>19.5</v>
      </c>
      <c r="DM209" s="69">
        <v>0.25</v>
      </c>
      <c r="DN209" t="s">
        <v>12340</v>
      </c>
      <c r="DO209" s="69">
        <v>10</v>
      </c>
      <c r="DP209" s="111" t="s">
        <v>9166</v>
      </c>
    </row>
    <row r="210" spans="1:120" x14ac:dyDescent="0.25">
      <c r="A210" s="8"/>
      <c r="B210" s="8"/>
      <c r="C210" s="8"/>
      <c r="D210" s="8"/>
      <c r="F210" s="8"/>
      <c r="H210"/>
      <c r="N210"/>
      <c r="P210" s="8"/>
      <c r="R210" s="8"/>
      <c r="T210" s="8"/>
      <c r="AQ210"/>
      <c r="BH210" s="33" t="s">
        <v>10582</v>
      </c>
      <c r="BJ210" s="33" t="s">
        <v>377</v>
      </c>
      <c r="BL210" s="33" t="s">
        <v>9393</v>
      </c>
      <c r="BP210" s="8"/>
      <c r="CM210"/>
      <c r="DH210" s="112" t="str">
        <f t="shared" si="7"/>
        <v>20-20</v>
      </c>
      <c r="DI210" s="69">
        <v>20</v>
      </c>
      <c r="DJ210" s="69">
        <v>20</v>
      </c>
      <c r="DK210" s="69">
        <v>20</v>
      </c>
      <c r="DL210">
        <v>19.25</v>
      </c>
      <c r="DM210" s="69">
        <v>0.375</v>
      </c>
      <c r="DN210" t="s">
        <v>12340</v>
      </c>
      <c r="DO210" s="69">
        <v>20</v>
      </c>
      <c r="DP210" s="111" t="s">
        <v>9166</v>
      </c>
    </row>
    <row r="211" spans="1:120" x14ac:dyDescent="0.25">
      <c r="A211" s="8"/>
      <c r="B211" s="8"/>
      <c r="C211" s="8"/>
      <c r="D211" s="8"/>
      <c r="F211" s="8"/>
      <c r="H211"/>
      <c r="N211"/>
      <c r="P211" s="8"/>
      <c r="R211" s="8"/>
      <c r="T211" s="8"/>
      <c r="AQ211"/>
      <c r="BH211" s="33" t="s">
        <v>10583</v>
      </c>
      <c r="BJ211" s="33" t="s">
        <v>378</v>
      </c>
      <c r="BL211" s="33" t="s">
        <v>9394</v>
      </c>
      <c r="BP211" s="8"/>
      <c r="CM211"/>
      <c r="DH211" s="112" t="str">
        <f t="shared" si="7"/>
        <v>20-30</v>
      </c>
      <c r="DI211" s="69">
        <v>20</v>
      </c>
      <c r="DJ211">
        <v>30</v>
      </c>
      <c r="DK211" s="69">
        <v>20</v>
      </c>
      <c r="DL211">
        <v>19</v>
      </c>
      <c r="DM211" s="69">
        <v>0.5</v>
      </c>
      <c r="DN211" t="s">
        <v>12340</v>
      </c>
      <c r="DO211">
        <v>30</v>
      </c>
      <c r="DP211" s="111" t="s">
        <v>9166</v>
      </c>
    </row>
    <row r="212" spans="1:120" x14ac:dyDescent="0.25">
      <c r="A212" s="8"/>
      <c r="B212" s="8"/>
      <c r="C212" s="8"/>
      <c r="D212" s="8"/>
      <c r="F212" s="8"/>
      <c r="H212"/>
      <c r="N212"/>
      <c r="P212" s="8"/>
      <c r="R212" s="8"/>
      <c r="T212" s="8"/>
      <c r="AQ212"/>
      <c r="BH212" s="33" t="s">
        <v>10584</v>
      </c>
      <c r="BJ212" s="33" t="s">
        <v>379</v>
      </c>
      <c r="BL212" s="33" t="s">
        <v>9395</v>
      </c>
      <c r="BP212" s="8"/>
      <c r="CM212"/>
      <c r="DH212" s="112" t="str">
        <f t="shared" si="7"/>
        <v>20-40</v>
      </c>
      <c r="DI212" s="69">
        <v>20</v>
      </c>
      <c r="DJ212">
        <v>40</v>
      </c>
      <c r="DK212" s="69">
        <v>20</v>
      </c>
      <c r="DL212">
        <v>18.814</v>
      </c>
      <c r="DM212" s="69">
        <v>0.59299999999999997</v>
      </c>
      <c r="DN212" t="s">
        <v>12340</v>
      </c>
      <c r="DO212">
        <v>40</v>
      </c>
      <c r="DP212" s="111" t="s">
        <v>9166</v>
      </c>
    </row>
    <row r="213" spans="1:120" x14ac:dyDescent="0.25">
      <c r="A213" s="8"/>
      <c r="B213" s="8"/>
      <c r="C213" s="8"/>
      <c r="D213" s="8"/>
      <c r="F213" s="8"/>
      <c r="H213"/>
      <c r="N213"/>
      <c r="P213" s="8"/>
      <c r="R213" s="8"/>
      <c r="T213" s="8"/>
      <c r="AQ213"/>
      <c r="BH213" s="33" t="s">
        <v>10585</v>
      </c>
      <c r="BJ213" s="33" t="s">
        <v>380</v>
      </c>
      <c r="BL213" s="33" t="s">
        <v>9396</v>
      </c>
      <c r="BP213" s="8"/>
      <c r="CM213"/>
      <c r="DH213" s="112" t="str">
        <f t="shared" si="7"/>
        <v>20-60</v>
      </c>
      <c r="DI213" s="69">
        <v>20</v>
      </c>
      <c r="DJ213">
        <v>60</v>
      </c>
      <c r="DK213" s="69">
        <v>20</v>
      </c>
      <c r="DL213">
        <v>18.376000000000001</v>
      </c>
      <c r="DM213" s="69">
        <v>0.81200000000000006</v>
      </c>
      <c r="DN213" t="s">
        <v>12340</v>
      </c>
      <c r="DO213">
        <v>60</v>
      </c>
      <c r="DP213" s="111" t="s">
        <v>9166</v>
      </c>
    </row>
    <row r="214" spans="1:120" x14ac:dyDescent="0.25">
      <c r="A214" s="8"/>
      <c r="B214" s="8"/>
      <c r="C214" s="8"/>
      <c r="D214" s="8"/>
      <c r="F214" s="8"/>
      <c r="H214"/>
      <c r="N214"/>
      <c r="P214" s="8"/>
      <c r="R214" s="8"/>
      <c r="T214" s="8"/>
      <c r="AQ214"/>
      <c r="BH214" s="33" t="s">
        <v>11006</v>
      </c>
      <c r="BJ214" s="33" t="s">
        <v>381</v>
      </c>
      <c r="BL214" s="33" t="s">
        <v>9397</v>
      </c>
      <c r="BP214" s="8"/>
      <c r="CM214"/>
      <c r="DH214" s="112" t="str">
        <f t="shared" si="7"/>
        <v>20-80</v>
      </c>
      <c r="DI214" s="69">
        <v>20</v>
      </c>
      <c r="DJ214">
        <v>80</v>
      </c>
      <c r="DK214" s="69">
        <v>20</v>
      </c>
      <c r="DL214">
        <v>17.937999999999999</v>
      </c>
      <c r="DM214" s="69">
        <v>1.0309999999999999</v>
      </c>
      <c r="DN214" t="s">
        <v>12340</v>
      </c>
      <c r="DO214">
        <v>80</v>
      </c>
      <c r="DP214" s="111" t="s">
        <v>9166</v>
      </c>
    </row>
    <row r="215" spans="1:120" x14ac:dyDescent="0.25">
      <c r="A215" s="8"/>
      <c r="B215" s="8"/>
      <c r="C215" s="8"/>
      <c r="D215" s="8"/>
      <c r="F215" s="8"/>
      <c r="H215"/>
      <c r="N215"/>
      <c r="P215" s="8"/>
      <c r="R215" s="8"/>
      <c r="T215" s="8"/>
      <c r="AQ215"/>
      <c r="BH215" s="33" t="s">
        <v>10586</v>
      </c>
      <c r="BJ215" s="33" t="s">
        <v>382</v>
      </c>
      <c r="BL215" s="33" t="s">
        <v>9398</v>
      </c>
      <c r="BP215" s="8"/>
      <c r="CM215"/>
      <c r="DH215" s="112" t="str">
        <f t="shared" si="7"/>
        <v>20-100</v>
      </c>
      <c r="DI215" s="69">
        <v>20</v>
      </c>
      <c r="DJ215">
        <v>100</v>
      </c>
      <c r="DK215" s="69">
        <v>20</v>
      </c>
      <c r="DL215">
        <v>17.440000000000001</v>
      </c>
      <c r="DM215" s="69">
        <v>1.28</v>
      </c>
      <c r="DN215" t="s">
        <v>12340</v>
      </c>
      <c r="DO215">
        <v>100</v>
      </c>
      <c r="DP215" s="111" t="s">
        <v>9166</v>
      </c>
    </row>
    <row r="216" spans="1:120" x14ac:dyDescent="0.25">
      <c r="A216" s="8"/>
      <c r="B216" s="8"/>
      <c r="C216" s="8"/>
      <c r="D216" s="8"/>
      <c r="F216" s="8"/>
      <c r="H216"/>
      <c r="N216"/>
      <c r="P216" s="8"/>
      <c r="R216" s="8"/>
      <c r="T216" s="8"/>
      <c r="AQ216"/>
      <c r="BH216" s="33" t="s">
        <v>10587</v>
      </c>
      <c r="BJ216" s="33" t="s">
        <v>383</v>
      </c>
      <c r="BL216" s="33" t="s">
        <v>9399</v>
      </c>
      <c r="BP216" s="8"/>
      <c r="CM216"/>
      <c r="DH216" s="112" t="str">
        <f t="shared" si="7"/>
        <v>20-120</v>
      </c>
      <c r="DI216" s="69">
        <v>20</v>
      </c>
      <c r="DJ216">
        <v>120</v>
      </c>
      <c r="DK216" s="69">
        <v>20</v>
      </c>
      <c r="DL216">
        <v>17</v>
      </c>
      <c r="DM216" s="69">
        <v>1.5</v>
      </c>
      <c r="DN216" t="s">
        <v>12340</v>
      </c>
      <c r="DO216">
        <v>120</v>
      </c>
      <c r="DP216" s="111" t="s">
        <v>9166</v>
      </c>
    </row>
    <row r="217" spans="1:120" x14ac:dyDescent="0.25">
      <c r="A217" s="8"/>
      <c r="B217" s="8"/>
      <c r="C217" s="8"/>
      <c r="D217" s="8"/>
      <c r="F217" s="8"/>
      <c r="H217"/>
      <c r="N217"/>
      <c r="P217" s="8"/>
      <c r="R217" s="8"/>
      <c r="T217" s="8"/>
      <c r="AQ217"/>
      <c r="BH217" s="33" t="s">
        <v>10588</v>
      </c>
      <c r="BJ217" s="33" t="s">
        <v>384</v>
      </c>
      <c r="BL217" s="33" t="s">
        <v>9400</v>
      </c>
      <c r="BP217" s="8"/>
      <c r="CM217"/>
      <c r="DH217" s="112" t="str">
        <f t="shared" si="7"/>
        <v>20-140</v>
      </c>
      <c r="DI217" s="69">
        <v>20</v>
      </c>
      <c r="DJ217">
        <v>140</v>
      </c>
      <c r="DK217" s="69">
        <v>20</v>
      </c>
      <c r="DL217">
        <v>16.5</v>
      </c>
      <c r="DM217" s="69">
        <v>1.75</v>
      </c>
      <c r="DN217" t="s">
        <v>12340</v>
      </c>
      <c r="DO217">
        <v>140</v>
      </c>
      <c r="DP217" s="111" t="s">
        <v>9166</v>
      </c>
    </row>
    <row r="218" spans="1:120" x14ac:dyDescent="0.25">
      <c r="A218" s="8"/>
      <c r="B218" s="8"/>
      <c r="C218" s="8"/>
      <c r="D218" s="8"/>
      <c r="F218" s="8"/>
      <c r="H218"/>
      <c r="N218"/>
      <c r="P218" s="8"/>
      <c r="R218" s="8"/>
      <c r="T218" s="8"/>
      <c r="AQ218"/>
      <c r="BH218" s="33" t="s">
        <v>10589</v>
      </c>
      <c r="BJ218" s="33" t="s">
        <v>385</v>
      </c>
      <c r="BL218" s="33" t="s">
        <v>9401</v>
      </c>
      <c r="BP218" s="8"/>
      <c r="CM218"/>
      <c r="DH218" s="112" t="str">
        <f t="shared" si="7"/>
        <v>20-160</v>
      </c>
      <c r="DI218" s="69">
        <v>20</v>
      </c>
      <c r="DJ218" s="69">
        <v>160</v>
      </c>
      <c r="DK218" s="69">
        <v>20</v>
      </c>
      <c r="DL218">
        <v>16.064</v>
      </c>
      <c r="DM218" s="69">
        <v>1.968</v>
      </c>
      <c r="DN218" t="s">
        <v>12340</v>
      </c>
      <c r="DO218" s="69">
        <v>160</v>
      </c>
      <c r="DP218" s="111" t="s">
        <v>9166</v>
      </c>
    </row>
    <row r="219" spans="1:120" x14ac:dyDescent="0.25">
      <c r="A219" s="8"/>
      <c r="B219" s="8"/>
      <c r="C219" s="8"/>
      <c r="D219" s="8"/>
      <c r="F219" s="8"/>
      <c r="H219"/>
      <c r="N219"/>
      <c r="P219" s="8"/>
      <c r="R219" s="8"/>
      <c r="T219" s="8"/>
      <c r="AQ219"/>
      <c r="BH219" s="33" t="s">
        <v>10590</v>
      </c>
      <c r="BJ219" s="33" t="s">
        <v>386</v>
      </c>
      <c r="BL219" s="33" t="s">
        <v>9402</v>
      </c>
      <c r="BP219" s="8"/>
      <c r="CM219"/>
      <c r="DH219" s="112" t="str">
        <f t="shared" si="7"/>
        <v>20-STD</v>
      </c>
      <c r="DI219" s="69">
        <v>20</v>
      </c>
      <c r="DJ219" t="s">
        <v>11</v>
      </c>
      <c r="DK219" s="69">
        <v>20</v>
      </c>
      <c r="DL219">
        <v>19.25</v>
      </c>
      <c r="DM219" s="69">
        <v>0.375</v>
      </c>
      <c r="DN219" t="s">
        <v>11</v>
      </c>
      <c r="DO219">
        <v>1</v>
      </c>
      <c r="DP219" s="111" t="s">
        <v>9166</v>
      </c>
    </row>
    <row r="220" spans="1:120" x14ac:dyDescent="0.25">
      <c r="A220" s="8"/>
      <c r="B220" s="8"/>
      <c r="C220" s="8"/>
      <c r="D220" s="8"/>
      <c r="F220" s="8"/>
      <c r="H220"/>
      <c r="N220"/>
      <c r="P220" s="8"/>
      <c r="R220" s="8"/>
      <c r="T220" s="8"/>
      <c r="AQ220"/>
      <c r="BH220" s="33" t="s">
        <v>10591</v>
      </c>
      <c r="BJ220" s="33" t="s">
        <v>387</v>
      </c>
      <c r="BL220" s="33" t="s">
        <v>9403</v>
      </c>
      <c r="BP220" s="8"/>
      <c r="CM220"/>
      <c r="DH220" s="113" t="str">
        <f t="shared" si="7"/>
        <v>20-XH</v>
      </c>
      <c r="DI220" s="104">
        <v>20</v>
      </c>
      <c r="DJ220" s="104" t="s">
        <v>12</v>
      </c>
      <c r="DK220" s="104">
        <v>20</v>
      </c>
      <c r="DL220" s="103">
        <v>19</v>
      </c>
      <c r="DM220" s="104">
        <v>0.5</v>
      </c>
      <c r="DN220" s="103" t="s">
        <v>12</v>
      </c>
      <c r="DO220" s="104">
        <v>2</v>
      </c>
      <c r="DP220" s="118" t="s">
        <v>9166</v>
      </c>
    </row>
    <row r="221" spans="1:120" x14ac:dyDescent="0.25">
      <c r="A221" s="8"/>
      <c r="B221" s="8"/>
      <c r="C221" s="8"/>
      <c r="D221" s="8"/>
      <c r="F221" s="8"/>
      <c r="H221"/>
      <c r="N221"/>
      <c r="P221" s="8"/>
      <c r="R221" s="8"/>
      <c r="T221" s="8"/>
      <c r="AQ221"/>
      <c r="BH221" s="33" t="s">
        <v>10592</v>
      </c>
      <c r="BJ221" s="33" t="s">
        <v>388</v>
      </c>
      <c r="BL221" s="33" t="s">
        <v>9404</v>
      </c>
      <c r="BP221" s="8"/>
      <c r="CM221"/>
      <c r="DH221" s="110" t="str">
        <f t="shared" si="7"/>
        <v>22-10</v>
      </c>
      <c r="DI221" s="69">
        <v>22</v>
      </c>
      <c r="DJ221" s="69">
        <v>10</v>
      </c>
      <c r="DK221" s="69">
        <v>22</v>
      </c>
      <c r="DL221">
        <v>21.5</v>
      </c>
      <c r="DM221" s="69">
        <v>0.25</v>
      </c>
      <c r="DN221" t="s">
        <v>12340</v>
      </c>
      <c r="DO221" s="69">
        <v>10</v>
      </c>
      <c r="DP221" s="111" t="s">
        <v>9166</v>
      </c>
    </row>
    <row r="222" spans="1:120" x14ac:dyDescent="0.25">
      <c r="A222" s="8"/>
      <c r="B222" s="8"/>
      <c r="C222" s="8"/>
      <c r="D222" s="8"/>
      <c r="F222" s="8"/>
      <c r="H222"/>
      <c r="N222"/>
      <c r="P222" s="8"/>
      <c r="R222" s="8"/>
      <c r="T222" s="8"/>
      <c r="AQ222"/>
      <c r="BH222" s="33" t="s">
        <v>10593</v>
      </c>
      <c r="BJ222" s="33" t="s">
        <v>389</v>
      </c>
      <c r="BL222" s="33" t="s">
        <v>9405</v>
      </c>
      <c r="BP222" s="8"/>
      <c r="CM222"/>
      <c r="DH222" s="112" t="str">
        <f t="shared" si="7"/>
        <v>22-20</v>
      </c>
      <c r="DI222" s="69">
        <v>22</v>
      </c>
      <c r="DJ222" s="69">
        <v>20</v>
      </c>
      <c r="DK222" s="69">
        <v>22</v>
      </c>
      <c r="DL222">
        <v>21.25</v>
      </c>
      <c r="DM222" s="69">
        <v>0.375</v>
      </c>
      <c r="DN222" t="s">
        <v>12340</v>
      </c>
      <c r="DO222" s="69">
        <v>20</v>
      </c>
      <c r="DP222" s="111" t="s">
        <v>9166</v>
      </c>
    </row>
    <row r="223" spans="1:120" x14ac:dyDescent="0.25">
      <c r="A223" s="8"/>
      <c r="B223" s="8"/>
      <c r="C223" s="8"/>
      <c r="D223" s="8"/>
      <c r="F223" s="8"/>
      <c r="H223"/>
      <c r="N223"/>
      <c r="P223" s="8"/>
      <c r="R223" s="8"/>
      <c r="T223" s="8"/>
      <c r="AQ223"/>
      <c r="BH223" s="33" t="s">
        <v>10594</v>
      </c>
      <c r="BJ223" s="33" t="s">
        <v>390</v>
      </c>
      <c r="BL223" s="33" t="s">
        <v>9406</v>
      </c>
      <c r="BP223" s="8"/>
      <c r="CM223"/>
      <c r="DH223" s="112" t="str">
        <f t="shared" si="7"/>
        <v>22-30</v>
      </c>
      <c r="DI223" s="69">
        <v>22</v>
      </c>
      <c r="DJ223">
        <v>30</v>
      </c>
      <c r="DK223" s="69">
        <v>22</v>
      </c>
      <c r="DL223">
        <v>21</v>
      </c>
      <c r="DM223" s="69">
        <v>0.5</v>
      </c>
      <c r="DN223" t="s">
        <v>12340</v>
      </c>
      <c r="DO223">
        <v>30</v>
      </c>
      <c r="DP223" s="111" t="s">
        <v>9166</v>
      </c>
    </row>
    <row r="224" spans="1:120" x14ac:dyDescent="0.25">
      <c r="A224" s="8"/>
      <c r="B224" s="8"/>
      <c r="C224" s="8"/>
      <c r="D224" s="8"/>
      <c r="F224" s="8"/>
      <c r="H224"/>
      <c r="N224"/>
      <c r="P224" s="8"/>
      <c r="R224" s="8"/>
      <c r="T224" s="8"/>
      <c r="AQ224"/>
      <c r="BH224" s="33" t="s">
        <v>10595</v>
      </c>
      <c r="BJ224" s="33" t="s">
        <v>391</v>
      </c>
      <c r="BL224" s="33" t="s">
        <v>9407</v>
      </c>
      <c r="BP224" s="8"/>
      <c r="CM224"/>
      <c r="DH224" s="112" t="str">
        <f t="shared" si="7"/>
        <v>22-60</v>
      </c>
      <c r="DI224" s="69">
        <v>22</v>
      </c>
      <c r="DJ224">
        <v>60</v>
      </c>
      <c r="DK224" s="69">
        <v>22</v>
      </c>
      <c r="DL224">
        <v>20.25</v>
      </c>
      <c r="DM224" s="69">
        <v>0.875</v>
      </c>
      <c r="DN224" t="s">
        <v>12340</v>
      </c>
      <c r="DO224">
        <v>60</v>
      </c>
      <c r="DP224" s="111" t="s">
        <v>9166</v>
      </c>
    </row>
    <row r="225" spans="1:120" x14ac:dyDescent="0.25">
      <c r="A225" s="8"/>
      <c r="B225" s="8"/>
      <c r="C225" s="8"/>
      <c r="D225" s="8"/>
      <c r="F225" s="8"/>
      <c r="H225"/>
      <c r="N225"/>
      <c r="P225" s="8"/>
      <c r="R225" s="8"/>
      <c r="T225" s="8"/>
      <c r="AQ225"/>
      <c r="BH225" s="33" t="s">
        <v>10596</v>
      </c>
      <c r="BJ225" s="33" t="s">
        <v>392</v>
      </c>
      <c r="BL225" s="33" t="s">
        <v>9408</v>
      </c>
      <c r="BP225" s="8"/>
      <c r="CM225"/>
      <c r="DH225" s="112" t="str">
        <f t="shared" si="7"/>
        <v>22-80</v>
      </c>
      <c r="DI225" s="69">
        <v>22</v>
      </c>
      <c r="DJ225">
        <v>80</v>
      </c>
      <c r="DK225" s="69">
        <v>22</v>
      </c>
      <c r="DL225">
        <v>19.75</v>
      </c>
      <c r="DM225" s="69">
        <v>1.125</v>
      </c>
      <c r="DN225" t="s">
        <v>12340</v>
      </c>
      <c r="DO225">
        <v>80</v>
      </c>
      <c r="DP225" s="111" t="s">
        <v>9166</v>
      </c>
    </row>
    <row r="226" spans="1:120" x14ac:dyDescent="0.25">
      <c r="A226" s="8"/>
      <c r="B226" s="8"/>
      <c r="C226" s="8"/>
      <c r="D226" s="8"/>
      <c r="F226" s="8"/>
      <c r="H226"/>
      <c r="N226"/>
      <c r="P226" s="8"/>
      <c r="R226" s="8"/>
      <c r="T226" s="8"/>
      <c r="AQ226"/>
      <c r="BH226" s="33" t="s">
        <v>10597</v>
      </c>
      <c r="BJ226" s="33" t="s">
        <v>393</v>
      </c>
      <c r="BL226" s="33" t="s">
        <v>9409</v>
      </c>
      <c r="BP226" s="8"/>
      <c r="CM226"/>
      <c r="DH226" s="112" t="str">
        <f t="shared" si="7"/>
        <v>22-100</v>
      </c>
      <c r="DI226" s="69">
        <v>22</v>
      </c>
      <c r="DJ226">
        <v>100</v>
      </c>
      <c r="DK226" s="69">
        <v>22</v>
      </c>
      <c r="DL226">
        <v>19.25</v>
      </c>
      <c r="DM226" s="69">
        <v>1.375</v>
      </c>
      <c r="DN226" t="s">
        <v>12340</v>
      </c>
      <c r="DO226">
        <v>100</v>
      </c>
      <c r="DP226" s="111" t="s">
        <v>9166</v>
      </c>
    </row>
    <row r="227" spans="1:120" x14ac:dyDescent="0.25">
      <c r="A227" s="8"/>
      <c r="B227" s="8"/>
      <c r="C227" s="8"/>
      <c r="D227" s="8"/>
      <c r="F227" s="8"/>
      <c r="H227"/>
      <c r="N227"/>
      <c r="P227" s="8"/>
      <c r="R227" s="8"/>
      <c r="T227" s="8"/>
      <c r="AQ227"/>
      <c r="BH227" s="33" t="s">
        <v>10598</v>
      </c>
      <c r="BJ227" s="33" t="s">
        <v>394</v>
      </c>
      <c r="BL227" s="33" t="s">
        <v>9410</v>
      </c>
      <c r="BP227" s="8"/>
      <c r="CM227"/>
      <c r="DH227" s="112" t="str">
        <f t="shared" si="7"/>
        <v>22-120</v>
      </c>
      <c r="DI227" s="69">
        <v>22</v>
      </c>
      <c r="DJ227">
        <v>120</v>
      </c>
      <c r="DK227" s="69">
        <v>22</v>
      </c>
      <c r="DL227">
        <v>18.75</v>
      </c>
      <c r="DM227" s="69">
        <v>1.625</v>
      </c>
      <c r="DN227" t="s">
        <v>12340</v>
      </c>
      <c r="DO227">
        <v>120</v>
      </c>
      <c r="DP227" s="111" t="s">
        <v>9166</v>
      </c>
    </row>
    <row r="228" spans="1:120" x14ac:dyDescent="0.25">
      <c r="A228" s="8"/>
      <c r="B228" s="8"/>
      <c r="C228" s="8"/>
      <c r="D228" s="8"/>
      <c r="F228" s="8"/>
      <c r="H228"/>
      <c r="N228"/>
      <c r="P228" s="8"/>
      <c r="R228" s="8"/>
      <c r="T228" s="8"/>
      <c r="AQ228"/>
      <c r="BH228" s="33" t="s">
        <v>11007</v>
      </c>
      <c r="BJ228" s="33" t="s">
        <v>395</v>
      </c>
      <c r="BL228" s="33" t="s">
        <v>9411</v>
      </c>
      <c r="BP228" s="8"/>
      <c r="CM228"/>
      <c r="DH228" s="112" t="str">
        <f t="shared" si="7"/>
        <v>22-140</v>
      </c>
      <c r="DI228" s="69">
        <v>22</v>
      </c>
      <c r="DJ228">
        <v>140</v>
      </c>
      <c r="DK228" s="69">
        <v>22</v>
      </c>
      <c r="DL228">
        <v>18.25</v>
      </c>
      <c r="DM228" s="69">
        <v>1.875</v>
      </c>
      <c r="DN228" t="s">
        <v>12340</v>
      </c>
      <c r="DO228">
        <v>140</v>
      </c>
      <c r="DP228" s="111" t="s">
        <v>9166</v>
      </c>
    </row>
    <row r="229" spans="1:120" x14ac:dyDescent="0.25">
      <c r="A229" s="8"/>
      <c r="B229" s="8"/>
      <c r="C229" s="8"/>
      <c r="D229" s="8"/>
      <c r="F229" s="8"/>
      <c r="H229"/>
      <c r="N229"/>
      <c r="P229" s="8"/>
      <c r="R229" s="8"/>
      <c r="T229" s="8"/>
      <c r="AQ229"/>
      <c r="BH229" s="33" t="s">
        <v>10599</v>
      </c>
      <c r="BJ229" s="33" t="s">
        <v>396</v>
      </c>
      <c r="BL229" s="33" t="s">
        <v>9412</v>
      </c>
      <c r="BP229" s="8"/>
      <c r="CM229"/>
      <c r="DH229" s="112" t="str">
        <f t="shared" si="7"/>
        <v>22-160</v>
      </c>
      <c r="DI229" s="69">
        <v>22</v>
      </c>
      <c r="DJ229" s="69">
        <v>160</v>
      </c>
      <c r="DK229" s="69">
        <v>22</v>
      </c>
      <c r="DL229">
        <v>17.75</v>
      </c>
      <c r="DM229" s="69">
        <v>2.125</v>
      </c>
      <c r="DN229" t="s">
        <v>12340</v>
      </c>
      <c r="DO229" s="69">
        <v>160</v>
      </c>
      <c r="DP229" s="111" t="s">
        <v>9166</v>
      </c>
    </row>
    <row r="230" spans="1:120" x14ac:dyDescent="0.25">
      <c r="A230" s="8"/>
      <c r="B230" s="8"/>
      <c r="C230" s="8"/>
      <c r="D230" s="8"/>
      <c r="F230" s="8"/>
      <c r="H230"/>
      <c r="N230"/>
      <c r="P230" s="8"/>
      <c r="R230" s="8"/>
      <c r="T230" s="8"/>
      <c r="AQ230"/>
      <c r="BH230" s="33" t="s">
        <v>10600</v>
      </c>
      <c r="BJ230" s="33" t="s">
        <v>397</v>
      </c>
      <c r="BL230" s="33" t="s">
        <v>9413</v>
      </c>
      <c r="BP230" s="8"/>
      <c r="CM230"/>
      <c r="DH230" s="113" t="str">
        <f t="shared" si="7"/>
        <v>22-XH</v>
      </c>
      <c r="DI230" s="104">
        <v>22</v>
      </c>
      <c r="DJ230" s="104" t="s">
        <v>12</v>
      </c>
      <c r="DK230" s="104">
        <v>22</v>
      </c>
      <c r="DL230" s="103">
        <v>21</v>
      </c>
      <c r="DM230" s="104">
        <v>0.5</v>
      </c>
      <c r="DN230" s="103" t="s">
        <v>12</v>
      </c>
      <c r="DO230" s="104">
        <v>2</v>
      </c>
      <c r="DP230" s="118" t="s">
        <v>9166</v>
      </c>
    </row>
    <row r="231" spans="1:120" x14ac:dyDescent="0.25">
      <c r="A231" s="8"/>
      <c r="B231" s="8"/>
      <c r="C231" s="8"/>
      <c r="D231" s="8"/>
      <c r="F231" s="8"/>
      <c r="H231"/>
      <c r="N231"/>
      <c r="P231" s="8"/>
      <c r="R231" s="8"/>
      <c r="T231" s="8"/>
      <c r="AQ231"/>
      <c r="BH231" s="33" t="s">
        <v>10601</v>
      </c>
      <c r="BJ231" s="33" t="s">
        <v>398</v>
      </c>
      <c r="BL231" s="33" t="s">
        <v>9414</v>
      </c>
      <c r="BP231" s="8"/>
      <c r="CM231"/>
      <c r="DH231" s="110" t="str">
        <f t="shared" si="7"/>
        <v>24-10</v>
      </c>
      <c r="DI231" s="69">
        <v>24.000000000000004</v>
      </c>
      <c r="DJ231" s="69">
        <v>10</v>
      </c>
      <c r="DK231" s="69">
        <v>24.000000000000004</v>
      </c>
      <c r="DL231">
        <v>23.500000000000004</v>
      </c>
      <c r="DM231" s="69">
        <v>0.25</v>
      </c>
      <c r="DN231" t="s">
        <v>12340</v>
      </c>
      <c r="DO231" s="69">
        <v>10</v>
      </c>
      <c r="DP231" s="111" t="s">
        <v>9166</v>
      </c>
    </row>
    <row r="232" spans="1:120" x14ac:dyDescent="0.25">
      <c r="A232" s="8"/>
      <c r="B232" s="8"/>
      <c r="C232" s="8"/>
      <c r="D232" s="8"/>
      <c r="F232" s="8"/>
      <c r="H232"/>
      <c r="N232"/>
      <c r="P232" s="8"/>
      <c r="R232" s="8"/>
      <c r="T232" s="8"/>
      <c r="AQ232"/>
      <c r="BH232" s="33" t="s">
        <v>10602</v>
      </c>
      <c r="BJ232" s="33" t="s">
        <v>399</v>
      </c>
      <c r="BL232" s="33" t="s">
        <v>9415</v>
      </c>
      <c r="BP232" s="8"/>
      <c r="CM232"/>
      <c r="DH232" s="112" t="str">
        <f t="shared" si="7"/>
        <v>24-20</v>
      </c>
      <c r="DI232" s="69">
        <v>24.000000000000004</v>
      </c>
      <c r="DJ232" s="69">
        <v>20</v>
      </c>
      <c r="DK232" s="69">
        <v>24.000000000000004</v>
      </c>
      <c r="DL232">
        <v>23.250000000000004</v>
      </c>
      <c r="DM232" s="69">
        <v>0.375</v>
      </c>
      <c r="DN232" t="s">
        <v>12340</v>
      </c>
      <c r="DO232" s="69">
        <v>20</v>
      </c>
      <c r="DP232" s="111" t="s">
        <v>9166</v>
      </c>
    </row>
    <row r="233" spans="1:120" x14ac:dyDescent="0.25">
      <c r="A233" s="8"/>
      <c r="B233" s="8"/>
      <c r="C233" s="8"/>
      <c r="D233" s="8"/>
      <c r="F233" s="8"/>
      <c r="H233"/>
      <c r="N233"/>
      <c r="P233" s="8"/>
      <c r="R233" s="8"/>
      <c r="T233" s="8"/>
      <c r="AQ233"/>
      <c r="BH233" s="33" t="s">
        <v>10603</v>
      </c>
      <c r="BJ233" s="33" t="s">
        <v>400</v>
      </c>
      <c r="BL233" s="33" t="s">
        <v>9416</v>
      </c>
      <c r="BP233" s="8"/>
      <c r="CM233"/>
      <c r="DH233" s="112" t="str">
        <f t="shared" si="7"/>
        <v>24-30</v>
      </c>
      <c r="DI233" s="69">
        <v>24.000000000000004</v>
      </c>
      <c r="DJ233">
        <v>30</v>
      </c>
      <c r="DK233" s="69">
        <v>24.000000000000004</v>
      </c>
      <c r="DL233">
        <v>22.876000000000005</v>
      </c>
      <c r="DM233" s="69">
        <v>0.56200000000000006</v>
      </c>
      <c r="DN233" t="s">
        <v>12340</v>
      </c>
      <c r="DO233">
        <v>30</v>
      </c>
      <c r="DP233" s="111" t="s">
        <v>9166</v>
      </c>
    </row>
    <row r="234" spans="1:120" x14ac:dyDescent="0.25">
      <c r="A234" s="8"/>
      <c r="B234" s="8"/>
      <c r="C234" s="8"/>
      <c r="D234" s="8"/>
      <c r="F234" s="8"/>
      <c r="H234"/>
      <c r="N234"/>
      <c r="P234" s="8"/>
      <c r="R234" s="8"/>
      <c r="T234" s="8"/>
      <c r="AQ234"/>
      <c r="BH234" s="33" t="s">
        <v>10604</v>
      </c>
      <c r="BJ234" s="33" t="s">
        <v>401</v>
      </c>
      <c r="BL234" s="33" t="s">
        <v>9417</v>
      </c>
      <c r="BP234" s="8"/>
      <c r="CM234"/>
      <c r="DH234" s="112" t="str">
        <f t="shared" si="7"/>
        <v>24-40</v>
      </c>
      <c r="DI234" s="69">
        <v>24.000000000000004</v>
      </c>
      <c r="DJ234">
        <v>40</v>
      </c>
      <c r="DK234" s="69">
        <v>24.000000000000004</v>
      </c>
      <c r="DL234">
        <v>22.626000000000005</v>
      </c>
      <c r="DM234" s="69">
        <v>0.68700000000000006</v>
      </c>
      <c r="DN234" t="s">
        <v>12340</v>
      </c>
      <c r="DO234">
        <v>40</v>
      </c>
      <c r="DP234" s="111" t="s">
        <v>9166</v>
      </c>
    </row>
    <row r="235" spans="1:120" x14ac:dyDescent="0.25">
      <c r="A235" s="8"/>
      <c r="B235" s="8"/>
      <c r="C235" s="8"/>
      <c r="D235" s="8"/>
      <c r="F235" s="8"/>
      <c r="H235"/>
      <c r="N235"/>
      <c r="P235" s="8"/>
      <c r="R235" s="8"/>
      <c r="T235" s="8"/>
      <c r="AQ235"/>
      <c r="BH235" s="33" t="s">
        <v>10605</v>
      </c>
      <c r="BJ235" s="33" t="s">
        <v>402</v>
      </c>
      <c r="BL235" s="33" t="s">
        <v>9418</v>
      </c>
      <c r="BP235" s="8"/>
      <c r="CM235"/>
      <c r="DH235" s="112" t="str">
        <f t="shared" si="7"/>
        <v>24-60</v>
      </c>
      <c r="DI235" s="69">
        <v>24.000000000000004</v>
      </c>
      <c r="DJ235">
        <v>60</v>
      </c>
      <c r="DK235" s="69">
        <v>24.000000000000004</v>
      </c>
      <c r="DL235">
        <v>22.062000000000005</v>
      </c>
      <c r="DM235" s="69">
        <v>0.96899999999999997</v>
      </c>
      <c r="DN235" t="s">
        <v>12340</v>
      </c>
      <c r="DO235">
        <v>60</v>
      </c>
      <c r="DP235" s="111" t="s">
        <v>9166</v>
      </c>
    </row>
    <row r="236" spans="1:120" x14ac:dyDescent="0.25">
      <c r="A236" s="8"/>
      <c r="B236" s="8"/>
      <c r="C236" s="8"/>
      <c r="D236" s="8"/>
      <c r="F236" s="8"/>
      <c r="H236"/>
      <c r="N236"/>
      <c r="P236" s="8"/>
      <c r="R236" s="8"/>
      <c r="T236" s="8"/>
      <c r="AQ236"/>
      <c r="BH236" s="33" t="s">
        <v>10606</v>
      </c>
      <c r="BJ236" s="33" t="s">
        <v>403</v>
      </c>
      <c r="BL236" s="33" t="s">
        <v>9419</v>
      </c>
      <c r="BP236" s="8"/>
      <c r="CM236"/>
      <c r="DH236" s="112" t="str">
        <f t="shared" si="7"/>
        <v>24-80</v>
      </c>
      <c r="DI236" s="69">
        <v>24.000000000000004</v>
      </c>
      <c r="DJ236">
        <v>80</v>
      </c>
      <c r="DK236" s="69">
        <v>24.000000000000004</v>
      </c>
      <c r="DL236">
        <v>21.564000000000004</v>
      </c>
      <c r="DM236" s="69">
        <v>1.218</v>
      </c>
      <c r="DN236" t="s">
        <v>12340</v>
      </c>
      <c r="DO236">
        <v>80</v>
      </c>
      <c r="DP236" s="111" t="s">
        <v>9166</v>
      </c>
    </row>
    <row r="237" spans="1:120" x14ac:dyDescent="0.25">
      <c r="A237" s="8"/>
      <c r="B237" s="8"/>
      <c r="C237" s="8"/>
      <c r="D237" s="8"/>
      <c r="F237" s="8"/>
      <c r="H237"/>
      <c r="N237"/>
      <c r="P237" s="8"/>
      <c r="R237" s="8"/>
      <c r="T237" s="8"/>
      <c r="AQ237"/>
      <c r="BH237" s="33" t="s">
        <v>10607</v>
      </c>
      <c r="BJ237" s="33" t="s">
        <v>404</v>
      </c>
      <c r="BL237" s="33" t="s">
        <v>9420</v>
      </c>
      <c r="BP237" s="8"/>
      <c r="CM237"/>
      <c r="DH237" s="112" t="str">
        <f t="shared" si="7"/>
        <v>24-100</v>
      </c>
      <c r="DI237" s="69">
        <v>24.000000000000004</v>
      </c>
      <c r="DJ237">
        <v>100</v>
      </c>
      <c r="DK237" s="69">
        <v>24.000000000000004</v>
      </c>
      <c r="DL237">
        <v>20.938000000000002</v>
      </c>
      <c r="DM237" s="69">
        <v>1.5309999999999999</v>
      </c>
      <c r="DN237" t="s">
        <v>12340</v>
      </c>
      <c r="DO237">
        <v>100</v>
      </c>
      <c r="DP237" s="111" t="s">
        <v>9166</v>
      </c>
    </row>
    <row r="238" spans="1:120" x14ac:dyDescent="0.25">
      <c r="A238" s="8"/>
      <c r="B238" s="8"/>
      <c r="C238" s="8"/>
      <c r="D238" s="8"/>
      <c r="F238" s="8"/>
      <c r="H238"/>
      <c r="N238"/>
      <c r="P238" s="8"/>
      <c r="R238" s="8"/>
      <c r="T238" s="8"/>
      <c r="AQ238"/>
      <c r="BH238" s="33" t="s">
        <v>10608</v>
      </c>
      <c r="BJ238" s="33" t="s">
        <v>405</v>
      </c>
      <c r="BL238" s="33" t="s">
        <v>9421</v>
      </c>
      <c r="BP238" s="8"/>
      <c r="CM238"/>
      <c r="DH238" s="112" t="str">
        <f t="shared" si="7"/>
        <v>24-120</v>
      </c>
      <c r="DI238" s="69">
        <v>24.000000000000004</v>
      </c>
      <c r="DJ238">
        <v>120</v>
      </c>
      <c r="DK238" s="69">
        <v>24.000000000000004</v>
      </c>
      <c r="DL238">
        <v>20.376000000000005</v>
      </c>
      <c r="DM238" s="69">
        <v>1.8120000000000001</v>
      </c>
      <c r="DN238" t="s">
        <v>12340</v>
      </c>
      <c r="DO238">
        <v>120</v>
      </c>
      <c r="DP238" s="111" t="s">
        <v>9166</v>
      </c>
    </row>
    <row r="239" spans="1:120" x14ac:dyDescent="0.25">
      <c r="A239" s="8"/>
      <c r="B239" s="8"/>
      <c r="C239" s="8"/>
      <c r="D239" s="8"/>
      <c r="F239" s="8"/>
      <c r="H239"/>
      <c r="N239"/>
      <c r="P239" s="8"/>
      <c r="R239" s="8"/>
      <c r="T239" s="8"/>
      <c r="AQ239"/>
      <c r="BH239" s="33" t="s">
        <v>10609</v>
      </c>
      <c r="BJ239" s="33" t="s">
        <v>406</v>
      </c>
      <c r="BL239" s="33" t="s">
        <v>9422</v>
      </c>
      <c r="BP239" s="8"/>
      <c r="CM239"/>
      <c r="DH239" s="112" t="str">
        <f t="shared" si="7"/>
        <v>24-140</v>
      </c>
      <c r="DI239" s="69">
        <v>24.000000000000004</v>
      </c>
      <c r="DJ239">
        <v>140</v>
      </c>
      <c r="DK239" s="69">
        <v>24.000000000000004</v>
      </c>
      <c r="DL239">
        <v>19.876000000000005</v>
      </c>
      <c r="DM239" s="69">
        <v>2.0619999999999998</v>
      </c>
      <c r="DN239" t="s">
        <v>12340</v>
      </c>
      <c r="DO239">
        <v>140</v>
      </c>
      <c r="DP239" s="111" t="s">
        <v>9166</v>
      </c>
    </row>
    <row r="240" spans="1:120" x14ac:dyDescent="0.25">
      <c r="A240" s="8"/>
      <c r="B240" s="8"/>
      <c r="C240" s="8"/>
      <c r="D240" s="8"/>
      <c r="F240" s="8"/>
      <c r="H240"/>
      <c r="N240"/>
      <c r="P240" s="8"/>
      <c r="R240" s="8"/>
      <c r="T240" s="8"/>
      <c r="AQ240"/>
      <c r="BH240" s="33" t="s">
        <v>10610</v>
      </c>
      <c r="BJ240" s="33" t="s">
        <v>407</v>
      </c>
      <c r="BL240" s="33" t="s">
        <v>9423</v>
      </c>
      <c r="BP240" s="8"/>
      <c r="CM240"/>
      <c r="DH240" s="112" t="str">
        <f t="shared" si="7"/>
        <v>24-160</v>
      </c>
      <c r="DI240" s="69">
        <v>24.000000000000004</v>
      </c>
      <c r="DJ240" s="69">
        <v>160</v>
      </c>
      <c r="DK240" s="69">
        <v>24.000000000000004</v>
      </c>
      <c r="DL240">
        <v>19.314000000000004</v>
      </c>
      <c r="DM240" s="69">
        <v>2.343</v>
      </c>
      <c r="DN240" t="s">
        <v>12340</v>
      </c>
      <c r="DO240" s="69">
        <v>160</v>
      </c>
      <c r="DP240" s="111" t="s">
        <v>9166</v>
      </c>
    </row>
    <row r="241" spans="1:120" x14ac:dyDescent="0.25">
      <c r="A241" s="8"/>
      <c r="B241" s="8"/>
      <c r="C241" s="8"/>
      <c r="D241" s="8"/>
      <c r="F241" s="8"/>
      <c r="H241"/>
      <c r="N241"/>
      <c r="P241" s="8"/>
      <c r="R241" s="8"/>
      <c r="T241" s="8"/>
      <c r="AQ241"/>
      <c r="BH241" s="33" t="s">
        <v>11008</v>
      </c>
      <c r="BJ241" s="33" t="s">
        <v>408</v>
      </c>
      <c r="BL241" s="33" t="s">
        <v>9424</v>
      </c>
      <c r="BP241" s="8"/>
      <c r="CM241"/>
      <c r="DH241" s="112" t="str">
        <f t="shared" si="7"/>
        <v>24-STD</v>
      </c>
      <c r="DI241" s="69">
        <v>24</v>
      </c>
      <c r="DJ241" t="s">
        <v>11</v>
      </c>
      <c r="DK241" s="69">
        <v>24</v>
      </c>
      <c r="DL241">
        <v>23.25</v>
      </c>
      <c r="DM241" s="69">
        <v>0.375</v>
      </c>
      <c r="DN241" t="s">
        <v>11</v>
      </c>
      <c r="DO241">
        <v>1</v>
      </c>
      <c r="DP241" s="111" t="s">
        <v>9166</v>
      </c>
    </row>
    <row r="242" spans="1:120" x14ac:dyDescent="0.25">
      <c r="A242" s="8"/>
      <c r="B242" s="8"/>
      <c r="C242" s="8"/>
      <c r="D242" s="8"/>
      <c r="F242" s="8"/>
      <c r="H242"/>
      <c r="N242"/>
      <c r="P242" s="8"/>
      <c r="R242" s="8"/>
      <c r="T242" s="8"/>
      <c r="AQ242"/>
      <c r="BH242" s="33" t="s">
        <v>10611</v>
      </c>
      <c r="BJ242" s="33" t="s">
        <v>409</v>
      </c>
      <c r="BL242" s="33" t="s">
        <v>9425</v>
      </c>
      <c r="BP242" s="8"/>
      <c r="CM242"/>
      <c r="DH242" s="113" t="str">
        <f t="shared" si="7"/>
        <v>24-XH</v>
      </c>
      <c r="DI242" s="104">
        <v>24.000000000000004</v>
      </c>
      <c r="DJ242" s="104" t="s">
        <v>12</v>
      </c>
      <c r="DK242" s="104">
        <v>24.000000000000004</v>
      </c>
      <c r="DL242" s="103">
        <v>23.000000000000004</v>
      </c>
      <c r="DM242" s="104">
        <v>0.5</v>
      </c>
      <c r="DN242" s="103" t="s">
        <v>12</v>
      </c>
      <c r="DO242" s="104">
        <v>2</v>
      </c>
      <c r="DP242" s="118" t="s">
        <v>9166</v>
      </c>
    </row>
    <row r="243" spans="1:120" x14ac:dyDescent="0.25">
      <c r="A243" s="8"/>
      <c r="B243" s="8"/>
      <c r="C243" s="8"/>
      <c r="D243" s="8"/>
      <c r="F243" s="8"/>
      <c r="H243"/>
      <c r="N243"/>
      <c r="P243" s="8"/>
      <c r="R243" s="8"/>
      <c r="T243" s="8"/>
      <c r="AQ243"/>
      <c r="BH243" s="33" t="s">
        <v>10612</v>
      </c>
      <c r="BJ243" s="33" t="s">
        <v>410</v>
      </c>
      <c r="BL243" s="33" t="s">
        <v>9426</v>
      </c>
      <c r="BP243" s="8"/>
      <c r="CM243"/>
      <c r="DH243" s="110" t="str">
        <f t="shared" si="7"/>
        <v>26-10</v>
      </c>
      <c r="DI243" s="69">
        <v>26</v>
      </c>
      <c r="DJ243" s="69">
        <v>10</v>
      </c>
      <c r="DK243" s="69">
        <v>26</v>
      </c>
      <c r="DL243">
        <v>25.376000000000001</v>
      </c>
      <c r="DM243" s="69">
        <v>0.312</v>
      </c>
      <c r="DN243" t="s">
        <v>12340</v>
      </c>
      <c r="DO243" s="69">
        <v>10</v>
      </c>
      <c r="DP243" s="111" t="s">
        <v>9166</v>
      </c>
    </row>
    <row r="244" spans="1:120" x14ac:dyDescent="0.25">
      <c r="A244" s="8"/>
      <c r="B244" s="8"/>
      <c r="C244" s="8"/>
      <c r="D244" s="8"/>
      <c r="F244" s="8"/>
      <c r="H244"/>
      <c r="N244"/>
      <c r="P244" s="8"/>
      <c r="R244" s="8"/>
      <c r="T244" s="8"/>
      <c r="AQ244"/>
      <c r="BH244" s="33" t="s">
        <v>10613</v>
      </c>
      <c r="BJ244" s="33" t="s">
        <v>411</v>
      </c>
      <c r="BL244" s="33" t="s">
        <v>9427</v>
      </c>
      <c r="BP244" s="8"/>
      <c r="CM244"/>
      <c r="DH244" s="112" t="str">
        <f t="shared" si="7"/>
        <v>26-20</v>
      </c>
      <c r="DI244" s="69">
        <v>26</v>
      </c>
      <c r="DJ244" s="69">
        <v>20</v>
      </c>
      <c r="DK244" s="69">
        <v>26</v>
      </c>
      <c r="DL244">
        <v>25</v>
      </c>
      <c r="DM244" s="69">
        <v>0.5</v>
      </c>
      <c r="DN244" t="s">
        <v>12340</v>
      </c>
      <c r="DO244" s="69">
        <v>20</v>
      </c>
      <c r="DP244" s="111" t="s">
        <v>9166</v>
      </c>
    </row>
    <row r="245" spans="1:120" x14ac:dyDescent="0.25">
      <c r="A245" s="8"/>
      <c r="B245" s="8"/>
      <c r="C245" s="8"/>
      <c r="D245" s="8"/>
      <c r="F245" s="8"/>
      <c r="H245"/>
      <c r="N245"/>
      <c r="P245" s="8"/>
      <c r="R245" s="8"/>
      <c r="T245" s="8"/>
      <c r="AQ245"/>
      <c r="BH245" s="33" t="s">
        <v>10614</v>
      </c>
      <c r="BJ245" s="33" t="s">
        <v>412</v>
      </c>
      <c r="BL245" s="33" t="s">
        <v>9428</v>
      </c>
      <c r="BP245" s="8"/>
      <c r="CM245"/>
      <c r="DH245" s="112" t="str">
        <f t="shared" si="7"/>
        <v>26-STD</v>
      </c>
      <c r="DI245" s="69">
        <v>26</v>
      </c>
      <c r="DJ245" t="s">
        <v>11</v>
      </c>
      <c r="DK245" s="69">
        <v>26</v>
      </c>
      <c r="DL245">
        <v>25.25</v>
      </c>
      <c r="DM245" s="69">
        <v>0.375</v>
      </c>
      <c r="DN245" t="s">
        <v>11</v>
      </c>
      <c r="DO245">
        <v>1</v>
      </c>
      <c r="DP245" s="111" t="s">
        <v>9166</v>
      </c>
    </row>
    <row r="246" spans="1:120" x14ac:dyDescent="0.25">
      <c r="A246" s="8"/>
      <c r="B246" s="8"/>
      <c r="C246" s="8"/>
      <c r="D246" s="8"/>
      <c r="F246" s="8"/>
      <c r="H246"/>
      <c r="N246"/>
      <c r="P246" s="8"/>
      <c r="R246" s="8"/>
      <c r="T246" s="8"/>
      <c r="AQ246"/>
      <c r="BH246" s="33" t="s">
        <v>10615</v>
      </c>
      <c r="BJ246" s="33" t="s">
        <v>413</v>
      </c>
      <c r="BL246" s="33" t="s">
        <v>9429</v>
      </c>
      <c r="BP246" s="8"/>
      <c r="CM246"/>
      <c r="DH246" s="113" t="str">
        <f t="shared" si="7"/>
        <v>26-XH</v>
      </c>
      <c r="DI246" s="104">
        <v>26</v>
      </c>
      <c r="DJ246" s="104" t="s">
        <v>12</v>
      </c>
      <c r="DK246" s="104">
        <v>26</v>
      </c>
      <c r="DL246" s="103">
        <v>25</v>
      </c>
      <c r="DM246" s="104">
        <v>0.5</v>
      </c>
      <c r="DN246" s="103" t="s">
        <v>12</v>
      </c>
      <c r="DO246" s="104">
        <v>2</v>
      </c>
      <c r="DP246" s="118" t="s">
        <v>9166</v>
      </c>
    </row>
    <row r="247" spans="1:120" x14ac:dyDescent="0.25">
      <c r="A247" s="8"/>
      <c r="B247" s="8"/>
      <c r="C247" s="8"/>
      <c r="D247" s="8"/>
      <c r="F247" s="8"/>
      <c r="H247"/>
      <c r="N247"/>
      <c r="P247" s="8"/>
      <c r="R247" s="8"/>
      <c r="T247" s="8"/>
      <c r="AQ247"/>
      <c r="BH247" s="33" t="s">
        <v>10616</v>
      </c>
      <c r="BJ247" s="33" t="s">
        <v>414</v>
      </c>
      <c r="BL247" s="33" t="s">
        <v>9430</v>
      </c>
      <c r="BP247" s="8"/>
      <c r="CM247"/>
      <c r="DH247" s="110" t="str">
        <f t="shared" si="7"/>
        <v>28-10</v>
      </c>
      <c r="DI247" s="69">
        <v>28</v>
      </c>
      <c r="DJ247" s="69">
        <v>10</v>
      </c>
      <c r="DK247" s="69">
        <v>28</v>
      </c>
      <c r="DL247">
        <v>27.376000000000001</v>
      </c>
      <c r="DM247" s="69">
        <v>0.312</v>
      </c>
      <c r="DN247" t="s">
        <v>12340</v>
      </c>
      <c r="DO247" s="69">
        <v>10</v>
      </c>
      <c r="DP247" s="111" t="s">
        <v>9166</v>
      </c>
    </row>
    <row r="248" spans="1:120" x14ac:dyDescent="0.25">
      <c r="A248" s="8"/>
      <c r="B248" s="8"/>
      <c r="C248" s="8"/>
      <c r="D248" s="8"/>
      <c r="F248" s="8"/>
      <c r="H248"/>
      <c r="N248"/>
      <c r="P248" s="8"/>
      <c r="R248" s="8"/>
      <c r="T248" s="8"/>
      <c r="AQ248"/>
      <c r="BH248" s="33" t="s">
        <v>10617</v>
      </c>
      <c r="BJ248" s="33" t="s">
        <v>415</v>
      </c>
      <c r="BL248" s="33" t="s">
        <v>9431</v>
      </c>
      <c r="BP248" s="8"/>
      <c r="CM248"/>
      <c r="DH248" s="112" t="str">
        <f t="shared" si="7"/>
        <v>28-20</v>
      </c>
      <c r="DI248" s="69">
        <v>28</v>
      </c>
      <c r="DJ248" s="69">
        <v>20</v>
      </c>
      <c r="DK248" s="69">
        <v>28</v>
      </c>
      <c r="DL248">
        <v>27</v>
      </c>
      <c r="DM248" s="69">
        <v>0.5</v>
      </c>
      <c r="DN248" t="s">
        <v>12340</v>
      </c>
      <c r="DO248" s="69">
        <v>20</v>
      </c>
      <c r="DP248" s="111" t="s">
        <v>9166</v>
      </c>
    </row>
    <row r="249" spans="1:120" x14ac:dyDescent="0.25">
      <c r="A249" s="8"/>
      <c r="B249" s="8"/>
      <c r="C249" s="8"/>
      <c r="D249" s="8"/>
      <c r="F249" s="8"/>
      <c r="H249"/>
      <c r="N249"/>
      <c r="P249" s="8"/>
      <c r="R249" s="8"/>
      <c r="T249" s="8"/>
      <c r="AQ249"/>
      <c r="BH249" s="33" t="s">
        <v>10618</v>
      </c>
      <c r="BJ249" s="33" t="s">
        <v>416</v>
      </c>
      <c r="BL249" s="33" t="s">
        <v>9432</v>
      </c>
      <c r="BP249" s="8"/>
      <c r="CM249"/>
      <c r="DH249" s="112" t="str">
        <f t="shared" si="7"/>
        <v>28-30</v>
      </c>
      <c r="DI249" s="69">
        <v>28</v>
      </c>
      <c r="DJ249">
        <v>30</v>
      </c>
      <c r="DK249" s="69">
        <v>28</v>
      </c>
      <c r="DL249">
        <v>26.75</v>
      </c>
      <c r="DM249" s="69">
        <v>0.625</v>
      </c>
      <c r="DN249" t="s">
        <v>12340</v>
      </c>
      <c r="DO249">
        <v>30</v>
      </c>
      <c r="DP249" s="111" t="s">
        <v>9166</v>
      </c>
    </row>
    <row r="250" spans="1:120" x14ac:dyDescent="0.25">
      <c r="A250" s="8"/>
      <c r="B250" s="8"/>
      <c r="C250" s="8"/>
      <c r="D250" s="8"/>
      <c r="F250" s="8"/>
      <c r="H250"/>
      <c r="N250"/>
      <c r="P250" s="8"/>
      <c r="R250" s="8"/>
      <c r="T250" s="8"/>
      <c r="AQ250"/>
      <c r="BH250" s="33" t="s">
        <v>10619</v>
      </c>
      <c r="BJ250" s="33" t="s">
        <v>417</v>
      </c>
      <c r="BL250" s="33" t="s">
        <v>9433</v>
      </c>
      <c r="BP250" s="8"/>
      <c r="CM250"/>
      <c r="DH250" s="112" t="str">
        <f t="shared" si="7"/>
        <v>28-STD</v>
      </c>
      <c r="DI250" s="69">
        <v>28</v>
      </c>
      <c r="DJ250" t="s">
        <v>11</v>
      </c>
      <c r="DK250" s="69">
        <v>28</v>
      </c>
      <c r="DL250">
        <v>27.25</v>
      </c>
      <c r="DM250" s="69">
        <v>0.375</v>
      </c>
      <c r="DN250" t="s">
        <v>11</v>
      </c>
      <c r="DO250">
        <v>1</v>
      </c>
      <c r="DP250" s="111" t="s">
        <v>9166</v>
      </c>
    </row>
    <row r="251" spans="1:120" x14ac:dyDescent="0.25">
      <c r="A251" s="8"/>
      <c r="B251" s="8"/>
      <c r="C251" s="8"/>
      <c r="D251" s="8"/>
      <c r="F251" s="8"/>
      <c r="H251"/>
      <c r="N251"/>
      <c r="P251" s="8"/>
      <c r="R251" s="8"/>
      <c r="T251" s="8"/>
      <c r="AQ251"/>
      <c r="BH251" s="33" t="s">
        <v>10620</v>
      </c>
      <c r="BJ251" s="33" t="s">
        <v>418</v>
      </c>
      <c r="BL251" s="33" t="s">
        <v>9434</v>
      </c>
      <c r="BP251" s="8"/>
      <c r="CM251"/>
      <c r="DH251" s="113" t="str">
        <f t="shared" si="7"/>
        <v>28-XH</v>
      </c>
      <c r="DI251" s="104">
        <v>28</v>
      </c>
      <c r="DJ251" s="104" t="s">
        <v>12</v>
      </c>
      <c r="DK251" s="104">
        <v>28</v>
      </c>
      <c r="DL251" s="103">
        <v>27</v>
      </c>
      <c r="DM251" s="104">
        <v>0.5</v>
      </c>
      <c r="DN251" s="103" t="s">
        <v>12</v>
      </c>
      <c r="DO251" s="104">
        <v>2</v>
      </c>
      <c r="DP251" s="118" t="s">
        <v>9166</v>
      </c>
    </row>
    <row r="252" spans="1:120" x14ac:dyDescent="0.25">
      <c r="A252" s="8"/>
      <c r="B252" s="8"/>
      <c r="C252" s="8"/>
      <c r="D252" s="8"/>
      <c r="F252" s="8"/>
      <c r="H252"/>
      <c r="N252"/>
      <c r="P252" s="8"/>
      <c r="R252" s="8"/>
      <c r="T252" s="8"/>
      <c r="AQ252"/>
      <c r="BH252" s="33" t="s">
        <v>10621</v>
      </c>
      <c r="BJ252" s="33" t="s">
        <v>419</v>
      </c>
      <c r="BL252" s="33" t="s">
        <v>9435</v>
      </c>
      <c r="BP252" s="8"/>
      <c r="CM252"/>
      <c r="DH252" s="110" t="str">
        <f t="shared" si="7"/>
        <v>30-10</v>
      </c>
      <c r="DI252" s="69">
        <v>30</v>
      </c>
      <c r="DJ252" s="69">
        <v>10</v>
      </c>
      <c r="DK252" s="69">
        <v>30</v>
      </c>
      <c r="DL252">
        <v>29.376000000000001</v>
      </c>
      <c r="DM252" s="69">
        <v>0.312</v>
      </c>
      <c r="DN252" t="s">
        <v>12340</v>
      </c>
      <c r="DO252" s="69">
        <v>10</v>
      </c>
      <c r="DP252" s="111" t="s">
        <v>9166</v>
      </c>
    </row>
    <row r="253" spans="1:120" x14ac:dyDescent="0.25">
      <c r="A253" s="8"/>
      <c r="B253" s="8"/>
      <c r="C253" s="8"/>
      <c r="D253" s="8"/>
      <c r="F253" s="8"/>
      <c r="H253"/>
      <c r="N253"/>
      <c r="P253" s="8"/>
      <c r="R253" s="8"/>
      <c r="T253" s="8"/>
      <c r="AQ253"/>
      <c r="BH253" s="33" t="s">
        <v>10622</v>
      </c>
      <c r="BJ253" s="33" t="s">
        <v>420</v>
      </c>
      <c r="BL253" s="33" t="s">
        <v>9436</v>
      </c>
      <c r="BP253" s="8"/>
      <c r="CM253"/>
      <c r="DH253" s="112" t="str">
        <f t="shared" si="7"/>
        <v>30-20</v>
      </c>
      <c r="DI253" s="69">
        <v>30</v>
      </c>
      <c r="DJ253" s="69">
        <v>20</v>
      </c>
      <c r="DK253" s="69">
        <v>30</v>
      </c>
      <c r="DL253">
        <v>29</v>
      </c>
      <c r="DM253" s="69">
        <v>0.5</v>
      </c>
      <c r="DN253" t="s">
        <v>12340</v>
      </c>
      <c r="DO253" s="69">
        <v>20</v>
      </c>
      <c r="DP253" s="111" t="s">
        <v>9166</v>
      </c>
    </row>
    <row r="254" spans="1:120" x14ac:dyDescent="0.25">
      <c r="A254" s="8"/>
      <c r="B254" s="8"/>
      <c r="C254" s="8"/>
      <c r="D254" s="8"/>
      <c r="F254" s="8"/>
      <c r="H254"/>
      <c r="N254"/>
      <c r="P254" s="8"/>
      <c r="R254" s="8"/>
      <c r="T254" s="8"/>
      <c r="AQ254"/>
      <c r="BH254" s="33" t="s">
        <v>10623</v>
      </c>
      <c r="BJ254" s="33" t="s">
        <v>421</v>
      </c>
      <c r="BL254" s="33" t="s">
        <v>9437</v>
      </c>
      <c r="BP254" s="8"/>
      <c r="CM254"/>
      <c r="DH254" s="112" t="str">
        <f t="shared" si="7"/>
        <v>30-30</v>
      </c>
      <c r="DI254" s="69">
        <v>30</v>
      </c>
      <c r="DJ254">
        <v>30</v>
      </c>
      <c r="DK254" s="69">
        <v>30</v>
      </c>
      <c r="DL254">
        <v>28.75</v>
      </c>
      <c r="DM254" s="69">
        <v>0.625</v>
      </c>
      <c r="DN254" t="s">
        <v>12340</v>
      </c>
      <c r="DO254">
        <v>30</v>
      </c>
      <c r="DP254" s="111" t="s">
        <v>9166</v>
      </c>
    </row>
    <row r="255" spans="1:120" x14ac:dyDescent="0.25">
      <c r="A255" s="8"/>
      <c r="B255" s="8"/>
      <c r="C255" s="8"/>
      <c r="D255" s="8"/>
      <c r="F255" s="8"/>
      <c r="H255"/>
      <c r="N255"/>
      <c r="P255" s="8"/>
      <c r="R255" s="8"/>
      <c r="T255" s="8"/>
      <c r="AQ255"/>
      <c r="BH255" s="33" t="s">
        <v>11009</v>
      </c>
      <c r="BJ255" s="33" t="s">
        <v>422</v>
      </c>
      <c r="BL255" s="33" t="s">
        <v>9438</v>
      </c>
      <c r="BP255" s="8"/>
      <c r="CM255"/>
      <c r="DH255" s="112" t="str">
        <f t="shared" si="7"/>
        <v>30-STD</v>
      </c>
      <c r="DI255" s="69">
        <v>30</v>
      </c>
      <c r="DJ255" t="s">
        <v>11</v>
      </c>
      <c r="DK255" s="69">
        <v>30</v>
      </c>
      <c r="DL255">
        <v>29.25</v>
      </c>
      <c r="DM255" s="69">
        <v>0.375</v>
      </c>
      <c r="DN255" t="s">
        <v>11</v>
      </c>
      <c r="DO255">
        <v>1</v>
      </c>
      <c r="DP255" s="111" t="s">
        <v>9166</v>
      </c>
    </row>
    <row r="256" spans="1:120" x14ac:dyDescent="0.25">
      <c r="A256" s="8"/>
      <c r="B256" s="8"/>
      <c r="C256" s="8"/>
      <c r="D256" s="8"/>
      <c r="F256" s="8"/>
      <c r="H256"/>
      <c r="N256"/>
      <c r="P256" s="8"/>
      <c r="R256" s="8"/>
      <c r="T256" s="8"/>
      <c r="AQ256"/>
      <c r="BH256" s="33" t="s">
        <v>10624</v>
      </c>
      <c r="BJ256" s="33" t="s">
        <v>423</v>
      </c>
      <c r="BL256" s="33" t="s">
        <v>9439</v>
      </c>
      <c r="BP256" s="8"/>
      <c r="CM256"/>
      <c r="DH256" s="113" t="str">
        <f t="shared" si="7"/>
        <v>30-XH</v>
      </c>
      <c r="DI256" s="104">
        <v>30</v>
      </c>
      <c r="DJ256" s="104" t="s">
        <v>12</v>
      </c>
      <c r="DK256" s="104">
        <v>30</v>
      </c>
      <c r="DL256" s="103">
        <v>29</v>
      </c>
      <c r="DM256" s="104">
        <v>0.5</v>
      </c>
      <c r="DN256" s="103" t="s">
        <v>12</v>
      </c>
      <c r="DO256" s="104">
        <v>2</v>
      </c>
      <c r="DP256" s="118" t="s">
        <v>9166</v>
      </c>
    </row>
    <row r="257" spans="1:120" x14ac:dyDescent="0.25">
      <c r="A257" s="8"/>
      <c r="B257" s="8"/>
      <c r="C257" s="8"/>
      <c r="D257" s="8"/>
      <c r="F257" s="8"/>
      <c r="H257"/>
      <c r="N257"/>
      <c r="P257" s="8"/>
      <c r="R257" s="8"/>
      <c r="T257" s="8"/>
      <c r="AQ257"/>
      <c r="BH257" s="33" t="s">
        <v>10625</v>
      </c>
      <c r="BJ257" s="33" t="s">
        <v>424</v>
      </c>
      <c r="BL257" s="33" t="s">
        <v>9440</v>
      </c>
      <c r="BP257" s="8"/>
      <c r="CM257"/>
      <c r="DH257" s="110" t="str">
        <f t="shared" si="7"/>
        <v>32-10</v>
      </c>
      <c r="DI257" s="69">
        <v>32</v>
      </c>
      <c r="DJ257" s="69">
        <v>10</v>
      </c>
      <c r="DK257" s="69">
        <v>32</v>
      </c>
      <c r="DL257">
        <v>31.376000000000001</v>
      </c>
      <c r="DM257" s="69">
        <v>0.312</v>
      </c>
      <c r="DN257" t="s">
        <v>12340</v>
      </c>
      <c r="DO257" s="69">
        <v>10</v>
      </c>
      <c r="DP257" s="111" t="s">
        <v>9166</v>
      </c>
    </row>
    <row r="258" spans="1:120" x14ac:dyDescent="0.25">
      <c r="A258" s="8"/>
      <c r="B258" s="8"/>
      <c r="C258" s="8"/>
      <c r="D258" s="8"/>
      <c r="F258" s="8"/>
      <c r="H258"/>
      <c r="N258"/>
      <c r="P258" s="8"/>
      <c r="R258" s="8"/>
      <c r="T258" s="8"/>
      <c r="AQ258"/>
      <c r="BH258" s="33" t="s">
        <v>10626</v>
      </c>
      <c r="BJ258" s="33" t="s">
        <v>425</v>
      </c>
      <c r="BL258" s="33" t="s">
        <v>9441</v>
      </c>
      <c r="BP258" s="8"/>
      <c r="CM258"/>
      <c r="DH258" s="112" t="str">
        <f t="shared" si="7"/>
        <v>32-20</v>
      </c>
      <c r="DI258" s="69">
        <v>32</v>
      </c>
      <c r="DJ258" s="69">
        <v>20</v>
      </c>
      <c r="DK258" s="69">
        <v>32</v>
      </c>
      <c r="DL258">
        <v>31</v>
      </c>
      <c r="DM258" s="69">
        <v>0.5</v>
      </c>
      <c r="DN258" t="s">
        <v>12340</v>
      </c>
      <c r="DO258" s="69">
        <v>20</v>
      </c>
      <c r="DP258" s="111" t="s">
        <v>9166</v>
      </c>
    </row>
    <row r="259" spans="1:120" x14ac:dyDescent="0.25">
      <c r="A259" s="8"/>
      <c r="B259" s="8"/>
      <c r="C259" s="8"/>
      <c r="D259" s="8"/>
      <c r="F259" s="8"/>
      <c r="H259"/>
      <c r="N259"/>
      <c r="P259" s="8"/>
      <c r="R259" s="8"/>
      <c r="T259" s="8"/>
      <c r="AQ259"/>
      <c r="BH259" s="33" t="s">
        <v>10627</v>
      </c>
      <c r="BJ259" s="33" t="s">
        <v>426</v>
      </c>
      <c r="BL259" s="33" t="s">
        <v>9442</v>
      </c>
      <c r="BP259" s="8"/>
      <c r="CM259"/>
      <c r="DH259" s="112" t="str">
        <f t="shared" si="7"/>
        <v>32-30</v>
      </c>
      <c r="DI259" s="69">
        <v>32</v>
      </c>
      <c r="DJ259">
        <v>30</v>
      </c>
      <c r="DK259" s="69">
        <v>32</v>
      </c>
      <c r="DL259">
        <v>30.75</v>
      </c>
      <c r="DM259" s="69">
        <v>0.625</v>
      </c>
      <c r="DN259" t="s">
        <v>12340</v>
      </c>
      <c r="DO259">
        <v>30</v>
      </c>
      <c r="DP259" s="111" t="s">
        <v>9166</v>
      </c>
    </row>
    <row r="260" spans="1:120" x14ac:dyDescent="0.25">
      <c r="A260" s="8"/>
      <c r="B260" s="8"/>
      <c r="C260" s="8"/>
      <c r="D260" s="8"/>
      <c r="F260" s="8"/>
      <c r="H260"/>
      <c r="N260"/>
      <c r="P260" s="8"/>
      <c r="R260" s="8"/>
      <c r="T260" s="8"/>
      <c r="AQ260"/>
      <c r="BH260" s="33" t="s">
        <v>10628</v>
      </c>
      <c r="BJ260" s="33" t="s">
        <v>427</v>
      </c>
      <c r="BL260" s="33" t="s">
        <v>9443</v>
      </c>
      <c r="BP260" s="8"/>
      <c r="CM260"/>
      <c r="DH260" s="112" t="str">
        <f t="shared" si="7"/>
        <v>32-40</v>
      </c>
      <c r="DI260" s="69">
        <v>32</v>
      </c>
      <c r="DJ260">
        <v>40</v>
      </c>
      <c r="DK260" s="69">
        <v>32</v>
      </c>
      <c r="DL260">
        <v>30.623999999999999</v>
      </c>
      <c r="DM260" s="69">
        <v>0.68799999999999994</v>
      </c>
      <c r="DN260" t="s">
        <v>12340</v>
      </c>
      <c r="DO260">
        <v>40</v>
      </c>
      <c r="DP260" s="111" t="s">
        <v>9166</v>
      </c>
    </row>
    <row r="261" spans="1:120" x14ac:dyDescent="0.25">
      <c r="A261" s="8"/>
      <c r="B261" s="8"/>
      <c r="C261" s="8"/>
      <c r="D261" s="8"/>
      <c r="F261" s="8"/>
      <c r="H261"/>
      <c r="N261"/>
      <c r="P261" s="8"/>
      <c r="R261" s="8"/>
      <c r="T261" s="8"/>
      <c r="AQ261"/>
      <c r="BH261" s="33" t="s">
        <v>10629</v>
      </c>
      <c r="BJ261" s="33" t="s">
        <v>428</v>
      </c>
      <c r="BL261" s="33" t="s">
        <v>9444</v>
      </c>
      <c r="BP261" s="8"/>
      <c r="CM261"/>
      <c r="DH261" s="112" t="str">
        <f t="shared" si="7"/>
        <v>32-STD</v>
      </c>
      <c r="DI261" s="69">
        <v>32</v>
      </c>
      <c r="DJ261" t="s">
        <v>11</v>
      </c>
      <c r="DK261" s="69">
        <v>32</v>
      </c>
      <c r="DL261">
        <v>31.25</v>
      </c>
      <c r="DM261" s="69">
        <v>0.375</v>
      </c>
      <c r="DN261" t="s">
        <v>11</v>
      </c>
      <c r="DO261">
        <v>1</v>
      </c>
      <c r="DP261" s="111" t="s">
        <v>9166</v>
      </c>
    </row>
    <row r="262" spans="1:120" x14ac:dyDescent="0.25">
      <c r="A262" s="8"/>
      <c r="B262" s="8"/>
      <c r="C262" s="8"/>
      <c r="D262" s="8"/>
      <c r="F262" s="8"/>
      <c r="H262"/>
      <c r="N262"/>
      <c r="P262" s="8"/>
      <c r="R262" s="8"/>
      <c r="T262" s="8"/>
      <c r="AQ262"/>
      <c r="BH262" s="33" t="s">
        <v>10630</v>
      </c>
      <c r="BJ262" s="33" t="s">
        <v>429</v>
      </c>
      <c r="BL262" s="33" t="s">
        <v>9445</v>
      </c>
      <c r="BP262" s="8"/>
      <c r="CM262"/>
      <c r="DH262" s="113" t="str">
        <f t="shared" ref="DH262:DH283" si="8">CONCATENATE(DI262,"-",DJ262)</f>
        <v>32-XH</v>
      </c>
      <c r="DI262" s="104">
        <v>32</v>
      </c>
      <c r="DJ262" s="104" t="s">
        <v>12</v>
      </c>
      <c r="DK262" s="104">
        <v>32</v>
      </c>
      <c r="DL262" s="103">
        <v>31</v>
      </c>
      <c r="DM262" s="104">
        <v>0.5</v>
      </c>
      <c r="DN262" s="103" t="s">
        <v>12</v>
      </c>
      <c r="DO262" s="104">
        <v>2</v>
      </c>
      <c r="DP262" s="118" t="s">
        <v>9166</v>
      </c>
    </row>
    <row r="263" spans="1:120" x14ac:dyDescent="0.25">
      <c r="A263" s="8"/>
      <c r="B263" s="8"/>
      <c r="C263" s="8"/>
      <c r="D263" s="8"/>
      <c r="F263" s="8"/>
      <c r="H263"/>
      <c r="N263"/>
      <c r="P263" s="8"/>
      <c r="R263" s="8"/>
      <c r="T263" s="8"/>
      <c r="AQ263"/>
      <c r="BH263" s="33" t="s">
        <v>10631</v>
      </c>
      <c r="BJ263" s="33" t="s">
        <v>430</v>
      </c>
      <c r="BL263" s="33" t="s">
        <v>9446</v>
      </c>
      <c r="BP263" s="8"/>
      <c r="CM263"/>
      <c r="DH263" s="110" t="str">
        <f t="shared" si="8"/>
        <v>34-10</v>
      </c>
      <c r="DI263" s="69">
        <v>34</v>
      </c>
      <c r="DJ263" s="69">
        <v>10</v>
      </c>
      <c r="DK263" s="69">
        <v>34</v>
      </c>
      <c r="DL263">
        <v>33.375999999999998</v>
      </c>
      <c r="DM263" s="69">
        <v>0.312</v>
      </c>
      <c r="DN263" t="s">
        <v>12340</v>
      </c>
      <c r="DO263" s="69">
        <v>10</v>
      </c>
      <c r="DP263" s="111" t="s">
        <v>9166</v>
      </c>
    </row>
    <row r="264" spans="1:120" x14ac:dyDescent="0.25">
      <c r="A264" s="8"/>
      <c r="B264" s="8"/>
      <c r="C264" s="8"/>
      <c r="D264" s="8"/>
      <c r="F264" s="8"/>
      <c r="H264"/>
      <c r="N264"/>
      <c r="P264" s="8"/>
      <c r="R264" s="8"/>
      <c r="T264" s="8"/>
      <c r="AQ264"/>
      <c r="BH264" s="33" t="s">
        <v>10632</v>
      </c>
      <c r="BJ264" s="33" t="s">
        <v>431</v>
      </c>
      <c r="BL264" s="33" t="s">
        <v>9447</v>
      </c>
      <c r="BP264" s="8"/>
      <c r="CM264"/>
      <c r="DH264" s="112" t="str">
        <f t="shared" si="8"/>
        <v>34-20</v>
      </c>
      <c r="DI264" s="69">
        <v>34</v>
      </c>
      <c r="DJ264" s="69">
        <v>20</v>
      </c>
      <c r="DK264" s="69">
        <v>34</v>
      </c>
      <c r="DL264">
        <v>33</v>
      </c>
      <c r="DM264" s="69">
        <v>0.5</v>
      </c>
      <c r="DN264" t="s">
        <v>12340</v>
      </c>
      <c r="DO264" s="69">
        <v>20</v>
      </c>
      <c r="DP264" s="111" t="s">
        <v>9166</v>
      </c>
    </row>
    <row r="265" spans="1:120" x14ac:dyDescent="0.25">
      <c r="A265" s="8"/>
      <c r="B265" s="8"/>
      <c r="C265" s="8"/>
      <c r="D265" s="8"/>
      <c r="F265" s="8"/>
      <c r="H265"/>
      <c r="N265"/>
      <c r="P265" s="8"/>
      <c r="R265" s="8"/>
      <c r="T265" s="8"/>
      <c r="AQ265"/>
      <c r="BH265" s="33" t="s">
        <v>10633</v>
      </c>
      <c r="BJ265" s="33" t="s">
        <v>432</v>
      </c>
      <c r="BL265" s="33" t="s">
        <v>9448</v>
      </c>
      <c r="BP265" s="8"/>
      <c r="CM265"/>
      <c r="DH265" s="112" t="str">
        <f t="shared" si="8"/>
        <v>34-30</v>
      </c>
      <c r="DI265" s="69">
        <v>34</v>
      </c>
      <c r="DJ265">
        <v>30</v>
      </c>
      <c r="DK265" s="69">
        <v>34</v>
      </c>
      <c r="DL265">
        <v>32.75</v>
      </c>
      <c r="DM265" s="69">
        <v>0.625</v>
      </c>
      <c r="DN265" t="s">
        <v>12340</v>
      </c>
      <c r="DO265">
        <v>30</v>
      </c>
      <c r="DP265" s="111" t="s">
        <v>9166</v>
      </c>
    </row>
    <row r="266" spans="1:120" x14ac:dyDescent="0.25">
      <c r="A266" s="8"/>
      <c r="B266" s="8"/>
      <c r="C266" s="8"/>
      <c r="D266" s="8"/>
      <c r="F266" s="8"/>
      <c r="H266"/>
      <c r="N266"/>
      <c r="P266" s="8"/>
      <c r="R266" s="8"/>
      <c r="T266" s="8"/>
      <c r="AQ266"/>
      <c r="BH266" s="33" t="s">
        <v>10634</v>
      </c>
      <c r="BJ266" s="33" t="s">
        <v>433</v>
      </c>
      <c r="BL266" s="33" t="s">
        <v>9449</v>
      </c>
      <c r="BP266" s="8"/>
      <c r="CM266"/>
      <c r="DH266" s="112" t="str">
        <f t="shared" si="8"/>
        <v>34-40</v>
      </c>
      <c r="DI266" s="69">
        <v>34</v>
      </c>
      <c r="DJ266">
        <v>40</v>
      </c>
      <c r="DK266" s="69">
        <v>34</v>
      </c>
      <c r="DL266">
        <v>32.624000000000002</v>
      </c>
      <c r="DM266" s="69">
        <v>0.68799999999999994</v>
      </c>
      <c r="DN266" t="s">
        <v>12340</v>
      </c>
      <c r="DO266">
        <v>40</v>
      </c>
      <c r="DP266" s="111" t="s">
        <v>9166</v>
      </c>
    </row>
    <row r="267" spans="1:120" x14ac:dyDescent="0.25">
      <c r="A267" s="8"/>
      <c r="B267" s="8"/>
      <c r="C267" s="8"/>
      <c r="D267" s="8"/>
      <c r="F267" s="8"/>
      <c r="H267"/>
      <c r="N267"/>
      <c r="P267" s="8"/>
      <c r="R267" s="8"/>
      <c r="T267" s="8"/>
      <c r="AQ267"/>
      <c r="BH267" s="33" t="s">
        <v>10635</v>
      </c>
      <c r="BJ267" s="33" t="s">
        <v>434</v>
      </c>
      <c r="BL267" s="33" t="s">
        <v>9450</v>
      </c>
      <c r="BP267" s="8"/>
      <c r="CM267"/>
      <c r="DH267" s="112" t="str">
        <f t="shared" si="8"/>
        <v>34-STD</v>
      </c>
      <c r="DI267" s="69">
        <v>34</v>
      </c>
      <c r="DJ267" t="s">
        <v>11</v>
      </c>
      <c r="DK267" s="69">
        <v>34</v>
      </c>
      <c r="DL267">
        <v>33.25</v>
      </c>
      <c r="DM267" s="69">
        <v>0.375</v>
      </c>
      <c r="DN267" t="s">
        <v>11</v>
      </c>
      <c r="DO267">
        <v>1</v>
      </c>
      <c r="DP267" s="111" t="s">
        <v>9166</v>
      </c>
    </row>
    <row r="268" spans="1:120" x14ac:dyDescent="0.25">
      <c r="A268" s="8"/>
      <c r="B268" s="8"/>
      <c r="C268" s="8"/>
      <c r="D268" s="8"/>
      <c r="F268" s="8"/>
      <c r="H268"/>
      <c r="N268"/>
      <c r="P268" s="8"/>
      <c r="R268" s="8"/>
      <c r="T268" s="8"/>
      <c r="AQ268"/>
      <c r="BH268" s="33" t="s">
        <v>11010</v>
      </c>
      <c r="BJ268" s="33" t="s">
        <v>435</v>
      </c>
      <c r="BL268" s="33" t="s">
        <v>9451</v>
      </c>
      <c r="BP268" s="8"/>
      <c r="CM268"/>
      <c r="DH268" s="113" t="str">
        <f t="shared" si="8"/>
        <v>34-XH</v>
      </c>
      <c r="DI268" s="104">
        <v>34</v>
      </c>
      <c r="DJ268" s="104" t="s">
        <v>12</v>
      </c>
      <c r="DK268" s="104">
        <v>34</v>
      </c>
      <c r="DL268" s="103">
        <v>33</v>
      </c>
      <c r="DM268" s="104">
        <v>0.5</v>
      </c>
      <c r="DN268" s="103" t="s">
        <v>12</v>
      </c>
      <c r="DO268" s="104">
        <v>2</v>
      </c>
      <c r="DP268" s="118" t="s">
        <v>9166</v>
      </c>
    </row>
    <row r="269" spans="1:120" x14ac:dyDescent="0.25">
      <c r="A269" s="8"/>
      <c r="B269" s="8"/>
      <c r="C269" s="8"/>
      <c r="D269" s="8"/>
      <c r="F269" s="8"/>
      <c r="H269"/>
      <c r="N269"/>
      <c r="P269" s="8"/>
      <c r="R269" s="8"/>
      <c r="T269" s="8"/>
      <c r="AQ269"/>
      <c r="BH269" s="33" t="s">
        <v>10636</v>
      </c>
      <c r="BJ269" s="33" t="s">
        <v>436</v>
      </c>
      <c r="BL269" s="33" t="s">
        <v>9452</v>
      </c>
      <c r="BP269" s="8"/>
      <c r="CM269"/>
      <c r="DH269" s="110" t="str">
        <f t="shared" si="8"/>
        <v>36-10</v>
      </c>
      <c r="DI269" s="69">
        <v>36</v>
      </c>
      <c r="DJ269" s="69">
        <v>10</v>
      </c>
      <c r="DK269" s="69">
        <v>36</v>
      </c>
      <c r="DL269">
        <v>35.375999999999998</v>
      </c>
      <c r="DM269" s="69">
        <v>0.312</v>
      </c>
      <c r="DN269" t="s">
        <v>12340</v>
      </c>
      <c r="DO269" s="69">
        <v>10</v>
      </c>
      <c r="DP269" s="111" t="s">
        <v>9166</v>
      </c>
    </row>
    <row r="270" spans="1:120" x14ac:dyDescent="0.25">
      <c r="A270" s="8"/>
      <c r="B270" s="8"/>
      <c r="C270" s="8"/>
      <c r="D270" s="8"/>
      <c r="F270" s="8"/>
      <c r="H270"/>
      <c r="N270"/>
      <c r="P270" s="8"/>
      <c r="R270" s="8"/>
      <c r="T270" s="8"/>
      <c r="AQ270"/>
      <c r="BH270" s="33" t="s">
        <v>10637</v>
      </c>
      <c r="BJ270" s="33" t="s">
        <v>437</v>
      </c>
      <c r="BL270" s="33" t="s">
        <v>9453</v>
      </c>
      <c r="BP270" s="8"/>
      <c r="CM270"/>
      <c r="DH270" s="112" t="str">
        <f t="shared" si="8"/>
        <v>36-20</v>
      </c>
      <c r="DI270" s="69">
        <v>36</v>
      </c>
      <c r="DJ270" s="69">
        <v>20</v>
      </c>
      <c r="DK270" s="69">
        <v>36</v>
      </c>
      <c r="DL270">
        <v>35</v>
      </c>
      <c r="DM270" s="69">
        <v>0.5</v>
      </c>
      <c r="DN270" t="s">
        <v>12340</v>
      </c>
      <c r="DO270" s="69">
        <v>20</v>
      </c>
      <c r="DP270" s="111" t="s">
        <v>9166</v>
      </c>
    </row>
    <row r="271" spans="1:120" x14ac:dyDescent="0.25">
      <c r="A271" s="8"/>
      <c r="B271" s="8"/>
      <c r="C271" s="8"/>
      <c r="D271" s="8"/>
      <c r="F271" s="8"/>
      <c r="H271"/>
      <c r="N271"/>
      <c r="P271" s="8"/>
      <c r="R271" s="8"/>
      <c r="T271" s="8"/>
      <c r="AQ271"/>
      <c r="BH271" s="33" t="s">
        <v>10638</v>
      </c>
      <c r="BJ271" s="33" t="s">
        <v>438</v>
      </c>
      <c r="BL271" s="33" t="s">
        <v>9454</v>
      </c>
      <c r="BP271" s="8"/>
      <c r="CM271"/>
      <c r="DH271" s="112" t="str">
        <f t="shared" si="8"/>
        <v>36-30</v>
      </c>
      <c r="DI271" s="69">
        <v>36</v>
      </c>
      <c r="DJ271">
        <v>30</v>
      </c>
      <c r="DK271" s="69">
        <v>36</v>
      </c>
      <c r="DL271">
        <v>34.75</v>
      </c>
      <c r="DM271" s="69">
        <v>0.625</v>
      </c>
      <c r="DN271" t="s">
        <v>12340</v>
      </c>
      <c r="DO271">
        <v>30</v>
      </c>
      <c r="DP271" s="111" t="s">
        <v>9166</v>
      </c>
    </row>
    <row r="272" spans="1:120" x14ac:dyDescent="0.25">
      <c r="A272" s="8"/>
      <c r="B272" s="8"/>
      <c r="C272" s="8"/>
      <c r="D272" s="8"/>
      <c r="F272" s="8"/>
      <c r="H272"/>
      <c r="N272"/>
      <c r="P272" s="8"/>
      <c r="R272" s="8"/>
      <c r="T272" s="8"/>
      <c r="AQ272"/>
      <c r="BH272" s="33" t="s">
        <v>10639</v>
      </c>
      <c r="BJ272" s="33" t="s">
        <v>439</v>
      </c>
      <c r="BL272" s="33" t="s">
        <v>9455</v>
      </c>
      <c r="BP272" s="8"/>
      <c r="CM272"/>
      <c r="DH272" s="112" t="str">
        <f t="shared" si="8"/>
        <v>36-40</v>
      </c>
      <c r="DI272" s="69">
        <v>36</v>
      </c>
      <c r="DJ272">
        <v>40</v>
      </c>
      <c r="DK272" s="69">
        <v>36</v>
      </c>
      <c r="DL272">
        <v>34.5</v>
      </c>
      <c r="DM272" s="69">
        <v>0.75</v>
      </c>
      <c r="DN272" t="s">
        <v>12340</v>
      </c>
      <c r="DO272">
        <v>40</v>
      </c>
      <c r="DP272" s="111" t="s">
        <v>9166</v>
      </c>
    </row>
    <row r="273" spans="1:120" x14ac:dyDescent="0.25">
      <c r="A273" s="8"/>
      <c r="B273" s="8"/>
      <c r="C273" s="8"/>
      <c r="D273" s="8"/>
      <c r="F273" s="8"/>
      <c r="H273"/>
      <c r="N273"/>
      <c r="P273" s="8"/>
      <c r="R273" s="8"/>
      <c r="T273" s="8"/>
      <c r="AQ273"/>
      <c r="BH273" s="33" t="s">
        <v>10640</v>
      </c>
      <c r="BJ273" s="33" t="s">
        <v>440</v>
      </c>
      <c r="BL273" s="33" t="s">
        <v>9456</v>
      </c>
      <c r="BP273" s="8"/>
      <c r="CM273"/>
      <c r="DH273" s="112" t="str">
        <f t="shared" si="8"/>
        <v>36-STD</v>
      </c>
      <c r="DI273" s="69">
        <v>36</v>
      </c>
      <c r="DJ273" t="s">
        <v>11</v>
      </c>
      <c r="DK273" s="69">
        <v>36</v>
      </c>
      <c r="DL273">
        <v>35.25</v>
      </c>
      <c r="DM273" s="69">
        <v>0.375</v>
      </c>
      <c r="DN273" t="s">
        <v>11</v>
      </c>
      <c r="DO273">
        <v>1</v>
      </c>
      <c r="DP273" s="111" t="s">
        <v>9166</v>
      </c>
    </row>
    <row r="274" spans="1:120" x14ac:dyDescent="0.25">
      <c r="A274" s="8"/>
      <c r="B274" s="8"/>
      <c r="C274" s="8"/>
      <c r="D274" s="8"/>
      <c r="F274" s="8"/>
      <c r="H274"/>
      <c r="N274"/>
      <c r="P274" s="8"/>
      <c r="R274" s="8"/>
      <c r="T274" s="8"/>
      <c r="AQ274"/>
      <c r="BH274" s="33" t="s">
        <v>10641</v>
      </c>
      <c r="BJ274" s="33" t="s">
        <v>441</v>
      </c>
      <c r="BL274" s="33" t="s">
        <v>9457</v>
      </c>
      <c r="BP274" s="8"/>
      <c r="CM274"/>
      <c r="DH274" s="113" t="str">
        <f t="shared" si="8"/>
        <v>36-XH</v>
      </c>
      <c r="DI274" s="104">
        <v>36</v>
      </c>
      <c r="DJ274" s="104" t="s">
        <v>12</v>
      </c>
      <c r="DK274" s="104">
        <v>36</v>
      </c>
      <c r="DL274" s="103">
        <v>35</v>
      </c>
      <c r="DM274" s="104">
        <v>0.5</v>
      </c>
      <c r="DN274" s="103" t="s">
        <v>12</v>
      </c>
      <c r="DO274" s="104">
        <v>2</v>
      </c>
      <c r="DP274" s="118" t="s">
        <v>9166</v>
      </c>
    </row>
    <row r="275" spans="1:120" x14ac:dyDescent="0.25">
      <c r="A275" s="8"/>
      <c r="B275" s="8"/>
      <c r="C275" s="8"/>
      <c r="D275" s="8"/>
      <c r="F275" s="8"/>
      <c r="H275"/>
      <c r="N275"/>
      <c r="P275" s="8"/>
      <c r="R275" s="8"/>
      <c r="T275" s="8"/>
      <c r="AQ275"/>
      <c r="BH275" s="33" t="s">
        <v>10642</v>
      </c>
      <c r="BJ275" s="33" t="s">
        <v>442</v>
      </c>
      <c r="BL275" s="33" t="s">
        <v>9458</v>
      </c>
      <c r="BP275" s="8"/>
      <c r="CM275"/>
      <c r="DH275" s="112" t="str">
        <f t="shared" si="8"/>
        <v>42-30</v>
      </c>
      <c r="DI275" s="69">
        <v>42</v>
      </c>
      <c r="DJ275">
        <v>30</v>
      </c>
      <c r="DK275" s="69">
        <v>42</v>
      </c>
      <c r="DL275">
        <v>41.25</v>
      </c>
      <c r="DM275" s="69">
        <v>0.375</v>
      </c>
      <c r="DN275" t="s">
        <v>12340</v>
      </c>
      <c r="DO275">
        <v>30</v>
      </c>
      <c r="DP275" s="111" t="s">
        <v>9166</v>
      </c>
    </row>
    <row r="276" spans="1:120" x14ac:dyDescent="0.25">
      <c r="A276" s="8"/>
      <c r="B276" s="8"/>
      <c r="C276" s="8"/>
      <c r="D276" s="8"/>
      <c r="F276" s="8"/>
      <c r="H276"/>
      <c r="N276"/>
      <c r="P276" s="8"/>
      <c r="R276" s="8"/>
      <c r="T276" s="8"/>
      <c r="AQ276"/>
      <c r="BH276" s="33" t="s">
        <v>10643</v>
      </c>
      <c r="BJ276" s="33" t="s">
        <v>443</v>
      </c>
      <c r="BL276" s="33" t="s">
        <v>9459</v>
      </c>
      <c r="BP276" s="8"/>
      <c r="CM276"/>
      <c r="DH276" s="112" t="str">
        <f t="shared" si="8"/>
        <v>42-60</v>
      </c>
      <c r="DI276" s="69">
        <v>42</v>
      </c>
      <c r="DJ276">
        <v>60</v>
      </c>
      <c r="DK276" s="69">
        <v>42</v>
      </c>
      <c r="DL276">
        <v>41</v>
      </c>
      <c r="DM276" s="69">
        <v>0.5</v>
      </c>
      <c r="DN276" t="s">
        <v>12340</v>
      </c>
      <c r="DO276">
        <v>60</v>
      </c>
      <c r="DP276" s="111" t="s">
        <v>9166</v>
      </c>
    </row>
    <row r="277" spans="1:120" x14ac:dyDescent="0.25">
      <c r="A277" s="8"/>
      <c r="B277" s="8"/>
      <c r="C277" s="8"/>
      <c r="D277" s="8"/>
      <c r="F277" s="8"/>
      <c r="H277"/>
      <c r="N277"/>
      <c r="P277" s="8"/>
      <c r="R277" s="8"/>
      <c r="T277" s="8"/>
      <c r="AQ277"/>
      <c r="BH277" s="33" t="s">
        <v>10644</v>
      </c>
      <c r="BJ277" s="33" t="s">
        <v>444</v>
      </c>
      <c r="BL277" s="33" t="s">
        <v>9460</v>
      </c>
      <c r="BP277" s="8"/>
      <c r="CM277"/>
      <c r="DH277" s="112" t="str">
        <f t="shared" si="8"/>
        <v>42-STD</v>
      </c>
      <c r="DI277" s="69">
        <v>42</v>
      </c>
      <c r="DJ277" t="s">
        <v>11</v>
      </c>
      <c r="DK277" s="69">
        <v>42</v>
      </c>
      <c r="DL277">
        <v>41.25</v>
      </c>
      <c r="DM277" s="69">
        <v>0.375</v>
      </c>
      <c r="DN277" t="s">
        <v>11</v>
      </c>
      <c r="DO277">
        <v>1</v>
      </c>
      <c r="DP277" s="111" t="s">
        <v>9166</v>
      </c>
    </row>
    <row r="278" spans="1:120" x14ac:dyDescent="0.25">
      <c r="A278" s="8"/>
      <c r="B278" s="8"/>
      <c r="C278" s="8"/>
      <c r="D278" s="8"/>
      <c r="F278" s="8"/>
      <c r="H278"/>
      <c r="N278"/>
      <c r="P278" s="8"/>
      <c r="R278" s="8"/>
      <c r="T278" s="8"/>
      <c r="AQ278"/>
      <c r="BH278" s="33" t="s">
        <v>10645</v>
      </c>
      <c r="BJ278" s="33" t="s">
        <v>445</v>
      </c>
      <c r="BL278" s="33" t="s">
        <v>9461</v>
      </c>
      <c r="BP278" s="8"/>
      <c r="CM278"/>
      <c r="DH278" s="113" t="str">
        <f t="shared" si="8"/>
        <v>42-XH</v>
      </c>
      <c r="DI278" s="104">
        <v>42</v>
      </c>
      <c r="DJ278" s="104" t="s">
        <v>12</v>
      </c>
      <c r="DK278" s="104">
        <v>42</v>
      </c>
      <c r="DL278" s="103">
        <v>41</v>
      </c>
      <c r="DM278" s="104">
        <v>0.5</v>
      </c>
      <c r="DN278" s="103" t="s">
        <v>12</v>
      </c>
      <c r="DO278" s="104">
        <v>2</v>
      </c>
      <c r="DP278" s="118" t="s">
        <v>9166</v>
      </c>
    </row>
    <row r="279" spans="1:120" x14ac:dyDescent="0.25">
      <c r="A279" s="8"/>
      <c r="B279" s="8"/>
      <c r="C279" s="8"/>
      <c r="D279" s="8"/>
      <c r="F279" s="8"/>
      <c r="H279"/>
      <c r="N279"/>
      <c r="P279" s="8"/>
      <c r="R279" s="8"/>
      <c r="T279" s="8"/>
      <c r="AQ279"/>
      <c r="BH279" s="33" t="s">
        <v>10646</v>
      </c>
      <c r="BJ279" s="33" t="s">
        <v>446</v>
      </c>
      <c r="BL279" s="33" t="s">
        <v>9462</v>
      </c>
      <c r="BP279" s="8"/>
      <c r="CM279"/>
      <c r="DH279" s="112" t="str">
        <f t="shared" si="8"/>
        <v>48-30</v>
      </c>
      <c r="DI279" s="69">
        <v>48.000000000000007</v>
      </c>
      <c r="DJ279">
        <v>30</v>
      </c>
      <c r="DK279" s="69">
        <v>48.000000000000007</v>
      </c>
      <c r="DL279">
        <v>47.250000000000007</v>
      </c>
      <c r="DM279" s="69">
        <v>0.375</v>
      </c>
      <c r="DN279" t="s">
        <v>12340</v>
      </c>
      <c r="DO279">
        <v>30</v>
      </c>
      <c r="DP279" s="111" t="s">
        <v>9166</v>
      </c>
    </row>
    <row r="280" spans="1:120" x14ac:dyDescent="0.25">
      <c r="A280" s="8"/>
      <c r="B280" s="8"/>
      <c r="C280" s="8"/>
      <c r="D280" s="8"/>
      <c r="F280" s="8"/>
      <c r="H280"/>
      <c r="N280"/>
      <c r="P280" s="8"/>
      <c r="R280" s="8"/>
      <c r="T280" s="8"/>
      <c r="AQ280"/>
      <c r="BH280" s="33" t="s">
        <v>10647</v>
      </c>
      <c r="BJ280" s="33" t="s">
        <v>447</v>
      </c>
      <c r="BL280" s="33" t="s">
        <v>9463</v>
      </c>
      <c r="BP280" s="8"/>
      <c r="CM280"/>
      <c r="DH280" s="112" t="str">
        <f t="shared" si="8"/>
        <v>48-60</v>
      </c>
      <c r="DI280" s="69">
        <v>48.000000000000007</v>
      </c>
      <c r="DJ280">
        <v>60</v>
      </c>
      <c r="DK280" s="69">
        <v>48.000000000000007</v>
      </c>
      <c r="DL280">
        <v>47.000000000000007</v>
      </c>
      <c r="DM280" s="69">
        <v>0.5</v>
      </c>
      <c r="DN280" t="s">
        <v>12340</v>
      </c>
      <c r="DO280">
        <v>60</v>
      </c>
      <c r="DP280" s="111" t="s">
        <v>9166</v>
      </c>
    </row>
    <row r="281" spans="1:120" x14ac:dyDescent="0.25">
      <c r="A281" s="8"/>
      <c r="B281" s="8"/>
      <c r="C281" s="8"/>
      <c r="D281" s="8"/>
      <c r="F281" s="8"/>
      <c r="H281"/>
      <c r="N281"/>
      <c r="P281" s="8"/>
      <c r="R281" s="8"/>
      <c r="T281" s="8"/>
      <c r="AQ281"/>
      <c r="BH281" s="33" t="s">
        <v>10648</v>
      </c>
      <c r="BJ281" s="33" t="s">
        <v>448</v>
      </c>
      <c r="BL281" s="33" t="s">
        <v>9464</v>
      </c>
      <c r="BP281" s="8"/>
      <c r="CM281"/>
      <c r="DH281" s="112" t="str">
        <f t="shared" si="8"/>
        <v>48-STD</v>
      </c>
      <c r="DI281" s="69">
        <v>48</v>
      </c>
      <c r="DJ281" t="s">
        <v>11</v>
      </c>
      <c r="DK281" s="69">
        <v>48</v>
      </c>
      <c r="DL281">
        <v>47.25</v>
      </c>
      <c r="DM281" s="69">
        <v>0.375</v>
      </c>
      <c r="DN281" t="s">
        <v>11</v>
      </c>
      <c r="DO281">
        <v>1</v>
      </c>
      <c r="DP281" s="111" t="s">
        <v>9166</v>
      </c>
    </row>
    <row r="282" spans="1:120" x14ac:dyDescent="0.25">
      <c r="A282" s="8"/>
      <c r="B282" s="8"/>
      <c r="C282" s="8"/>
      <c r="D282" s="8"/>
      <c r="F282" s="8"/>
      <c r="H282"/>
      <c r="N282"/>
      <c r="P282" s="8"/>
      <c r="R282" s="8"/>
      <c r="T282" s="8"/>
      <c r="AQ282"/>
      <c r="BH282" s="33" t="s">
        <v>11011</v>
      </c>
      <c r="BJ282" s="33" t="s">
        <v>449</v>
      </c>
      <c r="BL282" s="33" t="s">
        <v>9465</v>
      </c>
      <c r="BP282" s="8"/>
      <c r="CM282"/>
      <c r="DH282" s="113" t="str">
        <f t="shared" si="8"/>
        <v>48-XH</v>
      </c>
      <c r="DI282" s="104">
        <v>48.000000000000007</v>
      </c>
      <c r="DJ282" s="104" t="s">
        <v>12</v>
      </c>
      <c r="DK282" s="104">
        <v>48.000000000000007</v>
      </c>
      <c r="DL282" s="103">
        <v>47.000000000000007</v>
      </c>
      <c r="DM282" s="104">
        <v>0.5</v>
      </c>
      <c r="DN282" s="103" t="s">
        <v>12</v>
      </c>
      <c r="DO282" s="104">
        <v>2</v>
      </c>
      <c r="DP282" s="118" t="s">
        <v>9166</v>
      </c>
    </row>
    <row r="283" spans="1:120" ht="15.75" thickBot="1" x14ac:dyDescent="0.3">
      <c r="A283" s="8"/>
      <c r="B283" s="8"/>
      <c r="C283" s="8"/>
      <c r="D283" s="8"/>
      <c r="F283" s="8"/>
      <c r="H283"/>
      <c r="N283"/>
      <c r="P283" s="8"/>
      <c r="R283" s="8"/>
      <c r="T283" s="8"/>
      <c r="AQ283"/>
      <c r="BH283" s="33" t="s">
        <v>10649</v>
      </c>
      <c r="BJ283" s="33" t="s">
        <v>450</v>
      </c>
      <c r="BL283" s="33" t="s">
        <v>9466</v>
      </c>
      <c r="BP283" s="8"/>
      <c r="CM283"/>
      <c r="DH283" s="115" t="str">
        <f t="shared" si="8"/>
        <v>End of List-End of List</v>
      </c>
      <c r="DI283" s="116" t="s">
        <v>14</v>
      </c>
      <c r="DJ283" s="116" t="s">
        <v>14</v>
      </c>
      <c r="DK283" s="116" t="s">
        <v>14</v>
      </c>
      <c r="DL283" s="116" t="s">
        <v>14</v>
      </c>
      <c r="DM283" s="116" t="s">
        <v>14</v>
      </c>
      <c r="DN283" s="116" t="s">
        <v>14</v>
      </c>
      <c r="DO283" s="116" t="s">
        <v>14</v>
      </c>
      <c r="DP283" s="117" t="s">
        <v>14</v>
      </c>
    </row>
    <row r="284" spans="1:120" x14ac:dyDescent="0.25">
      <c r="A284" s="8"/>
      <c r="B284" s="8"/>
      <c r="C284" s="8"/>
      <c r="D284" s="8"/>
      <c r="F284" s="8"/>
      <c r="H284"/>
      <c r="N284"/>
      <c r="P284" s="8"/>
      <c r="R284" s="8"/>
      <c r="T284" s="8"/>
      <c r="AQ284"/>
      <c r="BH284" s="33" t="s">
        <v>10650</v>
      </c>
      <c r="BJ284" s="33" t="s">
        <v>451</v>
      </c>
      <c r="BL284" s="33" t="s">
        <v>9467</v>
      </c>
      <c r="BP284" s="8"/>
      <c r="CM284"/>
      <c r="DH284"/>
      <c r="DI284"/>
      <c r="DJ284"/>
      <c r="DK284"/>
      <c r="DL284"/>
      <c r="DM284"/>
      <c r="DN284"/>
      <c r="DO284"/>
      <c r="DP284"/>
    </row>
    <row r="285" spans="1:120" x14ac:dyDescent="0.25">
      <c r="A285" s="8"/>
      <c r="B285" s="8"/>
      <c r="C285" s="8"/>
      <c r="D285" s="8"/>
      <c r="F285" s="8"/>
      <c r="H285"/>
      <c r="N285"/>
      <c r="P285" s="8"/>
      <c r="R285" s="8"/>
      <c r="T285" s="8"/>
      <c r="AQ285"/>
      <c r="BH285" s="33" t="s">
        <v>10651</v>
      </c>
      <c r="BJ285" s="33" t="s">
        <v>452</v>
      </c>
      <c r="BL285" s="33" t="s">
        <v>9468</v>
      </c>
      <c r="BP285" s="8"/>
      <c r="CM285"/>
      <c r="DH285"/>
      <c r="DI285"/>
      <c r="DJ285"/>
      <c r="DK285"/>
      <c r="DL285"/>
      <c r="DM285"/>
      <c r="DN285"/>
      <c r="DO285"/>
      <c r="DP285"/>
    </row>
    <row r="286" spans="1:120" x14ac:dyDescent="0.25">
      <c r="A286" s="8"/>
      <c r="B286" s="8"/>
      <c r="C286" s="8"/>
      <c r="D286" s="8"/>
      <c r="F286" s="8"/>
      <c r="H286"/>
      <c r="N286"/>
      <c r="P286" s="8"/>
      <c r="R286" s="8"/>
      <c r="T286" s="8"/>
      <c r="AQ286"/>
      <c r="BH286" s="33" t="s">
        <v>10652</v>
      </c>
      <c r="BJ286" s="33" t="s">
        <v>453</v>
      </c>
      <c r="BL286" s="33" t="s">
        <v>9469</v>
      </c>
      <c r="BP286" s="8"/>
      <c r="CM286"/>
      <c r="DH286"/>
      <c r="DI286"/>
      <c r="DJ286"/>
      <c r="DK286"/>
      <c r="DL286"/>
      <c r="DM286"/>
      <c r="DN286"/>
      <c r="DO286"/>
      <c r="DP286"/>
    </row>
    <row r="287" spans="1:120" x14ac:dyDescent="0.25">
      <c r="A287" s="8"/>
      <c r="B287" s="8"/>
      <c r="C287" s="8"/>
      <c r="D287" s="8"/>
      <c r="F287" s="8"/>
      <c r="H287"/>
      <c r="N287"/>
      <c r="P287" s="8"/>
      <c r="R287" s="8"/>
      <c r="T287" s="8"/>
      <c r="AQ287"/>
      <c r="BH287" s="33" t="s">
        <v>10653</v>
      </c>
      <c r="BJ287" s="33" t="s">
        <v>454</v>
      </c>
      <c r="BL287" s="33" t="s">
        <v>9470</v>
      </c>
      <c r="BP287" s="8"/>
      <c r="CM287"/>
      <c r="DH287"/>
      <c r="DI287"/>
      <c r="DJ287"/>
      <c r="DK287"/>
      <c r="DL287"/>
      <c r="DM287"/>
      <c r="DN287"/>
      <c r="DO287"/>
      <c r="DP287"/>
    </row>
    <row r="288" spans="1:120" x14ac:dyDescent="0.25">
      <c r="A288" s="8"/>
      <c r="B288" s="8"/>
      <c r="C288" s="8"/>
      <c r="D288" s="8"/>
      <c r="F288" s="8"/>
      <c r="H288"/>
      <c r="N288"/>
      <c r="P288" s="8"/>
      <c r="R288" s="8"/>
      <c r="T288" s="8"/>
      <c r="AQ288"/>
      <c r="BH288" s="33" t="s">
        <v>10654</v>
      </c>
      <c r="BJ288" s="33" t="s">
        <v>455</v>
      </c>
      <c r="BL288" s="33" t="s">
        <v>9471</v>
      </c>
      <c r="BP288" s="8"/>
      <c r="CM288"/>
      <c r="DH288"/>
      <c r="DI288"/>
      <c r="DJ288"/>
      <c r="DK288"/>
      <c r="DL288"/>
      <c r="DM288"/>
      <c r="DN288"/>
      <c r="DO288"/>
      <c r="DP288"/>
    </row>
    <row r="289" spans="1:91" x14ac:dyDescent="0.25">
      <c r="A289" s="8"/>
      <c r="B289" s="8"/>
      <c r="C289" s="8"/>
      <c r="D289" s="8"/>
      <c r="F289" s="8"/>
      <c r="H289"/>
      <c r="N289"/>
      <c r="P289" s="8"/>
      <c r="R289" s="8"/>
      <c r="T289" s="8"/>
      <c r="AQ289"/>
      <c r="BH289" s="33" t="s">
        <v>10655</v>
      </c>
      <c r="BJ289" s="33" t="s">
        <v>456</v>
      </c>
      <c r="BL289" s="33" t="s">
        <v>9472</v>
      </c>
      <c r="BP289" s="8"/>
      <c r="CM289"/>
    </row>
    <row r="290" spans="1:91" x14ac:dyDescent="0.25">
      <c r="A290" s="8"/>
      <c r="B290" s="8"/>
      <c r="C290" s="8"/>
      <c r="D290" s="8"/>
      <c r="F290" s="8"/>
      <c r="H290"/>
      <c r="N290"/>
      <c r="P290" s="8"/>
      <c r="R290" s="8"/>
      <c r="T290" s="8"/>
      <c r="AQ290"/>
      <c r="BH290" s="33" t="s">
        <v>10656</v>
      </c>
      <c r="BJ290" s="33" t="s">
        <v>457</v>
      </c>
      <c r="BL290" s="33" t="s">
        <v>9473</v>
      </c>
      <c r="BP290" s="8"/>
      <c r="CM290"/>
    </row>
    <row r="291" spans="1:91" x14ac:dyDescent="0.25">
      <c r="A291" s="8"/>
      <c r="B291" s="8"/>
      <c r="C291" s="8"/>
      <c r="D291" s="8"/>
      <c r="F291" s="8"/>
      <c r="H291"/>
      <c r="N291"/>
      <c r="P291" s="8"/>
      <c r="R291" s="8"/>
      <c r="T291" s="8"/>
      <c r="AQ291"/>
      <c r="BH291" s="33" t="s">
        <v>10657</v>
      </c>
      <c r="BJ291" s="33" t="s">
        <v>458</v>
      </c>
      <c r="BL291" s="33" t="s">
        <v>9474</v>
      </c>
      <c r="BP291" s="8"/>
      <c r="CM291"/>
    </row>
    <row r="292" spans="1:91" x14ac:dyDescent="0.25">
      <c r="A292" s="8"/>
      <c r="B292" s="8"/>
      <c r="C292" s="8"/>
      <c r="D292" s="8"/>
      <c r="F292" s="8"/>
      <c r="H292"/>
      <c r="N292"/>
      <c r="P292" s="8"/>
      <c r="R292" s="8"/>
      <c r="T292" s="8"/>
      <c r="AQ292"/>
      <c r="BH292" s="33" t="s">
        <v>10658</v>
      </c>
      <c r="BJ292" s="33" t="s">
        <v>459</v>
      </c>
      <c r="BL292" s="33" t="s">
        <v>9475</v>
      </c>
      <c r="BP292" s="8"/>
      <c r="CM292"/>
    </row>
    <row r="293" spans="1:91" x14ac:dyDescent="0.25">
      <c r="A293" s="8"/>
      <c r="B293" s="8"/>
      <c r="C293" s="8"/>
      <c r="D293" s="8"/>
      <c r="F293" s="8"/>
      <c r="H293"/>
      <c r="N293"/>
      <c r="P293" s="8"/>
      <c r="R293" s="8"/>
      <c r="T293" s="8"/>
      <c r="AQ293"/>
      <c r="BH293" s="33" t="s">
        <v>10659</v>
      </c>
      <c r="BJ293" s="33" t="s">
        <v>460</v>
      </c>
      <c r="BL293" s="33" t="s">
        <v>9476</v>
      </c>
      <c r="BP293" s="8"/>
      <c r="CM293"/>
    </row>
    <row r="294" spans="1:91" x14ac:dyDescent="0.25">
      <c r="A294" s="8"/>
      <c r="B294" s="8"/>
      <c r="C294" s="8"/>
      <c r="D294" s="8"/>
      <c r="F294" s="8"/>
      <c r="H294"/>
      <c r="N294"/>
      <c r="P294" s="8"/>
      <c r="R294" s="8"/>
      <c r="T294" s="8"/>
      <c r="AQ294"/>
      <c r="BH294" s="33" t="s">
        <v>10660</v>
      </c>
      <c r="BJ294" s="33" t="s">
        <v>461</v>
      </c>
      <c r="BL294" s="33" t="s">
        <v>9477</v>
      </c>
      <c r="BP294" s="8"/>
      <c r="CM294"/>
    </row>
    <row r="295" spans="1:91" x14ac:dyDescent="0.25">
      <c r="A295" s="8"/>
      <c r="B295" s="8"/>
      <c r="C295" s="8"/>
      <c r="D295" s="8"/>
      <c r="F295" s="8"/>
      <c r="H295"/>
      <c r="N295"/>
      <c r="P295" s="8"/>
      <c r="R295" s="8"/>
      <c r="T295" s="8"/>
      <c r="AQ295"/>
      <c r="BH295" s="33" t="s">
        <v>11012</v>
      </c>
      <c r="BJ295" s="33" t="s">
        <v>462</v>
      </c>
      <c r="BL295" s="33" t="s">
        <v>9478</v>
      </c>
      <c r="BP295" s="8"/>
      <c r="CM295"/>
    </row>
    <row r="296" spans="1:91" x14ac:dyDescent="0.25">
      <c r="A296" s="8"/>
      <c r="B296" s="8"/>
      <c r="C296" s="8"/>
      <c r="D296" s="8"/>
      <c r="F296" s="8"/>
      <c r="H296"/>
      <c r="N296"/>
      <c r="P296" s="8"/>
      <c r="R296" s="8"/>
      <c r="T296" s="8"/>
      <c r="AQ296"/>
      <c r="BH296" s="33" t="s">
        <v>10661</v>
      </c>
      <c r="BJ296" s="33" t="s">
        <v>463</v>
      </c>
      <c r="BL296" s="33" t="s">
        <v>9479</v>
      </c>
      <c r="BP296" s="8"/>
      <c r="CM296"/>
    </row>
    <row r="297" spans="1:91" x14ac:dyDescent="0.25">
      <c r="A297" s="8"/>
      <c r="B297" s="8"/>
      <c r="C297" s="8"/>
      <c r="D297" s="8"/>
      <c r="F297" s="8"/>
      <c r="H297"/>
      <c r="N297"/>
      <c r="P297" s="8"/>
      <c r="R297" s="8"/>
      <c r="T297" s="8"/>
      <c r="AQ297"/>
      <c r="BH297" s="33" t="s">
        <v>10662</v>
      </c>
      <c r="BJ297" s="33" t="s">
        <v>464</v>
      </c>
      <c r="BL297" s="33" t="s">
        <v>9480</v>
      </c>
      <c r="BP297" s="8"/>
      <c r="CM297"/>
    </row>
    <row r="298" spans="1:91" x14ac:dyDescent="0.25">
      <c r="A298" s="8"/>
      <c r="B298" s="8"/>
      <c r="C298" s="8"/>
      <c r="D298" s="8"/>
      <c r="F298" s="8"/>
      <c r="H298"/>
      <c r="N298"/>
      <c r="P298" s="8"/>
      <c r="R298" s="8"/>
      <c r="T298" s="8"/>
      <c r="AQ298"/>
      <c r="BH298" s="33" t="s">
        <v>10663</v>
      </c>
      <c r="BJ298" s="33" t="s">
        <v>465</v>
      </c>
      <c r="BL298" s="33" t="s">
        <v>9481</v>
      </c>
      <c r="BP298" s="8"/>
      <c r="CM298"/>
    </row>
    <row r="299" spans="1:91" x14ac:dyDescent="0.25">
      <c r="A299" s="8"/>
      <c r="B299" s="8"/>
      <c r="C299" s="8"/>
      <c r="D299" s="8"/>
      <c r="F299" s="8"/>
      <c r="H299"/>
      <c r="N299"/>
      <c r="P299" s="8"/>
      <c r="R299" s="8"/>
      <c r="T299" s="8"/>
      <c r="AQ299"/>
      <c r="BH299" s="33" t="s">
        <v>10664</v>
      </c>
      <c r="BJ299" s="33" t="s">
        <v>466</v>
      </c>
      <c r="BL299" s="33" t="s">
        <v>9482</v>
      </c>
      <c r="BP299" s="8"/>
      <c r="CM299"/>
    </row>
    <row r="300" spans="1:91" x14ac:dyDescent="0.25">
      <c r="A300" s="8"/>
      <c r="B300" s="8"/>
      <c r="C300" s="8"/>
      <c r="D300" s="8"/>
      <c r="F300" s="8"/>
      <c r="H300"/>
      <c r="N300"/>
      <c r="P300" s="8"/>
      <c r="R300" s="8"/>
      <c r="T300" s="8"/>
      <c r="AQ300"/>
      <c r="BH300" s="33" t="s">
        <v>9067</v>
      </c>
      <c r="BJ300" s="33" t="s">
        <v>467</v>
      </c>
      <c r="BL300" s="33" t="s">
        <v>9483</v>
      </c>
      <c r="BP300" s="8"/>
      <c r="CM300"/>
    </row>
    <row r="301" spans="1:91" x14ac:dyDescent="0.25">
      <c r="A301" s="8"/>
      <c r="B301" s="8"/>
      <c r="C301" s="8"/>
      <c r="D301" s="8"/>
      <c r="F301" s="8"/>
      <c r="H301"/>
      <c r="N301"/>
      <c r="P301" s="8"/>
      <c r="R301" s="8"/>
      <c r="T301" s="8"/>
      <c r="AQ301"/>
      <c r="BJ301" s="33" t="s">
        <v>468</v>
      </c>
      <c r="BL301" s="33" t="s">
        <v>9484</v>
      </c>
      <c r="BP301" s="8"/>
      <c r="CM301"/>
    </row>
    <row r="302" spans="1:91" x14ac:dyDescent="0.25">
      <c r="A302" s="8"/>
      <c r="B302" s="8"/>
      <c r="C302" s="8"/>
      <c r="D302" s="8"/>
      <c r="F302" s="8"/>
      <c r="H302"/>
      <c r="N302"/>
      <c r="P302" s="8"/>
      <c r="R302" s="8"/>
      <c r="T302" s="8"/>
      <c r="AQ302"/>
      <c r="BJ302" s="33" t="s">
        <v>469</v>
      </c>
      <c r="BL302" s="33" t="s">
        <v>9485</v>
      </c>
      <c r="BP302" s="8"/>
      <c r="CM302"/>
    </row>
    <row r="303" spans="1:91" x14ac:dyDescent="0.25">
      <c r="A303" s="8"/>
      <c r="B303" s="8"/>
      <c r="C303" s="8"/>
      <c r="D303" s="8"/>
      <c r="F303" s="8"/>
      <c r="H303"/>
      <c r="N303"/>
      <c r="P303" s="8"/>
      <c r="R303" s="8"/>
      <c r="T303" s="8"/>
      <c r="AQ303"/>
      <c r="BJ303" s="33" t="s">
        <v>470</v>
      </c>
      <c r="BL303" s="33" t="s">
        <v>9486</v>
      </c>
      <c r="BP303" s="8"/>
      <c r="CM303"/>
    </row>
    <row r="304" spans="1:91" x14ac:dyDescent="0.25">
      <c r="A304" s="8"/>
      <c r="B304" s="8"/>
      <c r="C304" s="8"/>
      <c r="D304" s="8"/>
      <c r="F304" s="8"/>
      <c r="H304"/>
      <c r="N304"/>
      <c r="P304" s="8"/>
      <c r="R304" s="8"/>
      <c r="T304" s="8"/>
      <c r="AQ304"/>
      <c r="BJ304" s="33" t="s">
        <v>471</v>
      </c>
      <c r="BL304" s="33" t="s">
        <v>9487</v>
      </c>
      <c r="BP304" s="8"/>
      <c r="CM304"/>
    </row>
    <row r="305" spans="1:91" x14ac:dyDescent="0.25">
      <c r="A305" s="8"/>
      <c r="B305" s="8"/>
      <c r="C305" s="8"/>
      <c r="D305" s="8"/>
      <c r="F305" s="8"/>
      <c r="H305"/>
      <c r="N305"/>
      <c r="P305" s="8"/>
      <c r="R305" s="8"/>
      <c r="T305" s="8"/>
      <c r="AQ305"/>
      <c r="BJ305" s="33" t="s">
        <v>472</v>
      </c>
      <c r="BL305" s="33" t="s">
        <v>9488</v>
      </c>
      <c r="BP305" s="8"/>
      <c r="CM305"/>
    </row>
    <row r="306" spans="1:91" x14ac:dyDescent="0.25">
      <c r="A306" s="8"/>
      <c r="B306" s="8"/>
      <c r="C306" s="8"/>
      <c r="D306" s="8"/>
      <c r="F306" s="8"/>
      <c r="H306"/>
      <c r="N306"/>
      <c r="P306" s="8"/>
      <c r="R306" s="8"/>
      <c r="T306" s="8"/>
      <c r="AQ306"/>
      <c r="BJ306" s="33" t="s">
        <v>473</v>
      </c>
      <c r="BL306" s="33" t="s">
        <v>9489</v>
      </c>
      <c r="BP306" s="8"/>
      <c r="CM306"/>
    </row>
    <row r="307" spans="1:91" x14ac:dyDescent="0.25">
      <c r="A307" s="8"/>
      <c r="B307" s="8"/>
      <c r="C307" s="8"/>
      <c r="D307" s="8"/>
      <c r="F307" s="8"/>
      <c r="H307"/>
      <c r="N307"/>
      <c r="P307" s="8"/>
      <c r="R307" s="8"/>
      <c r="T307" s="8"/>
      <c r="AQ307"/>
      <c r="BJ307" s="33" t="s">
        <v>474</v>
      </c>
      <c r="BL307" s="33" t="s">
        <v>9490</v>
      </c>
      <c r="BP307" s="8"/>
      <c r="CM307"/>
    </row>
    <row r="308" spans="1:91" x14ac:dyDescent="0.25">
      <c r="A308" s="8"/>
      <c r="B308" s="8"/>
      <c r="C308" s="8"/>
      <c r="D308" s="8"/>
      <c r="F308" s="8"/>
      <c r="H308"/>
      <c r="N308"/>
      <c r="P308" s="8"/>
      <c r="R308" s="8"/>
      <c r="T308" s="8"/>
      <c r="AQ308"/>
      <c r="BJ308" s="33" t="s">
        <v>475</v>
      </c>
      <c r="BL308" s="33" t="s">
        <v>9491</v>
      </c>
      <c r="BP308" s="8"/>
      <c r="CM308"/>
    </row>
    <row r="309" spans="1:91" x14ac:dyDescent="0.25">
      <c r="A309" s="8"/>
      <c r="B309" s="8"/>
      <c r="C309" s="8"/>
      <c r="D309" s="8"/>
      <c r="F309" s="8"/>
      <c r="H309"/>
      <c r="N309"/>
      <c r="P309" s="8"/>
      <c r="R309" s="8"/>
      <c r="T309" s="8"/>
      <c r="AQ309"/>
      <c r="BJ309" s="33" t="s">
        <v>476</v>
      </c>
      <c r="BL309" s="33" t="s">
        <v>9492</v>
      </c>
      <c r="BP309" s="8"/>
      <c r="CM309"/>
    </row>
    <row r="310" spans="1:91" x14ac:dyDescent="0.25">
      <c r="A310" s="8"/>
      <c r="B310" s="8"/>
      <c r="C310" s="8"/>
      <c r="D310" s="8"/>
      <c r="F310" s="8"/>
      <c r="H310"/>
      <c r="N310"/>
      <c r="P310" s="8"/>
      <c r="R310" s="8"/>
      <c r="T310" s="8"/>
      <c r="AQ310"/>
      <c r="BJ310" s="33" t="s">
        <v>477</v>
      </c>
      <c r="BL310" s="33" t="s">
        <v>9493</v>
      </c>
      <c r="BP310" s="8"/>
      <c r="CM310"/>
    </row>
    <row r="311" spans="1:91" x14ac:dyDescent="0.25">
      <c r="A311" s="8"/>
      <c r="B311" s="8"/>
      <c r="C311" s="8"/>
      <c r="D311" s="8"/>
      <c r="F311" s="8"/>
      <c r="H311"/>
      <c r="N311"/>
      <c r="P311" s="8"/>
      <c r="R311" s="8"/>
      <c r="T311" s="8"/>
      <c r="AQ311"/>
      <c r="BJ311" s="33" t="s">
        <v>478</v>
      </c>
      <c r="BL311" s="33" t="s">
        <v>9494</v>
      </c>
      <c r="BP311" s="8"/>
      <c r="CM311"/>
    </row>
    <row r="312" spans="1:91" x14ac:dyDescent="0.25">
      <c r="A312" s="8"/>
      <c r="B312" s="8"/>
      <c r="C312" s="8"/>
      <c r="D312" s="8"/>
      <c r="F312" s="8"/>
      <c r="H312"/>
      <c r="N312"/>
      <c r="P312" s="8"/>
      <c r="R312" s="8"/>
      <c r="T312" s="8"/>
      <c r="AQ312"/>
      <c r="BJ312" s="33" t="s">
        <v>479</v>
      </c>
      <c r="BL312" s="33" t="s">
        <v>9495</v>
      </c>
      <c r="BP312" s="8"/>
      <c r="CM312"/>
    </row>
    <row r="313" spans="1:91" x14ac:dyDescent="0.25">
      <c r="A313" s="8"/>
      <c r="B313" s="8"/>
      <c r="C313" s="8"/>
      <c r="D313" s="8"/>
      <c r="F313" s="8"/>
      <c r="H313"/>
      <c r="N313"/>
      <c r="P313" s="8"/>
      <c r="R313" s="8"/>
      <c r="T313" s="8"/>
      <c r="AQ313"/>
      <c r="BJ313" s="33" t="s">
        <v>480</v>
      </c>
      <c r="BL313" s="33" t="s">
        <v>9496</v>
      </c>
      <c r="BP313" s="8"/>
      <c r="CM313"/>
    </row>
    <row r="314" spans="1:91" x14ac:dyDescent="0.25">
      <c r="A314" s="8"/>
      <c r="B314" s="8"/>
      <c r="C314" s="8"/>
      <c r="D314" s="8"/>
      <c r="F314" s="8"/>
      <c r="H314"/>
      <c r="N314"/>
      <c r="P314" s="8"/>
      <c r="R314" s="8"/>
      <c r="T314" s="8"/>
      <c r="AQ314"/>
      <c r="BJ314" s="33" t="s">
        <v>481</v>
      </c>
      <c r="BL314" s="33" t="s">
        <v>9497</v>
      </c>
      <c r="BP314" s="8"/>
      <c r="CM314"/>
    </row>
    <row r="315" spans="1:91" x14ac:dyDescent="0.25">
      <c r="A315" s="8"/>
      <c r="B315" s="8"/>
      <c r="C315" s="8"/>
      <c r="D315" s="8"/>
      <c r="F315" s="8"/>
      <c r="H315"/>
      <c r="N315"/>
      <c r="P315" s="8"/>
      <c r="R315" s="8"/>
      <c r="T315" s="8"/>
      <c r="AQ315"/>
      <c r="BJ315" s="33" t="s">
        <v>482</v>
      </c>
      <c r="BL315" s="33" t="s">
        <v>9498</v>
      </c>
      <c r="BP315" s="8"/>
      <c r="CM315"/>
    </row>
    <row r="316" spans="1:91" x14ac:dyDescent="0.25">
      <c r="A316" s="8"/>
      <c r="B316" s="8"/>
      <c r="C316" s="8"/>
      <c r="D316" s="8"/>
      <c r="F316" s="8"/>
      <c r="H316"/>
      <c r="N316"/>
      <c r="P316" s="8"/>
      <c r="R316" s="8"/>
      <c r="T316" s="8"/>
      <c r="AQ316"/>
      <c r="BJ316" s="33" t="s">
        <v>483</v>
      </c>
      <c r="BL316" s="33" t="s">
        <v>9499</v>
      </c>
      <c r="BP316" s="8"/>
      <c r="CM316"/>
    </row>
    <row r="317" spans="1:91" x14ac:dyDescent="0.25">
      <c r="A317" s="8"/>
      <c r="B317" s="8"/>
      <c r="C317" s="8"/>
      <c r="D317" s="8"/>
      <c r="F317" s="8"/>
      <c r="H317"/>
      <c r="N317"/>
      <c r="P317" s="8"/>
      <c r="R317" s="8"/>
      <c r="T317" s="8"/>
      <c r="AQ317"/>
      <c r="BJ317" s="33" t="s">
        <v>484</v>
      </c>
      <c r="BL317" s="33" t="s">
        <v>9500</v>
      </c>
      <c r="BP317" s="8"/>
      <c r="CM317"/>
    </row>
    <row r="318" spans="1:91" x14ac:dyDescent="0.25">
      <c r="A318" s="8"/>
      <c r="B318" s="8"/>
      <c r="C318" s="8"/>
      <c r="D318" s="8"/>
      <c r="F318" s="8"/>
      <c r="H318"/>
      <c r="N318"/>
      <c r="P318" s="8"/>
      <c r="R318" s="8"/>
      <c r="T318" s="8"/>
      <c r="AQ318"/>
      <c r="BJ318" s="33" t="s">
        <v>485</v>
      </c>
      <c r="BL318" s="33" t="s">
        <v>9501</v>
      </c>
      <c r="BP318" s="8"/>
      <c r="CM318"/>
    </row>
    <row r="319" spans="1:91" x14ac:dyDescent="0.25">
      <c r="A319" s="8"/>
      <c r="B319" s="8"/>
      <c r="C319" s="8"/>
      <c r="D319" s="8"/>
      <c r="F319" s="8"/>
      <c r="H319"/>
      <c r="N319"/>
      <c r="P319" s="8"/>
      <c r="R319" s="8"/>
      <c r="T319" s="8"/>
      <c r="AQ319"/>
      <c r="BJ319" s="33" t="s">
        <v>486</v>
      </c>
      <c r="BL319" s="33" t="s">
        <v>9502</v>
      </c>
      <c r="BP319" s="8"/>
      <c r="CM319"/>
    </row>
    <row r="320" spans="1:91" x14ac:dyDescent="0.25">
      <c r="A320" s="8"/>
      <c r="B320" s="8"/>
      <c r="C320" s="8"/>
      <c r="D320" s="8"/>
      <c r="F320" s="8"/>
      <c r="H320"/>
      <c r="N320"/>
      <c r="P320" s="8"/>
      <c r="R320" s="8"/>
      <c r="T320" s="8"/>
      <c r="AQ320"/>
      <c r="BJ320" s="33" t="s">
        <v>487</v>
      </c>
      <c r="BL320" s="33" t="s">
        <v>9503</v>
      </c>
      <c r="BP320" s="8"/>
      <c r="CM320"/>
    </row>
    <row r="321" spans="1:91" x14ac:dyDescent="0.25">
      <c r="A321" s="8"/>
      <c r="B321" s="8"/>
      <c r="C321" s="8"/>
      <c r="D321" s="8"/>
      <c r="F321" s="8"/>
      <c r="H321"/>
      <c r="N321"/>
      <c r="P321" s="8"/>
      <c r="R321" s="8"/>
      <c r="T321" s="8"/>
      <c r="AQ321"/>
      <c r="BJ321" s="33" t="s">
        <v>488</v>
      </c>
      <c r="BL321" s="33" t="s">
        <v>9504</v>
      </c>
      <c r="BP321" s="8"/>
      <c r="CM321"/>
    </row>
    <row r="322" spans="1:91" x14ac:dyDescent="0.25">
      <c r="A322" s="8"/>
      <c r="B322" s="8"/>
      <c r="C322" s="8"/>
      <c r="D322" s="8"/>
      <c r="F322" s="8"/>
      <c r="H322"/>
      <c r="N322"/>
      <c r="P322" s="8"/>
      <c r="R322" s="8"/>
      <c r="T322" s="8"/>
      <c r="AQ322"/>
      <c r="BJ322" s="33" t="s">
        <v>489</v>
      </c>
      <c r="BL322" s="33" t="s">
        <v>9505</v>
      </c>
      <c r="BP322" s="8"/>
      <c r="CM322"/>
    </row>
    <row r="323" spans="1:91" x14ac:dyDescent="0.25">
      <c r="A323" s="8"/>
      <c r="B323" s="8"/>
      <c r="C323" s="8"/>
      <c r="D323" s="8"/>
      <c r="F323" s="8"/>
      <c r="H323"/>
      <c r="N323"/>
      <c r="P323" s="8"/>
      <c r="R323" s="8"/>
      <c r="T323" s="8"/>
      <c r="AQ323"/>
      <c r="BJ323" s="33" t="s">
        <v>490</v>
      </c>
      <c r="BL323" s="33" t="s">
        <v>9506</v>
      </c>
      <c r="BP323" s="8"/>
      <c r="CM323"/>
    </row>
    <row r="324" spans="1:91" x14ac:dyDescent="0.25">
      <c r="A324" s="8"/>
      <c r="B324" s="8"/>
      <c r="C324" s="8"/>
      <c r="D324" s="8"/>
      <c r="F324" s="8"/>
      <c r="H324"/>
      <c r="N324"/>
      <c r="P324" s="8"/>
      <c r="R324" s="8"/>
      <c r="T324" s="8"/>
      <c r="AQ324"/>
      <c r="BJ324" s="33" t="s">
        <v>491</v>
      </c>
      <c r="BL324" s="33" t="s">
        <v>9507</v>
      </c>
      <c r="BP324" s="8"/>
      <c r="CM324"/>
    </row>
    <row r="325" spans="1:91" x14ac:dyDescent="0.25">
      <c r="A325" s="8"/>
      <c r="B325" s="8"/>
      <c r="C325" s="8"/>
      <c r="D325" s="8"/>
      <c r="F325" s="8"/>
      <c r="H325"/>
      <c r="N325"/>
      <c r="P325" s="8"/>
      <c r="R325" s="8"/>
      <c r="T325" s="8"/>
      <c r="AQ325"/>
      <c r="BJ325" s="33" t="s">
        <v>492</v>
      </c>
      <c r="BL325" s="33" t="s">
        <v>9508</v>
      </c>
      <c r="BP325" s="8"/>
      <c r="CM325"/>
    </row>
    <row r="326" spans="1:91" x14ac:dyDescent="0.25">
      <c r="A326" s="8"/>
      <c r="B326" s="8"/>
      <c r="C326" s="8"/>
      <c r="D326" s="8"/>
      <c r="F326" s="8"/>
      <c r="H326"/>
      <c r="N326"/>
      <c r="P326" s="8"/>
      <c r="R326" s="8"/>
      <c r="T326" s="8"/>
      <c r="AQ326"/>
      <c r="BJ326" s="33" t="s">
        <v>493</v>
      </c>
      <c r="BL326" s="33" t="s">
        <v>9509</v>
      </c>
      <c r="BP326" s="8"/>
      <c r="CM326"/>
    </row>
    <row r="327" spans="1:91" x14ac:dyDescent="0.25">
      <c r="A327" s="8"/>
      <c r="B327" s="8"/>
      <c r="C327" s="8"/>
      <c r="D327" s="8"/>
      <c r="F327" s="8"/>
      <c r="H327"/>
      <c r="N327"/>
      <c r="P327" s="8"/>
      <c r="R327" s="8"/>
      <c r="T327" s="8"/>
      <c r="AQ327"/>
      <c r="BJ327" s="33" t="s">
        <v>494</v>
      </c>
      <c r="BL327" s="33" t="s">
        <v>9510</v>
      </c>
      <c r="BP327" s="8"/>
      <c r="CM327"/>
    </row>
    <row r="328" spans="1:91" x14ac:dyDescent="0.25">
      <c r="A328" s="8"/>
      <c r="B328" s="8"/>
      <c r="C328" s="8"/>
      <c r="D328" s="8"/>
      <c r="F328" s="8"/>
      <c r="H328"/>
      <c r="N328"/>
      <c r="P328" s="8"/>
      <c r="R328" s="8"/>
      <c r="T328" s="8"/>
      <c r="AQ328"/>
      <c r="BJ328" s="33" t="s">
        <v>495</v>
      </c>
      <c r="BL328" s="33" t="s">
        <v>9511</v>
      </c>
      <c r="BP328" s="8"/>
      <c r="CM328"/>
    </row>
    <row r="329" spans="1:91" x14ac:dyDescent="0.25">
      <c r="A329" s="8"/>
      <c r="B329" s="8"/>
      <c r="C329" s="8"/>
      <c r="D329" s="8"/>
      <c r="F329" s="8"/>
      <c r="H329"/>
      <c r="N329"/>
      <c r="P329" s="8"/>
      <c r="R329" s="8"/>
      <c r="T329" s="8"/>
      <c r="AQ329"/>
      <c r="BJ329" s="33" t="s">
        <v>496</v>
      </c>
      <c r="BL329" s="33" t="s">
        <v>9512</v>
      </c>
      <c r="BP329" s="8"/>
      <c r="CM329"/>
    </row>
    <row r="330" spans="1:91" x14ac:dyDescent="0.25">
      <c r="A330" s="8"/>
      <c r="B330" s="8"/>
      <c r="C330" s="8"/>
      <c r="D330" s="8"/>
      <c r="F330" s="8"/>
      <c r="H330"/>
      <c r="N330"/>
      <c r="P330" s="8"/>
      <c r="R330" s="8"/>
      <c r="T330" s="8"/>
      <c r="AQ330"/>
      <c r="BJ330" s="33" t="s">
        <v>497</v>
      </c>
      <c r="BL330" s="33" t="s">
        <v>9513</v>
      </c>
      <c r="BP330" s="8"/>
      <c r="CM330"/>
    </row>
    <row r="331" spans="1:91" x14ac:dyDescent="0.25">
      <c r="A331" s="8"/>
      <c r="B331" s="8"/>
      <c r="C331" s="8"/>
      <c r="D331" s="8"/>
      <c r="F331" s="8"/>
      <c r="H331"/>
      <c r="N331"/>
      <c r="P331" s="8"/>
      <c r="R331" s="8"/>
      <c r="T331" s="8"/>
      <c r="AQ331"/>
      <c r="BJ331" s="33" t="s">
        <v>498</v>
      </c>
      <c r="BL331" s="33" t="s">
        <v>9514</v>
      </c>
      <c r="BP331" s="8"/>
      <c r="CM331"/>
    </row>
    <row r="332" spans="1:91" x14ac:dyDescent="0.25">
      <c r="A332" s="8"/>
      <c r="B332" s="8"/>
      <c r="C332" s="8"/>
      <c r="D332" s="8"/>
      <c r="F332" s="8"/>
      <c r="H332"/>
      <c r="N332"/>
      <c r="P332" s="8"/>
      <c r="R332" s="8"/>
      <c r="T332" s="8"/>
      <c r="AQ332"/>
      <c r="BJ332" s="33" t="s">
        <v>499</v>
      </c>
      <c r="BL332" s="33" t="s">
        <v>9515</v>
      </c>
      <c r="BP332" s="8"/>
      <c r="CM332"/>
    </row>
    <row r="333" spans="1:91" x14ac:dyDescent="0.25">
      <c r="A333" s="8"/>
      <c r="B333" s="8"/>
      <c r="C333" s="8"/>
      <c r="D333" s="8"/>
      <c r="F333" s="8"/>
      <c r="H333"/>
      <c r="N333"/>
      <c r="P333" s="8"/>
      <c r="R333" s="8"/>
      <c r="T333" s="8"/>
      <c r="AQ333"/>
      <c r="BJ333" s="33" t="s">
        <v>500</v>
      </c>
      <c r="BL333" s="33" t="s">
        <v>9516</v>
      </c>
      <c r="BP333" s="8"/>
      <c r="CM333"/>
    </row>
    <row r="334" spans="1:91" x14ac:dyDescent="0.25">
      <c r="A334" s="8"/>
      <c r="B334" s="8"/>
      <c r="C334" s="8"/>
      <c r="D334" s="8"/>
      <c r="F334" s="8"/>
      <c r="H334"/>
      <c r="N334"/>
      <c r="P334" s="8"/>
      <c r="R334" s="8"/>
      <c r="T334" s="8"/>
      <c r="AQ334"/>
      <c r="BJ334" s="33" t="s">
        <v>501</v>
      </c>
      <c r="BL334" s="33" t="s">
        <v>9517</v>
      </c>
      <c r="BP334" s="8"/>
      <c r="CM334"/>
    </row>
    <row r="335" spans="1:91" x14ac:dyDescent="0.25">
      <c r="A335" s="8"/>
      <c r="B335" s="8"/>
      <c r="C335" s="8"/>
      <c r="D335" s="8"/>
      <c r="F335" s="8"/>
      <c r="H335"/>
      <c r="N335"/>
      <c r="P335" s="8"/>
      <c r="R335" s="8"/>
      <c r="T335" s="8"/>
      <c r="AQ335"/>
      <c r="BJ335" s="33" t="s">
        <v>502</v>
      </c>
      <c r="BL335" s="33" t="s">
        <v>9518</v>
      </c>
      <c r="BP335" s="8"/>
      <c r="CM335"/>
    </row>
    <row r="336" spans="1:91" x14ac:dyDescent="0.25">
      <c r="A336" s="8"/>
      <c r="B336" s="8"/>
      <c r="C336" s="8"/>
      <c r="D336" s="8"/>
      <c r="F336" s="8"/>
      <c r="H336"/>
      <c r="N336"/>
      <c r="P336" s="8"/>
      <c r="R336" s="8"/>
      <c r="T336" s="8"/>
      <c r="AQ336"/>
      <c r="BJ336" s="33" t="s">
        <v>503</v>
      </c>
      <c r="BL336" s="33" t="s">
        <v>9519</v>
      </c>
      <c r="BP336" s="8"/>
      <c r="CM336"/>
    </row>
    <row r="337" spans="1:91" x14ac:dyDescent="0.25">
      <c r="A337" s="8"/>
      <c r="B337" s="8"/>
      <c r="C337" s="8"/>
      <c r="D337" s="8"/>
      <c r="F337" s="8"/>
      <c r="H337"/>
      <c r="N337"/>
      <c r="P337" s="8"/>
      <c r="R337" s="8"/>
      <c r="T337" s="8"/>
      <c r="AQ337"/>
      <c r="BJ337" s="33" t="s">
        <v>504</v>
      </c>
      <c r="BL337" s="33" t="s">
        <v>9520</v>
      </c>
      <c r="BP337" s="8"/>
      <c r="CM337"/>
    </row>
    <row r="338" spans="1:91" x14ac:dyDescent="0.25">
      <c r="A338" s="8"/>
      <c r="B338" s="8"/>
      <c r="C338" s="8"/>
      <c r="D338" s="8"/>
      <c r="F338" s="8"/>
      <c r="H338"/>
      <c r="N338"/>
      <c r="P338" s="8"/>
      <c r="R338" s="8"/>
      <c r="T338" s="8"/>
      <c r="AQ338"/>
      <c r="BJ338" s="33" t="s">
        <v>505</v>
      </c>
      <c r="BL338" s="33" t="s">
        <v>9521</v>
      </c>
      <c r="BP338" s="8"/>
      <c r="CM338"/>
    </row>
    <row r="339" spans="1:91" x14ac:dyDescent="0.25">
      <c r="A339" s="8"/>
      <c r="B339" s="8"/>
      <c r="C339" s="8"/>
      <c r="D339" s="8"/>
      <c r="F339" s="8"/>
      <c r="H339"/>
      <c r="N339"/>
      <c r="P339" s="8"/>
      <c r="R339" s="8"/>
      <c r="T339" s="8"/>
      <c r="AQ339"/>
      <c r="BJ339" s="33" t="s">
        <v>506</v>
      </c>
      <c r="BL339" s="33" t="s">
        <v>9522</v>
      </c>
      <c r="BP339" s="8"/>
      <c r="CM339"/>
    </row>
    <row r="340" spans="1:91" x14ac:dyDescent="0.25">
      <c r="A340" s="8"/>
      <c r="B340" s="8"/>
      <c r="C340" s="8"/>
      <c r="D340" s="8"/>
      <c r="F340" s="8"/>
      <c r="H340"/>
      <c r="N340"/>
      <c r="P340" s="8"/>
      <c r="R340" s="8"/>
      <c r="T340" s="8"/>
      <c r="AQ340"/>
      <c r="BJ340" s="33" t="s">
        <v>507</v>
      </c>
      <c r="BL340" s="33" t="s">
        <v>9523</v>
      </c>
      <c r="BP340" s="8"/>
      <c r="CM340"/>
    </row>
    <row r="341" spans="1:91" x14ac:dyDescent="0.25">
      <c r="A341" s="8"/>
      <c r="B341" s="8"/>
      <c r="C341" s="8"/>
      <c r="D341" s="8"/>
      <c r="F341" s="8"/>
      <c r="H341"/>
      <c r="N341"/>
      <c r="P341" s="8"/>
      <c r="R341" s="8"/>
      <c r="T341" s="8"/>
      <c r="AQ341"/>
      <c r="BJ341" s="33" t="s">
        <v>508</v>
      </c>
      <c r="BL341" s="33" t="s">
        <v>9524</v>
      </c>
      <c r="BP341" s="8"/>
      <c r="CM341"/>
    </row>
    <row r="342" spans="1:91" x14ac:dyDescent="0.25">
      <c r="A342" s="8"/>
      <c r="B342" s="8"/>
      <c r="C342" s="8"/>
      <c r="D342" s="8"/>
      <c r="F342" s="8"/>
      <c r="H342"/>
      <c r="N342"/>
      <c r="P342" s="8"/>
      <c r="R342" s="8"/>
      <c r="T342" s="8"/>
      <c r="AQ342"/>
      <c r="BJ342" s="33" t="s">
        <v>509</v>
      </c>
      <c r="BL342" s="33" t="s">
        <v>9525</v>
      </c>
      <c r="BP342" s="8"/>
      <c r="CM342"/>
    </row>
    <row r="343" spans="1:91" x14ac:dyDescent="0.25">
      <c r="A343" s="8"/>
      <c r="B343" s="8"/>
      <c r="C343" s="8"/>
      <c r="D343" s="8"/>
      <c r="F343" s="8"/>
      <c r="H343"/>
      <c r="N343"/>
      <c r="P343" s="8"/>
      <c r="R343" s="8"/>
      <c r="T343" s="8"/>
      <c r="AQ343"/>
      <c r="BJ343" s="33" t="s">
        <v>510</v>
      </c>
      <c r="BL343" s="33" t="s">
        <v>9526</v>
      </c>
      <c r="BP343" s="8"/>
      <c r="CM343"/>
    </row>
    <row r="344" spans="1:91" x14ac:dyDescent="0.25">
      <c r="A344" s="8"/>
      <c r="B344" s="8"/>
      <c r="C344" s="8"/>
      <c r="D344" s="8"/>
      <c r="F344" s="8"/>
      <c r="H344"/>
      <c r="N344"/>
      <c r="P344" s="8"/>
      <c r="R344" s="8"/>
      <c r="T344" s="8"/>
      <c r="AQ344"/>
      <c r="BJ344" s="33" t="s">
        <v>511</v>
      </c>
      <c r="BL344" s="33" t="s">
        <v>9527</v>
      </c>
      <c r="BP344" s="8"/>
      <c r="CM344"/>
    </row>
    <row r="345" spans="1:91" x14ac:dyDescent="0.25">
      <c r="A345" s="8"/>
      <c r="B345" s="8"/>
      <c r="C345" s="8"/>
      <c r="D345" s="8"/>
      <c r="F345" s="8"/>
      <c r="H345"/>
      <c r="N345"/>
      <c r="P345" s="8"/>
      <c r="R345" s="8"/>
      <c r="T345" s="8"/>
      <c r="AQ345"/>
      <c r="BJ345" s="33" t="s">
        <v>512</v>
      </c>
      <c r="BL345" s="33" t="s">
        <v>9528</v>
      </c>
      <c r="BP345" s="8"/>
      <c r="CM345"/>
    </row>
    <row r="346" spans="1:91" x14ac:dyDescent="0.25">
      <c r="A346" s="8"/>
      <c r="B346" s="8"/>
      <c r="C346" s="8"/>
      <c r="D346" s="8"/>
      <c r="F346" s="8"/>
      <c r="H346"/>
      <c r="N346"/>
      <c r="P346" s="8"/>
      <c r="R346" s="8"/>
      <c r="T346" s="8"/>
      <c r="AQ346"/>
      <c r="BJ346" s="33" t="s">
        <v>513</v>
      </c>
      <c r="BL346" s="33" t="s">
        <v>9529</v>
      </c>
      <c r="BP346" s="8"/>
      <c r="CM346"/>
    </row>
    <row r="347" spans="1:91" x14ac:dyDescent="0.25">
      <c r="A347" s="8"/>
      <c r="B347" s="8"/>
      <c r="C347" s="8"/>
      <c r="D347" s="8"/>
      <c r="F347" s="8"/>
      <c r="H347"/>
      <c r="N347"/>
      <c r="P347" s="8"/>
      <c r="R347" s="8"/>
      <c r="T347" s="8"/>
      <c r="AQ347"/>
      <c r="BJ347" s="33" t="s">
        <v>514</v>
      </c>
      <c r="BL347" s="33" t="s">
        <v>9530</v>
      </c>
      <c r="BP347" s="8"/>
      <c r="CM347"/>
    </row>
    <row r="348" spans="1:91" x14ac:dyDescent="0.25">
      <c r="A348" s="8"/>
      <c r="B348" s="8"/>
      <c r="C348" s="8"/>
      <c r="D348" s="8"/>
      <c r="F348" s="8"/>
      <c r="H348"/>
      <c r="N348"/>
      <c r="P348" s="8"/>
      <c r="R348" s="8"/>
      <c r="T348" s="8"/>
      <c r="AQ348"/>
      <c r="BJ348" s="33" t="s">
        <v>515</v>
      </c>
      <c r="BL348" s="33" t="s">
        <v>9531</v>
      </c>
      <c r="BP348" s="8"/>
      <c r="CM348"/>
    </row>
    <row r="349" spans="1:91" x14ac:dyDescent="0.25">
      <c r="A349" s="8"/>
      <c r="B349" s="8"/>
      <c r="C349" s="8"/>
      <c r="D349" s="8"/>
      <c r="F349" s="8"/>
      <c r="H349"/>
      <c r="N349"/>
      <c r="P349" s="8"/>
      <c r="R349" s="8"/>
      <c r="T349" s="8"/>
      <c r="AQ349"/>
      <c r="BJ349" s="33" t="s">
        <v>516</v>
      </c>
      <c r="BL349" s="33" t="s">
        <v>9532</v>
      </c>
      <c r="BP349" s="8"/>
      <c r="CM349"/>
    </row>
    <row r="350" spans="1:91" x14ac:dyDescent="0.25">
      <c r="A350" s="8"/>
      <c r="B350" s="8"/>
      <c r="C350" s="8"/>
      <c r="D350" s="8"/>
      <c r="F350" s="8"/>
      <c r="H350"/>
      <c r="N350"/>
      <c r="P350" s="8"/>
      <c r="R350" s="8"/>
      <c r="T350" s="8"/>
      <c r="AQ350"/>
      <c r="BJ350" s="33" t="s">
        <v>517</v>
      </c>
      <c r="BL350" s="33" t="s">
        <v>9533</v>
      </c>
      <c r="BP350" s="8"/>
      <c r="CM350"/>
    </row>
    <row r="351" spans="1:91" x14ac:dyDescent="0.25">
      <c r="A351" s="8"/>
      <c r="B351" s="8"/>
      <c r="C351" s="8"/>
      <c r="D351" s="8"/>
      <c r="F351" s="8"/>
      <c r="H351"/>
      <c r="N351"/>
      <c r="P351" s="8"/>
      <c r="R351" s="8"/>
      <c r="T351" s="8"/>
      <c r="AQ351"/>
      <c r="BJ351" s="33" t="s">
        <v>518</v>
      </c>
      <c r="BL351" s="33" t="s">
        <v>9534</v>
      </c>
      <c r="BP351" s="8"/>
      <c r="CM351"/>
    </row>
    <row r="352" spans="1:91" x14ac:dyDescent="0.25">
      <c r="A352" s="8"/>
      <c r="B352" s="8"/>
      <c r="C352" s="8"/>
      <c r="D352" s="8"/>
      <c r="F352" s="8"/>
      <c r="H352"/>
      <c r="N352"/>
      <c r="P352" s="8"/>
      <c r="R352" s="8"/>
      <c r="T352" s="8"/>
      <c r="AQ352"/>
      <c r="BJ352" s="33" t="s">
        <v>519</v>
      </c>
      <c r="BL352" s="33" t="s">
        <v>9535</v>
      </c>
      <c r="BP352" s="8"/>
      <c r="CM352"/>
    </row>
    <row r="353" spans="1:91" x14ac:dyDescent="0.25">
      <c r="A353" s="8"/>
      <c r="B353" s="8"/>
      <c r="C353" s="8"/>
      <c r="D353" s="8"/>
      <c r="F353" s="8"/>
      <c r="H353"/>
      <c r="N353"/>
      <c r="P353" s="8"/>
      <c r="R353" s="8"/>
      <c r="T353" s="8"/>
      <c r="AQ353"/>
      <c r="BJ353" s="33" t="s">
        <v>520</v>
      </c>
      <c r="BL353" s="33" t="s">
        <v>9536</v>
      </c>
      <c r="BP353" s="8"/>
      <c r="CM353"/>
    </row>
    <row r="354" spans="1:91" x14ac:dyDescent="0.25">
      <c r="A354" s="8"/>
      <c r="B354" s="8"/>
      <c r="C354" s="8"/>
      <c r="D354" s="8"/>
      <c r="F354" s="8"/>
      <c r="H354"/>
      <c r="N354"/>
      <c r="P354" s="8"/>
      <c r="R354" s="8"/>
      <c r="T354" s="8"/>
      <c r="AQ354"/>
      <c r="BJ354" s="33" t="s">
        <v>521</v>
      </c>
      <c r="BL354" s="33" t="s">
        <v>9537</v>
      </c>
      <c r="BP354" s="8"/>
      <c r="CM354"/>
    </row>
    <row r="355" spans="1:91" x14ac:dyDescent="0.25">
      <c r="A355" s="8"/>
      <c r="B355" s="8"/>
      <c r="C355" s="8"/>
      <c r="D355" s="8"/>
      <c r="F355" s="8"/>
      <c r="H355"/>
      <c r="N355"/>
      <c r="P355" s="8"/>
      <c r="R355" s="8"/>
      <c r="T355" s="8"/>
      <c r="AQ355"/>
      <c r="BJ355" s="33" t="s">
        <v>522</v>
      </c>
      <c r="BL355" s="33" t="s">
        <v>9538</v>
      </c>
      <c r="BP355" s="8"/>
      <c r="CM355"/>
    </row>
    <row r="356" spans="1:91" x14ac:dyDescent="0.25">
      <c r="A356" s="8"/>
      <c r="B356" s="8"/>
      <c r="C356" s="8"/>
      <c r="D356" s="8"/>
      <c r="F356" s="8"/>
      <c r="H356"/>
      <c r="N356"/>
      <c r="P356" s="8"/>
      <c r="R356" s="8"/>
      <c r="T356" s="8"/>
      <c r="AQ356"/>
      <c r="BJ356" s="33" t="s">
        <v>523</v>
      </c>
      <c r="BL356" s="33" t="s">
        <v>9539</v>
      </c>
      <c r="BP356" s="8"/>
      <c r="CM356"/>
    </row>
    <row r="357" spans="1:91" x14ac:dyDescent="0.25">
      <c r="A357" s="8"/>
      <c r="B357" s="8"/>
      <c r="C357" s="8"/>
      <c r="D357" s="8"/>
      <c r="F357" s="8"/>
      <c r="H357"/>
      <c r="N357"/>
      <c r="P357" s="8"/>
      <c r="R357" s="8"/>
      <c r="T357" s="8"/>
      <c r="AQ357"/>
      <c r="BJ357" s="33" t="s">
        <v>524</v>
      </c>
      <c r="BL357" s="33" t="s">
        <v>9540</v>
      </c>
      <c r="BP357" s="8"/>
      <c r="CM357"/>
    </row>
    <row r="358" spans="1:91" x14ac:dyDescent="0.25">
      <c r="A358" s="8"/>
      <c r="B358" s="8"/>
      <c r="C358" s="8"/>
      <c r="D358" s="8"/>
      <c r="F358" s="8"/>
      <c r="H358"/>
      <c r="N358"/>
      <c r="P358" s="8"/>
      <c r="R358" s="8"/>
      <c r="T358" s="8"/>
      <c r="AQ358"/>
      <c r="BJ358" s="33" t="s">
        <v>525</v>
      </c>
      <c r="BL358" s="33" t="s">
        <v>9541</v>
      </c>
      <c r="BP358" s="8"/>
      <c r="CM358"/>
    </row>
    <row r="359" spans="1:91" x14ac:dyDescent="0.25">
      <c r="A359" s="8"/>
      <c r="B359" s="8"/>
      <c r="C359" s="8"/>
      <c r="D359" s="8"/>
      <c r="F359" s="8"/>
      <c r="H359"/>
      <c r="N359"/>
      <c r="P359" s="8"/>
      <c r="R359" s="8"/>
      <c r="T359" s="8"/>
      <c r="AQ359"/>
      <c r="BJ359" s="33" t="s">
        <v>526</v>
      </c>
      <c r="BL359" s="33" t="s">
        <v>9542</v>
      </c>
      <c r="BP359" s="8"/>
      <c r="CM359"/>
    </row>
    <row r="360" spans="1:91" x14ac:dyDescent="0.25">
      <c r="A360" s="8"/>
      <c r="B360" s="8"/>
      <c r="C360" s="8"/>
      <c r="D360" s="8"/>
      <c r="F360" s="8"/>
      <c r="H360"/>
      <c r="N360"/>
      <c r="P360" s="8"/>
      <c r="R360" s="8"/>
      <c r="T360" s="8"/>
      <c r="AQ360"/>
      <c r="BJ360" s="33" t="s">
        <v>527</v>
      </c>
      <c r="BL360" s="33" t="s">
        <v>9543</v>
      </c>
      <c r="BP360" s="8"/>
      <c r="CM360"/>
    </row>
    <row r="361" spans="1:91" x14ac:dyDescent="0.25">
      <c r="A361" s="8"/>
      <c r="B361" s="8"/>
      <c r="C361" s="8"/>
      <c r="D361" s="8"/>
      <c r="F361" s="8"/>
      <c r="H361"/>
      <c r="N361"/>
      <c r="P361" s="8"/>
      <c r="R361" s="8"/>
      <c r="T361" s="8"/>
      <c r="AQ361"/>
      <c r="BJ361" s="33" t="s">
        <v>528</v>
      </c>
      <c r="BL361" s="33" t="s">
        <v>9544</v>
      </c>
      <c r="BP361" s="8"/>
      <c r="CM361"/>
    </row>
    <row r="362" spans="1:91" x14ac:dyDescent="0.25">
      <c r="A362" s="8"/>
      <c r="B362" s="8"/>
      <c r="C362" s="8"/>
      <c r="D362" s="8"/>
      <c r="F362" s="8"/>
      <c r="H362"/>
      <c r="N362"/>
      <c r="P362" s="8"/>
      <c r="R362" s="8"/>
      <c r="T362" s="8"/>
      <c r="AQ362"/>
      <c r="BJ362" s="33" t="s">
        <v>529</v>
      </c>
      <c r="BL362" s="33" t="s">
        <v>9545</v>
      </c>
      <c r="BP362" s="8"/>
      <c r="CM362"/>
    </row>
    <row r="363" spans="1:91" x14ac:dyDescent="0.25">
      <c r="A363" s="8"/>
      <c r="B363" s="8"/>
      <c r="C363" s="8"/>
      <c r="D363" s="8"/>
      <c r="F363" s="8"/>
      <c r="H363"/>
      <c r="N363"/>
      <c r="P363" s="8"/>
      <c r="R363" s="8"/>
      <c r="T363" s="8"/>
      <c r="AQ363"/>
      <c r="BJ363" s="33" t="s">
        <v>530</v>
      </c>
      <c r="BL363" s="33" t="s">
        <v>9546</v>
      </c>
      <c r="BP363" s="8"/>
      <c r="CM363"/>
    </row>
    <row r="364" spans="1:91" x14ac:dyDescent="0.25">
      <c r="A364" s="8"/>
      <c r="B364" s="8"/>
      <c r="C364" s="8"/>
      <c r="D364" s="8"/>
      <c r="F364" s="8"/>
      <c r="H364"/>
      <c r="N364"/>
      <c r="P364" s="8"/>
      <c r="R364" s="8"/>
      <c r="T364" s="8"/>
      <c r="AQ364"/>
      <c r="BJ364" s="33" t="s">
        <v>531</v>
      </c>
      <c r="BL364" s="33" t="s">
        <v>9547</v>
      </c>
      <c r="BP364" s="8"/>
      <c r="CM364"/>
    </row>
    <row r="365" spans="1:91" x14ac:dyDescent="0.25">
      <c r="A365" s="8"/>
      <c r="B365" s="8"/>
      <c r="C365" s="8"/>
      <c r="D365" s="8"/>
      <c r="F365" s="8"/>
      <c r="H365"/>
      <c r="N365"/>
      <c r="P365" s="8"/>
      <c r="R365" s="8"/>
      <c r="T365" s="8"/>
      <c r="AQ365"/>
      <c r="BJ365" s="33" t="s">
        <v>532</v>
      </c>
      <c r="BL365" s="33" t="s">
        <v>9548</v>
      </c>
      <c r="BP365" s="8"/>
      <c r="CM365"/>
    </row>
    <row r="366" spans="1:91" x14ac:dyDescent="0.25">
      <c r="A366" s="8"/>
      <c r="B366" s="8"/>
      <c r="C366" s="8"/>
      <c r="D366" s="8"/>
      <c r="F366" s="8"/>
      <c r="H366"/>
      <c r="N366"/>
      <c r="P366" s="8"/>
      <c r="R366" s="8"/>
      <c r="T366" s="8"/>
      <c r="AQ366"/>
      <c r="BJ366" s="33" t="s">
        <v>533</v>
      </c>
      <c r="BL366" s="33" t="s">
        <v>9549</v>
      </c>
      <c r="BP366" s="8"/>
      <c r="CM366"/>
    </row>
    <row r="367" spans="1:91" x14ac:dyDescent="0.25">
      <c r="A367" s="8"/>
      <c r="B367" s="8"/>
      <c r="C367" s="8"/>
      <c r="D367" s="8"/>
      <c r="F367" s="8"/>
      <c r="H367"/>
      <c r="N367"/>
      <c r="P367" s="8"/>
      <c r="R367" s="8"/>
      <c r="T367" s="8"/>
      <c r="AQ367"/>
      <c r="BJ367" s="33" t="s">
        <v>534</v>
      </c>
      <c r="BL367" s="33" t="s">
        <v>9550</v>
      </c>
      <c r="BP367" s="8"/>
      <c r="CM367"/>
    </row>
    <row r="368" spans="1:91" x14ac:dyDescent="0.25">
      <c r="A368" s="8"/>
      <c r="B368" s="8"/>
      <c r="C368" s="8"/>
      <c r="D368" s="8"/>
      <c r="F368" s="8"/>
      <c r="H368"/>
      <c r="N368"/>
      <c r="P368" s="8"/>
      <c r="R368" s="8"/>
      <c r="T368" s="8"/>
      <c r="AQ368"/>
      <c r="BJ368" s="33" t="s">
        <v>535</v>
      </c>
      <c r="BL368" s="33" t="s">
        <v>9551</v>
      </c>
      <c r="BP368" s="8"/>
      <c r="CM368"/>
    </row>
    <row r="369" spans="1:91" x14ac:dyDescent="0.25">
      <c r="A369" s="8"/>
      <c r="B369" s="8"/>
      <c r="C369" s="8"/>
      <c r="D369" s="8"/>
      <c r="F369" s="8"/>
      <c r="H369"/>
      <c r="N369"/>
      <c r="P369" s="8"/>
      <c r="R369" s="8"/>
      <c r="T369" s="8"/>
      <c r="AQ369"/>
      <c r="BJ369" s="33" t="s">
        <v>536</v>
      </c>
      <c r="BL369" s="33" t="s">
        <v>9552</v>
      </c>
      <c r="BP369" s="8"/>
      <c r="CM369"/>
    </row>
    <row r="370" spans="1:91" x14ac:dyDescent="0.25">
      <c r="A370" s="8"/>
      <c r="B370" s="8"/>
      <c r="C370" s="8"/>
      <c r="D370" s="8"/>
      <c r="F370" s="8"/>
      <c r="H370"/>
      <c r="N370"/>
      <c r="P370" s="8"/>
      <c r="R370" s="8"/>
      <c r="T370" s="8"/>
      <c r="AQ370"/>
      <c r="BJ370" s="33" t="s">
        <v>537</v>
      </c>
      <c r="BL370" s="33" t="s">
        <v>9553</v>
      </c>
      <c r="BP370" s="8"/>
      <c r="CM370"/>
    </row>
    <row r="371" spans="1:91" x14ac:dyDescent="0.25">
      <c r="A371" s="8"/>
      <c r="B371" s="8"/>
      <c r="C371" s="8"/>
      <c r="D371" s="8"/>
      <c r="F371" s="8"/>
      <c r="H371"/>
      <c r="N371"/>
      <c r="P371" s="8"/>
      <c r="R371" s="8"/>
      <c r="T371" s="8"/>
      <c r="AQ371"/>
      <c r="BJ371" s="33" t="s">
        <v>538</v>
      </c>
      <c r="BL371" s="33" t="s">
        <v>9554</v>
      </c>
      <c r="BP371" s="8"/>
      <c r="CM371"/>
    </row>
    <row r="372" spans="1:91" x14ac:dyDescent="0.25">
      <c r="A372" s="8"/>
      <c r="B372" s="8"/>
      <c r="C372" s="8"/>
      <c r="D372" s="8"/>
      <c r="F372" s="8"/>
      <c r="H372"/>
      <c r="N372"/>
      <c r="P372" s="8"/>
      <c r="R372" s="8"/>
      <c r="T372" s="8"/>
      <c r="AQ372"/>
      <c r="BJ372" s="33" t="s">
        <v>539</v>
      </c>
      <c r="BL372" s="33" t="s">
        <v>9555</v>
      </c>
      <c r="BP372" s="8"/>
      <c r="CM372"/>
    </row>
    <row r="373" spans="1:91" x14ac:dyDescent="0.25">
      <c r="A373" s="8"/>
      <c r="B373" s="8"/>
      <c r="C373" s="8"/>
      <c r="D373" s="8"/>
      <c r="F373" s="8"/>
      <c r="H373"/>
      <c r="N373"/>
      <c r="P373" s="8"/>
      <c r="R373" s="8"/>
      <c r="T373" s="8"/>
      <c r="AQ373"/>
      <c r="BJ373" s="33" t="s">
        <v>540</v>
      </c>
      <c r="BL373" s="33" t="s">
        <v>9556</v>
      </c>
      <c r="BP373" s="8"/>
      <c r="CM373"/>
    </row>
    <row r="374" spans="1:91" x14ac:dyDescent="0.25">
      <c r="A374" s="8"/>
      <c r="B374" s="8"/>
      <c r="C374" s="8"/>
      <c r="D374" s="8"/>
      <c r="F374" s="8"/>
      <c r="H374"/>
      <c r="N374"/>
      <c r="P374" s="8"/>
      <c r="R374" s="8"/>
      <c r="T374" s="8"/>
      <c r="AQ374"/>
      <c r="BJ374" s="33" t="s">
        <v>541</v>
      </c>
      <c r="BL374" s="33" t="s">
        <v>9557</v>
      </c>
      <c r="BP374" s="8"/>
      <c r="CM374"/>
    </row>
    <row r="375" spans="1:91" x14ac:dyDescent="0.25">
      <c r="A375" s="8"/>
      <c r="B375" s="8"/>
      <c r="C375" s="8"/>
      <c r="D375" s="8"/>
      <c r="F375" s="8"/>
      <c r="H375"/>
      <c r="N375"/>
      <c r="P375" s="8"/>
      <c r="R375" s="8"/>
      <c r="T375" s="8"/>
      <c r="AQ375"/>
      <c r="BJ375" s="33" t="s">
        <v>542</v>
      </c>
      <c r="BL375" s="33" t="s">
        <v>9558</v>
      </c>
      <c r="BP375" s="8"/>
      <c r="CM375"/>
    </row>
    <row r="376" spans="1:91" x14ac:dyDescent="0.25">
      <c r="A376" s="8"/>
      <c r="B376" s="8"/>
      <c r="C376" s="8"/>
      <c r="D376" s="8"/>
      <c r="F376" s="8"/>
      <c r="H376"/>
      <c r="N376"/>
      <c r="P376" s="8"/>
      <c r="R376" s="8"/>
      <c r="T376" s="8"/>
      <c r="AQ376"/>
      <c r="BJ376" s="33" t="s">
        <v>543</v>
      </c>
      <c r="BL376" s="33" t="s">
        <v>9559</v>
      </c>
      <c r="BP376" s="8"/>
      <c r="CM376"/>
    </row>
    <row r="377" spans="1:91" x14ac:dyDescent="0.25">
      <c r="A377" s="8"/>
      <c r="B377" s="8"/>
      <c r="C377" s="8"/>
      <c r="D377" s="8"/>
      <c r="F377" s="8"/>
      <c r="H377"/>
      <c r="N377"/>
      <c r="P377" s="8"/>
      <c r="R377" s="8"/>
      <c r="T377" s="8"/>
      <c r="AQ377"/>
      <c r="BJ377" s="33" t="s">
        <v>544</v>
      </c>
      <c r="BL377" s="33" t="s">
        <v>9560</v>
      </c>
      <c r="BP377" s="8"/>
      <c r="CM377"/>
    </row>
    <row r="378" spans="1:91" x14ac:dyDescent="0.25">
      <c r="A378" s="8"/>
      <c r="B378" s="8"/>
      <c r="C378" s="8"/>
      <c r="D378" s="8"/>
      <c r="F378" s="8"/>
      <c r="H378"/>
      <c r="N378"/>
      <c r="P378" s="8"/>
      <c r="R378" s="8"/>
      <c r="T378" s="8"/>
      <c r="AQ378"/>
      <c r="BJ378" s="33" t="s">
        <v>545</v>
      </c>
      <c r="BL378" s="33" t="s">
        <v>9561</v>
      </c>
      <c r="BP378" s="8"/>
      <c r="CM378"/>
    </row>
    <row r="379" spans="1:91" x14ac:dyDescent="0.25">
      <c r="A379" s="8"/>
      <c r="B379" s="8"/>
      <c r="C379" s="8"/>
      <c r="D379" s="8"/>
      <c r="F379" s="8"/>
      <c r="H379"/>
      <c r="N379"/>
      <c r="P379" s="8"/>
      <c r="R379" s="8"/>
      <c r="T379" s="8"/>
      <c r="AQ379"/>
      <c r="BJ379" s="33" t="s">
        <v>546</v>
      </c>
      <c r="BL379" s="33" t="s">
        <v>9562</v>
      </c>
      <c r="BP379" s="8"/>
      <c r="CM379"/>
    </row>
    <row r="380" spans="1:91" x14ac:dyDescent="0.25">
      <c r="A380" s="8"/>
      <c r="B380" s="8"/>
      <c r="C380" s="8"/>
      <c r="D380" s="8"/>
      <c r="F380" s="8"/>
      <c r="H380"/>
      <c r="N380"/>
      <c r="P380" s="8"/>
      <c r="R380" s="8"/>
      <c r="T380" s="8"/>
      <c r="AQ380"/>
      <c r="BJ380" s="33" t="s">
        <v>547</v>
      </c>
      <c r="BL380" s="33" t="s">
        <v>9563</v>
      </c>
      <c r="BP380" s="8"/>
      <c r="CM380"/>
    </row>
    <row r="381" spans="1:91" x14ac:dyDescent="0.25">
      <c r="A381" s="8"/>
      <c r="B381" s="8"/>
      <c r="C381" s="8"/>
      <c r="D381" s="8"/>
      <c r="F381" s="8"/>
      <c r="H381"/>
      <c r="N381"/>
      <c r="P381" s="8"/>
      <c r="R381" s="8"/>
      <c r="T381" s="8"/>
      <c r="AQ381"/>
      <c r="BJ381" s="33" t="s">
        <v>548</v>
      </c>
      <c r="BL381" s="33" t="s">
        <v>9564</v>
      </c>
      <c r="BP381" s="8"/>
      <c r="CM381"/>
    </row>
    <row r="382" spans="1:91" x14ac:dyDescent="0.25">
      <c r="A382" s="8"/>
      <c r="B382" s="8"/>
      <c r="C382" s="8"/>
      <c r="D382" s="8"/>
      <c r="F382" s="8"/>
      <c r="H382"/>
      <c r="N382"/>
      <c r="P382" s="8"/>
      <c r="R382" s="8"/>
      <c r="T382" s="8"/>
      <c r="AQ382"/>
      <c r="BJ382" s="33" t="s">
        <v>549</v>
      </c>
      <c r="BL382" s="33" t="s">
        <v>9565</v>
      </c>
      <c r="BP382" s="8"/>
      <c r="CM382"/>
    </row>
    <row r="383" spans="1:91" x14ac:dyDescent="0.25">
      <c r="A383" s="8"/>
      <c r="B383" s="8"/>
      <c r="C383" s="8"/>
      <c r="D383" s="8"/>
      <c r="F383" s="8"/>
      <c r="H383"/>
      <c r="N383"/>
      <c r="P383" s="8"/>
      <c r="R383" s="8"/>
      <c r="T383" s="8"/>
      <c r="AQ383"/>
      <c r="BJ383" s="33" t="s">
        <v>550</v>
      </c>
      <c r="BL383" s="33" t="s">
        <v>9566</v>
      </c>
      <c r="BP383" s="8"/>
      <c r="CM383"/>
    </row>
    <row r="384" spans="1:91" x14ac:dyDescent="0.25">
      <c r="A384" s="8"/>
      <c r="B384" s="8"/>
      <c r="C384" s="8"/>
      <c r="D384" s="8"/>
      <c r="F384" s="8"/>
      <c r="H384"/>
      <c r="N384"/>
      <c r="P384" s="8"/>
      <c r="R384" s="8"/>
      <c r="T384" s="8"/>
      <c r="AQ384"/>
      <c r="BJ384" s="33" t="s">
        <v>551</v>
      </c>
      <c r="BL384" s="33" t="s">
        <v>9567</v>
      </c>
      <c r="BP384" s="8"/>
      <c r="CM384"/>
    </row>
    <row r="385" spans="1:91" x14ac:dyDescent="0.25">
      <c r="A385" s="8"/>
      <c r="B385" s="8"/>
      <c r="C385" s="8"/>
      <c r="D385" s="8"/>
      <c r="F385" s="8"/>
      <c r="H385"/>
      <c r="N385"/>
      <c r="P385" s="8"/>
      <c r="R385" s="8"/>
      <c r="T385" s="8"/>
      <c r="AQ385"/>
      <c r="BJ385" s="33" t="s">
        <v>552</v>
      </c>
      <c r="BL385" s="33" t="s">
        <v>9568</v>
      </c>
      <c r="BP385" s="8"/>
      <c r="CM385"/>
    </row>
    <row r="386" spans="1:91" x14ac:dyDescent="0.25">
      <c r="A386" s="8"/>
      <c r="B386" s="8"/>
      <c r="C386" s="8"/>
      <c r="D386" s="8"/>
      <c r="F386" s="8"/>
      <c r="H386"/>
      <c r="N386"/>
      <c r="P386" s="8"/>
      <c r="R386" s="8"/>
      <c r="T386" s="8"/>
      <c r="AQ386"/>
      <c r="BJ386" s="33" t="s">
        <v>553</v>
      </c>
      <c r="BL386" s="33" t="s">
        <v>9569</v>
      </c>
      <c r="BP386" s="8"/>
      <c r="CM386"/>
    </row>
    <row r="387" spans="1:91" x14ac:dyDescent="0.25">
      <c r="A387" s="8"/>
      <c r="B387" s="8"/>
      <c r="C387" s="8"/>
      <c r="D387" s="8"/>
      <c r="F387" s="8"/>
      <c r="H387"/>
      <c r="N387"/>
      <c r="P387" s="8"/>
      <c r="R387" s="8"/>
      <c r="T387" s="8"/>
      <c r="AQ387"/>
      <c r="BJ387" s="33" t="s">
        <v>554</v>
      </c>
      <c r="BL387" s="33" t="s">
        <v>9570</v>
      </c>
      <c r="BP387" s="8"/>
      <c r="CM387"/>
    </row>
    <row r="388" spans="1:91" x14ac:dyDescent="0.25">
      <c r="A388" s="8"/>
      <c r="B388" s="8"/>
      <c r="C388" s="8"/>
      <c r="D388" s="8"/>
      <c r="F388" s="8"/>
      <c r="H388"/>
      <c r="N388"/>
      <c r="P388" s="8"/>
      <c r="R388" s="8"/>
      <c r="T388" s="8"/>
      <c r="AQ388"/>
      <c r="BJ388" s="33" t="s">
        <v>555</v>
      </c>
      <c r="BL388" s="33" t="s">
        <v>9571</v>
      </c>
      <c r="BP388" s="8"/>
      <c r="CM388"/>
    </row>
    <row r="389" spans="1:91" x14ac:dyDescent="0.25">
      <c r="A389" s="8"/>
      <c r="B389" s="8"/>
      <c r="C389" s="8"/>
      <c r="D389" s="8"/>
      <c r="F389" s="8"/>
      <c r="H389"/>
      <c r="N389"/>
      <c r="P389" s="8"/>
      <c r="R389" s="8"/>
      <c r="T389" s="8"/>
      <c r="AQ389"/>
      <c r="BJ389" s="33" t="s">
        <v>556</v>
      </c>
      <c r="BL389" s="33" t="s">
        <v>9572</v>
      </c>
      <c r="BP389" s="8"/>
      <c r="CM389"/>
    </row>
    <row r="390" spans="1:91" x14ac:dyDescent="0.25">
      <c r="A390" s="8"/>
      <c r="B390" s="8"/>
      <c r="C390" s="8"/>
      <c r="D390" s="8"/>
      <c r="F390" s="8"/>
      <c r="H390"/>
      <c r="N390"/>
      <c r="P390" s="8"/>
      <c r="R390" s="8"/>
      <c r="T390" s="8"/>
      <c r="AQ390"/>
      <c r="BJ390" s="33" t="s">
        <v>557</v>
      </c>
      <c r="BL390" s="33" t="s">
        <v>9573</v>
      </c>
      <c r="BP390" s="8"/>
      <c r="CM390"/>
    </row>
    <row r="391" spans="1:91" x14ac:dyDescent="0.25">
      <c r="A391" s="8"/>
      <c r="B391" s="8"/>
      <c r="C391" s="8"/>
      <c r="D391" s="8"/>
      <c r="F391" s="8"/>
      <c r="H391"/>
      <c r="N391"/>
      <c r="P391" s="8"/>
      <c r="R391" s="8"/>
      <c r="T391" s="8"/>
      <c r="AQ391"/>
      <c r="BJ391" s="33" t="s">
        <v>558</v>
      </c>
      <c r="BL391" s="33" t="s">
        <v>9574</v>
      </c>
      <c r="BP391" s="8"/>
      <c r="CM391"/>
    </row>
    <row r="392" spans="1:91" x14ac:dyDescent="0.25">
      <c r="A392" s="8"/>
      <c r="B392" s="8"/>
      <c r="C392" s="8"/>
      <c r="D392" s="8"/>
      <c r="F392" s="8"/>
      <c r="H392"/>
      <c r="N392"/>
      <c r="P392" s="8"/>
      <c r="R392" s="8"/>
      <c r="T392" s="8"/>
      <c r="AQ392"/>
      <c r="BJ392" s="33" t="s">
        <v>559</v>
      </c>
      <c r="BL392" s="33" t="s">
        <v>9575</v>
      </c>
      <c r="BP392" s="8"/>
      <c r="CM392"/>
    </row>
    <row r="393" spans="1:91" x14ac:dyDescent="0.25">
      <c r="A393" s="8"/>
      <c r="B393" s="8"/>
      <c r="C393" s="8"/>
      <c r="D393" s="8"/>
      <c r="F393" s="8"/>
      <c r="H393"/>
      <c r="N393"/>
      <c r="P393" s="8"/>
      <c r="R393" s="8"/>
      <c r="T393" s="8"/>
      <c r="AQ393"/>
      <c r="BJ393" s="33" t="s">
        <v>560</v>
      </c>
      <c r="BL393" s="33" t="s">
        <v>9576</v>
      </c>
      <c r="BP393" s="8"/>
      <c r="CM393"/>
    </row>
    <row r="394" spans="1:91" x14ac:dyDescent="0.25">
      <c r="A394" s="8"/>
      <c r="B394" s="8"/>
      <c r="C394" s="8"/>
      <c r="D394" s="8"/>
      <c r="F394" s="8"/>
      <c r="H394"/>
      <c r="N394"/>
      <c r="P394" s="8"/>
      <c r="R394" s="8"/>
      <c r="T394" s="8"/>
      <c r="AQ394"/>
      <c r="BJ394" s="33" t="s">
        <v>561</v>
      </c>
      <c r="BL394" s="33" t="s">
        <v>9577</v>
      </c>
      <c r="BP394" s="8"/>
      <c r="CM394"/>
    </row>
    <row r="395" spans="1:91" x14ac:dyDescent="0.25">
      <c r="A395" s="8"/>
      <c r="B395" s="8"/>
      <c r="C395" s="8"/>
      <c r="D395" s="8"/>
      <c r="F395" s="8"/>
      <c r="H395"/>
      <c r="N395"/>
      <c r="P395" s="8"/>
      <c r="R395" s="8"/>
      <c r="T395" s="8"/>
      <c r="AQ395"/>
      <c r="BJ395" s="33" t="s">
        <v>562</v>
      </c>
      <c r="BL395" s="33" t="s">
        <v>9578</v>
      </c>
      <c r="BP395" s="8"/>
      <c r="CM395"/>
    </row>
    <row r="396" spans="1:91" x14ac:dyDescent="0.25">
      <c r="A396" s="8"/>
      <c r="B396" s="8"/>
      <c r="C396" s="8"/>
      <c r="D396" s="8"/>
      <c r="F396" s="8"/>
      <c r="H396"/>
      <c r="N396"/>
      <c r="P396" s="8"/>
      <c r="R396" s="8"/>
      <c r="T396" s="8"/>
      <c r="AQ396"/>
      <c r="BJ396" s="33" t="s">
        <v>563</v>
      </c>
      <c r="BL396" s="33" t="s">
        <v>9579</v>
      </c>
      <c r="BP396" s="8"/>
      <c r="CM396"/>
    </row>
    <row r="397" spans="1:91" x14ac:dyDescent="0.25">
      <c r="A397" s="8"/>
      <c r="B397" s="8"/>
      <c r="C397" s="8"/>
      <c r="D397" s="8"/>
      <c r="F397" s="8"/>
      <c r="H397"/>
      <c r="N397"/>
      <c r="P397" s="8"/>
      <c r="R397" s="8"/>
      <c r="T397" s="8"/>
      <c r="AQ397"/>
      <c r="BJ397" s="33" t="s">
        <v>564</v>
      </c>
      <c r="BL397" s="33" t="s">
        <v>9580</v>
      </c>
      <c r="BP397" s="8"/>
      <c r="CM397"/>
    </row>
    <row r="398" spans="1:91" x14ac:dyDescent="0.25">
      <c r="A398" s="8"/>
      <c r="B398" s="8"/>
      <c r="C398" s="8"/>
      <c r="D398" s="8"/>
      <c r="F398" s="8"/>
      <c r="H398"/>
      <c r="N398"/>
      <c r="P398" s="8"/>
      <c r="R398" s="8"/>
      <c r="T398" s="8"/>
      <c r="AQ398"/>
      <c r="BJ398" s="33" t="s">
        <v>565</v>
      </c>
      <c r="BL398" s="33" t="s">
        <v>9581</v>
      </c>
      <c r="BP398" s="8"/>
      <c r="CM398"/>
    </row>
    <row r="399" spans="1:91" x14ac:dyDescent="0.25">
      <c r="A399" s="8"/>
      <c r="B399" s="8"/>
      <c r="C399" s="8"/>
      <c r="D399" s="8"/>
      <c r="F399" s="8"/>
      <c r="H399"/>
      <c r="N399"/>
      <c r="P399" s="8"/>
      <c r="R399" s="8"/>
      <c r="T399" s="8"/>
      <c r="AQ399"/>
      <c r="BJ399" s="33" t="s">
        <v>566</v>
      </c>
      <c r="BL399" s="33" t="s">
        <v>9582</v>
      </c>
      <c r="BP399" s="8"/>
      <c r="CM399"/>
    </row>
    <row r="400" spans="1:91" x14ac:dyDescent="0.25">
      <c r="A400" s="8"/>
      <c r="B400" s="8"/>
      <c r="C400" s="8"/>
      <c r="D400" s="8"/>
      <c r="F400" s="8"/>
      <c r="H400"/>
      <c r="N400"/>
      <c r="P400" s="8"/>
      <c r="R400" s="8"/>
      <c r="T400" s="8"/>
      <c r="AQ400"/>
      <c r="BJ400" s="33" t="s">
        <v>567</v>
      </c>
      <c r="BL400" s="33" t="s">
        <v>9583</v>
      </c>
      <c r="BP400" s="8"/>
      <c r="CM400"/>
    </row>
    <row r="401" spans="1:91" x14ac:dyDescent="0.25">
      <c r="A401" s="8"/>
      <c r="B401" s="8"/>
      <c r="C401" s="8"/>
      <c r="D401" s="8"/>
      <c r="F401" s="8"/>
      <c r="H401"/>
      <c r="N401"/>
      <c r="P401" s="8"/>
      <c r="R401" s="8"/>
      <c r="T401" s="8"/>
      <c r="AQ401"/>
      <c r="BJ401" s="33" t="s">
        <v>568</v>
      </c>
      <c r="BL401" s="33" t="s">
        <v>8944</v>
      </c>
      <c r="BP401" s="8"/>
      <c r="CM401"/>
    </row>
    <row r="402" spans="1:91" x14ac:dyDescent="0.25">
      <c r="A402" s="8"/>
      <c r="B402" s="8"/>
      <c r="C402" s="8"/>
      <c r="D402" s="8"/>
      <c r="F402" s="8"/>
      <c r="H402"/>
      <c r="N402"/>
      <c r="P402" s="8"/>
      <c r="R402" s="8"/>
      <c r="T402" s="8"/>
      <c r="AQ402"/>
      <c r="BJ402" s="33" t="s">
        <v>569</v>
      </c>
      <c r="BL402" s="33" t="s">
        <v>9584</v>
      </c>
      <c r="BP402" s="8"/>
    </row>
    <row r="403" spans="1:91" x14ac:dyDescent="0.25">
      <c r="A403" s="8"/>
      <c r="B403" s="8"/>
      <c r="C403" s="8"/>
      <c r="D403" s="8"/>
      <c r="F403" s="8"/>
      <c r="H403"/>
      <c r="N403"/>
      <c r="P403" s="8"/>
      <c r="R403" s="8"/>
      <c r="T403" s="8"/>
      <c r="AQ403"/>
      <c r="BJ403" s="33" t="s">
        <v>570</v>
      </c>
      <c r="BL403" s="33" t="s">
        <v>9585</v>
      </c>
      <c r="BP403" s="8"/>
      <c r="CM403" s="4" t="s">
        <v>10397</v>
      </c>
    </row>
    <row r="404" spans="1:91" x14ac:dyDescent="0.25">
      <c r="A404" s="8"/>
      <c r="B404" s="8"/>
      <c r="C404" s="8"/>
      <c r="D404" s="8"/>
      <c r="F404" s="8"/>
      <c r="H404"/>
      <c r="N404"/>
      <c r="P404" s="8"/>
      <c r="R404" s="8"/>
      <c r="T404" s="8"/>
      <c r="AQ404"/>
      <c r="BJ404" s="33" t="s">
        <v>571</v>
      </c>
      <c r="BL404" s="33" t="s">
        <v>9586</v>
      </c>
      <c r="BP404" s="8"/>
      <c r="CM404" s="4" t="s">
        <v>10397</v>
      </c>
    </row>
    <row r="405" spans="1:91" x14ac:dyDescent="0.25">
      <c r="A405" s="8"/>
      <c r="B405" s="8"/>
      <c r="C405" s="8"/>
      <c r="D405" s="8"/>
      <c r="F405" s="8"/>
      <c r="H405"/>
      <c r="N405"/>
      <c r="P405" s="8"/>
      <c r="R405" s="8"/>
      <c r="T405" s="8"/>
      <c r="AQ405"/>
      <c r="BJ405" s="33" t="s">
        <v>572</v>
      </c>
      <c r="BL405" s="33" t="s">
        <v>9587</v>
      </c>
      <c r="BP405" s="8"/>
      <c r="CM405" s="4" t="s">
        <v>10397</v>
      </c>
    </row>
    <row r="406" spans="1:91" x14ac:dyDescent="0.25">
      <c r="A406" s="8"/>
      <c r="B406" s="8"/>
      <c r="C406" s="8"/>
      <c r="D406" s="8"/>
      <c r="F406" s="8"/>
      <c r="H406"/>
      <c r="N406"/>
      <c r="P406" s="8"/>
      <c r="R406" s="8"/>
      <c r="T406" s="8"/>
      <c r="AQ406"/>
      <c r="BJ406" s="33" t="s">
        <v>573</v>
      </c>
      <c r="BL406" s="33" t="s">
        <v>9588</v>
      </c>
      <c r="BP406" s="8"/>
      <c r="CM406" s="4" t="s">
        <v>10397</v>
      </c>
    </row>
    <row r="407" spans="1:91" x14ac:dyDescent="0.25">
      <c r="A407" s="8"/>
      <c r="B407" s="8"/>
      <c r="C407" s="8"/>
      <c r="D407" s="8"/>
      <c r="F407" s="8"/>
      <c r="H407"/>
      <c r="N407"/>
      <c r="P407" s="8"/>
      <c r="R407" s="8"/>
      <c r="T407" s="8"/>
      <c r="AQ407"/>
      <c r="BJ407" s="33" t="s">
        <v>574</v>
      </c>
      <c r="BL407" s="33" t="s">
        <v>9589</v>
      </c>
      <c r="BP407" s="8"/>
      <c r="CM407" s="4" t="s">
        <v>10397</v>
      </c>
    </row>
    <row r="408" spans="1:91" x14ac:dyDescent="0.25">
      <c r="A408" s="8"/>
      <c r="B408" s="8"/>
      <c r="C408" s="8"/>
      <c r="D408" s="8"/>
      <c r="F408" s="8"/>
      <c r="H408"/>
      <c r="N408"/>
      <c r="P408" s="8"/>
      <c r="R408" s="8"/>
      <c r="T408" s="8"/>
      <c r="AQ408"/>
      <c r="BJ408" s="33" t="s">
        <v>575</v>
      </c>
      <c r="BL408" s="33" t="s">
        <v>9590</v>
      </c>
      <c r="BP408" s="8"/>
      <c r="CM408" s="4" t="s">
        <v>10397</v>
      </c>
    </row>
    <row r="409" spans="1:91" x14ac:dyDescent="0.25">
      <c r="A409" s="8"/>
      <c r="B409" s="8"/>
      <c r="C409" s="8"/>
      <c r="D409" s="8"/>
      <c r="F409" s="8"/>
      <c r="H409"/>
      <c r="N409"/>
      <c r="P409" s="8"/>
      <c r="R409" s="8"/>
      <c r="T409" s="8"/>
      <c r="AQ409"/>
      <c r="BJ409" s="33" t="s">
        <v>576</v>
      </c>
      <c r="BL409" s="33" t="s">
        <v>9591</v>
      </c>
      <c r="BP409" s="8"/>
      <c r="CM409" s="4" t="s">
        <v>10397</v>
      </c>
    </row>
    <row r="410" spans="1:91" x14ac:dyDescent="0.25">
      <c r="A410" s="8"/>
      <c r="B410" s="8"/>
      <c r="C410" s="8"/>
      <c r="D410" s="8"/>
      <c r="F410" s="8"/>
      <c r="H410"/>
      <c r="N410"/>
      <c r="P410" s="8"/>
      <c r="R410" s="8"/>
      <c r="T410" s="8"/>
      <c r="AQ410"/>
      <c r="BJ410" s="33" t="s">
        <v>577</v>
      </c>
      <c r="BL410" s="33" t="s">
        <v>9592</v>
      </c>
      <c r="BP410" s="8"/>
      <c r="CM410" s="4" t="s">
        <v>10397</v>
      </c>
    </row>
    <row r="411" spans="1:91" x14ac:dyDescent="0.25">
      <c r="A411" s="8"/>
      <c r="B411" s="8"/>
      <c r="C411" s="8"/>
      <c r="D411" s="8"/>
      <c r="F411" s="8"/>
      <c r="H411"/>
      <c r="N411"/>
      <c r="P411" s="8"/>
      <c r="R411" s="8"/>
      <c r="T411" s="8"/>
      <c r="AQ411"/>
      <c r="BJ411" s="33" t="s">
        <v>578</v>
      </c>
      <c r="BL411" s="33" t="s">
        <v>9593</v>
      </c>
      <c r="BP411" s="8"/>
      <c r="CM411" s="4" t="s">
        <v>10397</v>
      </c>
    </row>
    <row r="412" spans="1:91" x14ac:dyDescent="0.25">
      <c r="A412" s="8"/>
      <c r="B412" s="8"/>
      <c r="C412" s="8"/>
      <c r="D412" s="8"/>
      <c r="F412" s="8"/>
      <c r="H412"/>
      <c r="N412"/>
      <c r="P412" s="8"/>
      <c r="R412" s="8"/>
      <c r="T412" s="8"/>
      <c r="AQ412"/>
      <c r="BJ412" s="33" t="s">
        <v>579</v>
      </c>
      <c r="BL412" s="33" t="s">
        <v>9594</v>
      </c>
      <c r="BP412" s="8"/>
      <c r="CM412" s="4" t="s">
        <v>10397</v>
      </c>
    </row>
    <row r="413" spans="1:91" x14ac:dyDescent="0.25">
      <c r="A413" s="8"/>
      <c r="B413" s="8"/>
      <c r="C413" s="8"/>
      <c r="D413" s="8"/>
      <c r="F413" s="8"/>
      <c r="H413"/>
      <c r="N413"/>
      <c r="P413" s="8"/>
      <c r="R413" s="8"/>
      <c r="T413" s="8"/>
      <c r="AQ413"/>
      <c r="BJ413" s="33" t="s">
        <v>580</v>
      </c>
      <c r="BL413" s="33" t="s">
        <v>9595</v>
      </c>
      <c r="BP413" s="8"/>
      <c r="CM413" s="4" t="s">
        <v>10397</v>
      </c>
    </row>
    <row r="414" spans="1:91" x14ac:dyDescent="0.25">
      <c r="A414" s="8"/>
      <c r="B414" s="8"/>
      <c r="C414" s="8"/>
      <c r="D414" s="8"/>
      <c r="F414" s="8"/>
      <c r="H414"/>
      <c r="N414"/>
      <c r="P414" s="8"/>
      <c r="R414" s="8"/>
      <c r="T414" s="8"/>
      <c r="AQ414"/>
      <c r="BJ414" s="33" t="s">
        <v>581</v>
      </c>
      <c r="BL414" s="33" t="s">
        <v>9596</v>
      </c>
      <c r="BP414" s="8"/>
      <c r="CM414" s="4" t="s">
        <v>10397</v>
      </c>
    </row>
    <row r="415" spans="1:91" x14ac:dyDescent="0.25">
      <c r="A415" s="8"/>
      <c r="B415" s="8"/>
      <c r="C415" s="8"/>
      <c r="D415" s="8"/>
      <c r="F415" s="8"/>
      <c r="H415"/>
      <c r="N415"/>
      <c r="P415" s="8"/>
      <c r="R415" s="8"/>
      <c r="T415" s="8"/>
      <c r="AQ415"/>
      <c r="BJ415" s="33" t="s">
        <v>582</v>
      </c>
      <c r="BL415" s="33" t="s">
        <v>9597</v>
      </c>
      <c r="BP415" s="8"/>
      <c r="CM415" s="4" t="s">
        <v>10397</v>
      </c>
    </row>
    <row r="416" spans="1:91" x14ac:dyDescent="0.25">
      <c r="A416" s="8"/>
      <c r="B416" s="8"/>
      <c r="C416" s="8"/>
      <c r="D416" s="8"/>
      <c r="F416" s="8"/>
      <c r="H416"/>
      <c r="N416"/>
      <c r="P416" s="8"/>
      <c r="R416" s="8"/>
      <c r="T416" s="8"/>
      <c r="AQ416"/>
      <c r="BJ416" s="33" t="s">
        <v>583</v>
      </c>
      <c r="BL416" s="33" t="s">
        <v>9598</v>
      </c>
      <c r="BP416" s="8"/>
      <c r="CM416" s="4" t="s">
        <v>10397</v>
      </c>
    </row>
    <row r="417" spans="1:91" x14ac:dyDescent="0.25">
      <c r="A417" s="8"/>
      <c r="B417" s="8"/>
      <c r="C417" s="8"/>
      <c r="D417" s="8"/>
      <c r="F417" s="8"/>
      <c r="H417"/>
      <c r="N417"/>
      <c r="P417" s="8"/>
      <c r="R417" s="8"/>
      <c r="T417" s="8"/>
      <c r="AQ417"/>
      <c r="BJ417" s="33" t="s">
        <v>584</v>
      </c>
      <c r="BL417" s="33" t="s">
        <v>9599</v>
      </c>
      <c r="BP417" s="8"/>
      <c r="CM417" s="4" t="s">
        <v>10397</v>
      </c>
    </row>
    <row r="418" spans="1:91" x14ac:dyDescent="0.25">
      <c r="A418" s="8"/>
      <c r="B418" s="8"/>
      <c r="C418" s="8"/>
      <c r="D418" s="8"/>
      <c r="F418" s="8"/>
      <c r="H418"/>
      <c r="N418"/>
      <c r="P418" s="8"/>
      <c r="R418" s="8"/>
      <c r="T418" s="8"/>
      <c r="AQ418"/>
      <c r="BJ418" s="33" t="s">
        <v>585</v>
      </c>
      <c r="BL418" s="33" t="s">
        <v>9600</v>
      </c>
      <c r="BP418" s="8"/>
      <c r="CM418" s="4" t="s">
        <v>10397</v>
      </c>
    </row>
    <row r="419" spans="1:91" x14ac:dyDescent="0.25">
      <c r="A419" s="8"/>
      <c r="B419" s="8"/>
      <c r="C419" s="8"/>
      <c r="D419" s="8"/>
      <c r="F419" s="8"/>
      <c r="H419"/>
      <c r="N419"/>
      <c r="P419" s="8"/>
      <c r="R419" s="8"/>
      <c r="T419" s="8"/>
      <c r="AQ419"/>
      <c r="BJ419" s="33" t="s">
        <v>586</v>
      </c>
      <c r="BL419" s="33" t="s">
        <v>9601</v>
      </c>
      <c r="BP419" s="8"/>
      <c r="CM419" s="4" t="s">
        <v>10397</v>
      </c>
    </row>
    <row r="420" spans="1:91" x14ac:dyDescent="0.25">
      <c r="A420" s="8"/>
      <c r="B420" s="8"/>
      <c r="C420" s="8"/>
      <c r="D420" s="8"/>
      <c r="F420" s="8"/>
      <c r="H420"/>
      <c r="N420"/>
      <c r="P420" s="8"/>
      <c r="R420" s="8"/>
      <c r="T420" s="8"/>
      <c r="AQ420"/>
      <c r="BJ420" s="33" t="s">
        <v>587</v>
      </c>
      <c r="BL420" s="33" t="s">
        <v>9602</v>
      </c>
      <c r="BP420" s="8"/>
      <c r="CM420" s="4" t="s">
        <v>10397</v>
      </c>
    </row>
    <row r="421" spans="1:91" x14ac:dyDescent="0.25">
      <c r="A421" s="8"/>
      <c r="B421" s="8"/>
      <c r="C421" s="8"/>
      <c r="D421" s="8"/>
      <c r="F421" s="8"/>
      <c r="H421"/>
      <c r="N421"/>
      <c r="P421" s="8"/>
      <c r="R421" s="8"/>
      <c r="T421" s="8"/>
      <c r="AQ421"/>
      <c r="BJ421" s="33" t="s">
        <v>588</v>
      </c>
      <c r="BL421" s="33" t="s">
        <v>9603</v>
      </c>
      <c r="BP421" s="8"/>
      <c r="CM421" s="4" t="s">
        <v>10397</v>
      </c>
    </row>
    <row r="422" spans="1:91" x14ac:dyDescent="0.25">
      <c r="A422" s="8"/>
      <c r="B422" s="8"/>
      <c r="C422" s="8"/>
      <c r="D422" s="8"/>
      <c r="F422" s="8"/>
      <c r="H422"/>
      <c r="N422"/>
      <c r="P422" s="8"/>
      <c r="R422" s="8"/>
      <c r="T422" s="8"/>
      <c r="AQ422"/>
      <c r="BJ422" s="33" t="s">
        <v>589</v>
      </c>
      <c r="BL422" s="33" t="s">
        <v>9604</v>
      </c>
      <c r="BP422" s="8"/>
      <c r="CM422" s="4" t="s">
        <v>10397</v>
      </c>
    </row>
    <row r="423" spans="1:91" x14ac:dyDescent="0.25">
      <c r="A423" s="8"/>
      <c r="B423" s="8"/>
      <c r="C423" s="8"/>
      <c r="D423" s="8"/>
      <c r="F423" s="8"/>
      <c r="H423"/>
      <c r="N423"/>
      <c r="P423" s="8"/>
      <c r="R423" s="8"/>
      <c r="T423" s="8"/>
      <c r="AQ423"/>
      <c r="BJ423" s="33" t="s">
        <v>590</v>
      </c>
      <c r="BL423" s="33" t="s">
        <v>9605</v>
      </c>
      <c r="BP423" s="8"/>
      <c r="CM423" s="4" t="s">
        <v>10397</v>
      </c>
    </row>
    <row r="424" spans="1:91" x14ac:dyDescent="0.25">
      <c r="A424" s="8"/>
      <c r="B424" s="8"/>
      <c r="C424" s="8"/>
      <c r="D424" s="8"/>
      <c r="F424" s="8"/>
      <c r="H424"/>
      <c r="N424"/>
      <c r="P424" s="8"/>
      <c r="R424" s="8"/>
      <c r="T424" s="8"/>
      <c r="AQ424"/>
      <c r="BJ424" s="33" t="s">
        <v>591</v>
      </c>
      <c r="BL424" s="33" t="s">
        <v>9606</v>
      </c>
      <c r="BP424" s="8"/>
      <c r="CM424" s="4" t="s">
        <v>10397</v>
      </c>
    </row>
    <row r="425" spans="1:91" x14ac:dyDescent="0.25">
      <c r="A425" s="8"/>
      <c r="B425" s="8"/>
      <c r="C425" s="8"/>
      <c r="D425" s="8"/>
      <c r="F425" s="8"/>
      <c r="H425"/>
      <c r="N425"/>
      <c r="P425" s="8"/>
      <c r="R425" s="8"/>
      <c r="T425" s="8"/>
      <c r="AQ425"/>
      <c r="BJ425" s="33" t="s">
        <v>592</v>
      </c>
      <c r="BL425" s="33" t="s">
        <v>9607</v>
      </c>
      <c r="BP425" s="8"/>
      <c r="CM425" s="4" t="s">
        <v>10397</v>
      </c>
    </row>
    <row r="426" spans="1:91" x14ac:dyDescent="0.25">
      <c r="A426" s="8"/>
      <c r="B426" s="8"/>
      <c r="C426" s="8"/>
      <c r="D426" s="8"/>
      <c r="F426" s="8"/>
      <c r="H426"/>
      <c r="N426"/>
      <c r="P426" s="8"/>
      <c r="R426" s="8"/>
      <c r="T426" s="8"/>
      <c r="AQ426"/>
      <c r="BJ426" s="33" t="s">
        <v>593</v>
      </c>
      <c r="BL426" s="33" t="s">
        <v>9608</v>
      </c>
      <c r="BP426" s="8"/>
      <c r="CM426" s="4" t="s">
        <v>10397</v>
      </c>
    </row>
    <row r="427" spans="1:91" x14ac:dyDescent="0.25">
      <c r="A427" s="8"/>
      <c r="B427" s="8"/>
      <c r="C427" s="8"/>
      <c r="D427" s="8"/>
      <c r="F427" s="8"/>
      <c r="H427"/>
      <c r="N427"/>
      <c r="P427" s="8"/>
      <c r="R427" s="8"/>
      <c r="T427" s="8"/>
      <c r="AQ427"/>
      <c r="BJ427" s="33" t="s">
        <v>594</v>
      </c>
      <c r="BL427" s="33" t="s">
        <v>9609</v>
      </c>
      <c r="BP427" s="8"/>
      <c r="CM427" s="4" t="s">
        <v>10397</v>
      </c>
    </row>
    <row r="428" spans="1:91" x14ac:dyDescent="0.25">
      <c r="A428" s="8"/>
      <c r="B428" s="8"/>
      <c r="C428" s="8"/>
      <c r="D428" s="8"/>
      <c r="F428" s="8"/>
      <c r="H428"/>
      <c r="N428"/>
      <c r="P428" s="8"/>
      <c r="R428" s="8"/>
      <c r="T428" s="8"/>
      <c r="AQ428"/>
      <c r="BJ428" s="33" t="s">
        <v>595</v>
      </c>
      <c r="BL428" s="33" t="s">
        <v>9610</v>
      </c>
      <c r="BP428" s="8"/>
      <c r="CM428" s="4" t="s">
        <v>10397</v>
      </c>
    </row>
    <row r="429" spans="1:91" x14ac:dyDescent="0.25">
      <c r="A429" s="8"/>
      <c r="B429" s="8"/>
      <c r="C429" s="8"/>
      <c r="D429" s="8"/>
      <c r="F429" s="8"/>
      <c r="H429"/>
      <c r="N429"/>
      <c r="P429" s="8"/>
      <c r="R429" s="8"/>
      <c r="T429" s="8"/>
      <c r="AQ429"/>
      <c r="BJ429" s="33" t="s">
        <v>596</v>
      </c>
      <c r="BL429" s="33" t="s">
        <v>9611</v>
      </c>
      <c r="BP429" s="8"/>
      <c r="CM429" s="4" t="s">
        <v>10397</v>
      </c>
    </row>
    <row r="430" spans="1:91" x14ac:dyDescent="0.25">
      <c r="A430" s="8"/>
      <c r="B430" s="8"/>
      <c r="C430" s="8"/>
      <c r="D430" s="8"/>
      <c r="F430" s="8"/>
      <c r="H430"/>
      <c r="N430"/>
      <c r="P430" s="8"/>
      <c r="R430" s="8"/>
      <c r="T430" s="8"/>
      <c r="AQ430"/>
      <c r="BJ430" s="33" t="s">
        <v>597</v>
      </c>
      <c r="BL430" s="33" t="s">
        <v>9612</v>
      </c>
      <c r="BP430" s="8"/>
      <c r="CM430" s="4" t="s">
        <v>10397</v>
      </c>
    </row>
    <row r="431" spans="1:91" x14ac:dyDescent="0.25">
      <c r="A431" s="8"/>
      <c r="B431" s="8"/>
      <c r="C431" s="8"/>
      <c r="D431" s="8"/>
      <c r="F431" s="8"/>
      <c r="H431"/>
      <c r="N431"/>
      <c r="P431" s="8"/>
      <c r="R431" s="8"/>
      <c r="T431" s="8"/>
      <c r="AQ431"/>
      <c r="BJ431" s="33" t="s">
        <v>598</v>
      </c>
      <c r="BL431" s="33" t="s">
        <v>9613</v>
      </c>
      <c r="BP431" s="8"/>
      <c r="CM431" s="4" t="s">
        <v>10397</v>
      </c>
    </row>
    <row r="432" spans="1:91" x14ac:dyDescent="0.25">
      <c r="A432" s="8"/>
      <c r="B432" s="8"/>
      <c r="C432" s="8"/>
      <c r="D432" s="8"/>
      <c r="F432" s="8"/>
      <c r="H432"/>
      <c r="N432"/>
      <c r="P432" s="8"/>
      <c r="R432" s="8"/>
      <c r="T432" s="8"/>
      <c r="AQ432"/>
      <c r="BJ432" s="33" t="s">
        <v>599</v>
      </c>
      <c r="BL432" s="33" t="s">
        <v>9614</v>
      </c>
      <c r="BP432" s="8"/>
      <c r="CM432" s="4" t="s">
        <v>10397</v>
      </c>
    </row>
    <row r="433" spans="1:91" x14ac:dyDescent="0.25">
      <c r="A433" s="8"/>
      <c r="B433" s="8"/>
      <c r="C433" s="8"/>
      <c r="D433" s="8"/>
      <c r="F433" s="8"/>
      <c r="H433"/>
      <c r="N433"/>
      <c r="P433" s="8"/>
      <c r="R433" s="8"/>
      <c r="T433" s="8"/>
      <c r="AQ433"/>
      <c r="BJ433" s="33" t="s">
        <v>600</v>
      </c>
      <c r="BL433" s="33" t="s">
        <v>9615</v>
      </c>
      <c r="BP433" s="8"/>
      <c r="CM433" s="4" t="s">
        <v>10397</v>
      </c>
    </row>
    <row r="434" spans="1:91" x14ac:dyDescent="0.25">
      <c r="A434" s="8"/>
      <c r="B434" s="8"/>
      <c r="C434" s="8"/>
      <c r="D434" s="8"/>
      <c r="F434" s="8"/>
      <c r="H434"/>
      <c r="N434"/>
      <c r="P434" s="8"/>
      <c r="R434" s="8"/>
      <c r="T434" s="8"/>
      <c r="AQ434"/>
      <c r="BJ434" s="33" t="s">
        <v>601</v>
      </c>
      <c r="BL434" s="33" t="s">
        <v>9616</v>
      </c>
      <c r="BP434" s="8"/>
      <c r="CM434" s="4" t="s">
        <v>10397</v>
      </c>
    </row>
    <row r="435" spans="1:91" x14ac:dyDescent="0.25">
      <c r="A435" s="8"/>
      <c r="B435" s="8"/>
      <c r="C435" s="8"/>
      <c r="D435" s="8"/>
      <c r="F435" s="8"/>
      <c r="H435"/>
      <c r="N435"/>
      <c r="P435" s="8"/>
      <c r="R435" s="8"/>
      <c r="T435" s="8"/>
      <c r="AQ435"/>
      <c r="BJ435" s="33" t="s">
        <v>602</v>
      </c>
      <c r="BL435" s="33" t="s">
        <v>9617</v>
      </c>
      <c r="BP435" s="8"/>
      <c r="CM435" s="4" t="s">
        <v>10397</v>
      </c>
    </row>
    <row r="436" spans="1:91" x14ac:dyDescent="0.25">
      <c r="A436" s="8"/>
      <c r="B436" s="8"/>
      <c r="C436" s="8"/>
      <c r="D436" s="8"/>
      <c r="F436" s="8"/>
      <c r="H436"/>
      <c r="N436"/>
      <c r="P436" s="8"/>
      <c r="R436" s="8"/>
      <c r="T436" s="8"/>
      <c r="AQ436"/>
      <c r="BJ436" s="33" t="s">
        <v>603</v>
      </c>
      <c r="BL436" s="33" t="s">
        <v>9618</v>
      </c>
      <c r="BP436" s="8"/>
      <c r="CM436" s="4" t="s">
        <v>10397</v>
      </c>
    </row>
    <row r="437" spans="1:91" x14ac:dyDescent="0.25">
      <c r="A437" s="8"/>
      <c r="B437" s="8"/>
      <c r="C437" s="8"/>
      <c r="D437" s="8"/>
      <c r="F437" s="8"/>
      <c r="H437"/>
      <c r="N437"/>
      <c r="P437" s="8"/>
      <c r="R437" s="8"/>
      <c r="T437" s="8"/>
      <c r="AQ437"/>
      <c r="BJ437" s="33" t="s">
        <v>604</v>
      </c>
      <c r="BL437" s="33" t="s">
        <v>9619</v>
      </c>
      <c r="BP437" s="8"/>
      <c r="CM437" s="4" t="s">
        <v>10397</v>
      </c>
    </row>
    <row r="438" spans="1:91" x14ac:dyDescent="0.25">
      <c r="A438" s="8"/>
      <c r="B438" s="8"/>
      <c r="C438" s="8"/>
      <c r="D438" s="8"/>
      <c r="F438" s="8"/>
      <c r="H438"/>
      <c r="N438"/>
      <c r="P438" s="8"/>
      <c r="R438" s="8"/>
      <c r="T438" s="8"/>
      <c r="AQ438"/>
      <c r="BJ438" s="33" t="s">
        <v>605</v>
      </c>
      <c r="BL438" s="33" t="s">
        <v>9620</v>
      </c>
      <c r="BP438" s="8"/>
      <c r="CM438" s="4" t="s">
        <v>10397</v>
      </c>
    </row>
    <row r="439" spans="1:91" x14ac:dyDescent="0.25">
      <c r="A439" s="8"/>
      <c r="B439" s="8"/>
      <c r="C439" s="8"/>
      <c r="D439" s="8"/>
      <c r="F439" s="8"/>
      <c r="H439"/>
      <c r="N439"/>
      <c r="P439" s="8"/>
      <c r="R439" s="8"/>
      <c r="T439" s="8"/>
      <c r="AQ439"/>
      <c r="BJ439" s="33" t="s">
        <v>606</v>
      </c>
      <c r="BL439" s="33" t="s">
        <v>9621</v>
      </c>
      <c r="BP439" s="8"/>
      <c r="CM439" s="4" t="s">
        <v>10397</v>
      </c>
    </row>
    <row r="440" spans="1:91" x14ac:dyDescent="0.25">
      <c r="A440" s="8"/>
      <c r="B440" s="8"/>
      <c r="C440" s="8"/>
      <c r="D440" s="8"/>
      <c r="F440" s="8"/>
      <c r="H440"/>
      <c r="N440"/>
      <c r="P440" s="8"/>
      <c r="R440" s="8"/>
      <c r="T440" s="8"/>
      <c r="AQ440"/>
      <c r="BJ440" s="33" t="s">
        <v>607</v>
      </c>
      <c r="BL440" s="33" t="s">
        <v>9622</v>
      </c>
      <c r="BP440" s="8"/>
      <c r="CM440" s="4" t="s">
        <v>10397</v>
      </c>
    </row>
    <row r="441" spans="1:91" x14ac:dyDescent="0.25">
      <c r="A441" s="8"/>
      <c r="B441" s="8"/>
      <c r="C441" s="8"/>
      <c r="D441" s="8"/>
      <c r="F441" s="8"/>
      <c r="H441"/>
      <c r="N441"/>
      <c r="P441" s="8"/>
      <c r="R441" s="8"/>
      <c r="T441" s="8"/>
      <c r="AQ441"/>
      <c r="BJ441" s="33" t="s">
        <v>608</v>
      </c>
      <c r="BL441" s="33" t="s">
        <v>9623</v>
      </c>
      <c r="BP441" s="8"/>
      <c r="CM441" s="4" t="s">
        <v>10397</v>
      </c>
    </row>
    <row r="442" spans="1:91" x14ac:dyDescent="0.25">
      <c r="A442" s="8"/>
      <c r="B442" s="8"/>
      <c r="C442" s="8"/>
      <c r="D442" s="8"/>
      <c r="F442" s="8"/>
      <c r="H442"/>
      <c r="N442"/>
      <c r="P442" s="8"/>
      <c r="R442" s="8"/>
      <c r="T442" s="8"/>
      <c r="AQ442"/>
      <c r="BJ442" s="33" t="s">
        <v>609</v>
      </c>
      <c r="BL442" s="33" t="s">
        <v>9624</v>
      </c>
      <c r="BP442" s="8"/>
      <c r="CM442" s="4" t="s">
        <v>10397</v>
      </c>
    </row>
    <row r="443" spans="1:91" x14ac:dyDescent="0.25">
      <c r="A443" s="8"/>
      <c r="B443" s="8"/>
      <c r="C443" s="8"/>
      <c r="D443" s="8"/>
      <c r="F443" s="8"/>
      <c r="H443"/>
      <c r="N443"/>
      <c r="P443" s="8"/>
      <c r="R443" s="8"/>
      <c r="T443" s="8"/>
      <c r="AQ443"/>
      <c r="BJ443" s="33" t="s">
        <v>610</v>
      </c>
      <c r="BL443" s="33" t="s">
        <v>9625</v>
      </c>
      <c r="BP443" s="8"/>
      <c r="CM443" s="4" t="s">
        <v>10397</v>
      </c>
    </row>
    <row r="444" spans="1:91" x14ac:dyDescent="0.25">
      <c r="A444" s="8"/>
      <c r="B444" s="8"/>
      <c r="C444" s="8"/>
      <c r="D444" s="8"/>
      <c r="F444" s="8"/>
      <c r="H444"/>
      <c r="N444"/>
      <c r="P444" s="8"/>
      <c r="R444" s="8"/>
      <c r="T444" s="8"/>
      <c r="AQ444"/>
      <c r="BJ444" s="33" t="s">
        <v>611</v>
      </c>
      <c r="BL444" s="33" t="s">
        <v>9626</v>
      </c>
      <c r="BP444" s="8"/>
      <c r="CM444" s="4" t="s">
        <v>10397</v>
      </c>
    </row>
    <row r="445" spans="1:91" x14ac:dyDescent="0.25">
      <c r="A445" s="8"/>
      <c r="B445" s="8"/>
      <c r="C445" s="8"/>
      <c r="D445" s="8"/>
      <c r="F445" s="8"/>
      <c r="H445"/>
      <c r="N445"/>
      <c r="P445" s="8"/>
      <c r="R445" s="8"/>
      <c r="T445" s="8"/>
      <c r="AQ445"/>
      <c r="BJ445" s="33" t="s">
        <v>612</v>
      </c>
      <c r="BL445" s="33" t="s">
        <v>9627</v>
      </c>
      <c r="BP445" s="8"/>
      <c r="CM445" s="4" t="s">
        <v>10397</v>
      </c>
    </row>
    <row r="446" spans="1:91" x14ac:dyDescent="0.25">
      <c r="A446" s="8"/>
      <c r="B446" s="8"/>
      <c r="C446" s="8"/>
      <c r="D446" s="8"/>
      <c r="F446" s="8"/>
      <c r="H446"/>
      <c r="N446"/>
      <c r="P446" s="8"/>
      <c r="R446" s="8"/>
      <c r="T446" s="8"/>
      <c r="AQ446"/>
      <c r="BJ446" s="33" t="s">
        <v>613</v>
      </c>
      <c r="BL446" s="33" t="s">
        <v>9628</v>
      </c>
      <c r="BP446" s="8"/>
      <c r="CM446" s="4" t="s">
        <v>10397</v>
      </c>
    </row>
    <row r="447" spans="1:91" x14ac:dyDescent="0.25">
      <c r="A447" s="8"/>
      <c r="B447" s="8"/>
      <c r="C447" s="8"/>
      <c r="D447" s="8"/>
      <c r="F447" s="8"/>
      <c r="H447"/>
      <c r="N447"/>
      <c r="P447" s="8"/>
      <c r="R447" s="8"/>
      <c r="T447" s="8"/>
      <c r="AQ447"/>
      <c r="BJ447" s="33" t="s">
        <v>614</v>
      </c>
      <c r="BL447" s="33" t="s">
        <v>9629</v>
      </c>
      <c r="BP447" s="8"/>
      <c r="CM447" s="4" t="s">
        <v>10397</v>
      </c>
    </row>
    <row r="448" spans="1:91" x14ac:dyDescent="0.25">
      <c r="A448" s="8"/>
      <c r="B448" s="8"/>
      <c r="C448" s="8"/>
      <c r="D448" s="8"/>
      <c r="F448" s="8"/>
      <c r="H448"/>
      <c r="N448"/>
      <c r="P448" s="8"/>
      <c r="R448" s="8"/>
      <c r="T448" s="8"/>
      <c r="AQ448"/>
      <c r="BJ448" s="33" t="s">
        <v>615</v>
      </c>
      <c r="BL448" s="33" t="s">
        <v>9630</v>
      </c>
      <c r="BP448" s="8"/>
      <c r="CM448" s="4" t="s">
        <v>10397</v>
      </c>
    </row>
    <row r="449" spans="1:91" x14ac:dyDescent="0.25">
      <c r="A449" s="8"/>
      <c r="B449" s="8"/>
      <c r="C449" s="8"/>
      <c r="D449" s="8"/>
      <c r="F449" s="8"/>
      <c r="H449"/>
      <c r="N449"/>
      <c r="P449" s="8"/>
      <c r="R449" s="8"/>
      <c r="T449" s="8"/>
      <c r="AQ449"/>
      <c r="BJ449" s="33" t="s">
        <v>616</v>
      </c>
      <c r="BL449" s="33" t="s">
        <v>9631</v>
      </c>
      <c r="BP449" s="8"/>
      <c r="CM449" s="4" t="s">
        <v>10397</v>
      </c>
    </row>
    <row r="450" spans="1:91" x14ac:dyDescent="0.25">
      <c r="A450" s="8"/>
      <c r="B450" s="8"/>
      <c r="C450" s="8"/>
      <c r="D450" s="8"/>
      <c r="F450" s="8"/>
      <c r="H450"/>
      <c r="N450"/>
      <c r="P450" s="8"/>
      <c r="R450" s="8"/>
      <c r="T450" s="8"/>
      <c r="AQ450"/>
      <c r="BJ450" s="33" t="s">
        <v>617</v>
      </c>
      <c r="BL450" s="33" t="s">
        <v>9632</v>
      </c>
      <c r="BP450" s="8"/>
      <c r="CM450" s="4" t="s">
        <v>10397</v>
      </c>
    </row>
    <row r="451" spans="1:91" x14ac:dyDescent="0.25">
      <c r="A451" s="8"/>
      <c r="B451" s="8"/>
      <c r="C451" s="8"/>
      <c r="D451" s="8"/>
      <c r="F451" s="8"/>
      <c r="H451"/>
      <c r="N451"/>
      <c r="P451" s="8"/>
      <c r="R451" s="8"/>
      <c r="T451" s="8"/>
      <c r="AQ451"/>
      <c r="BJ451" s="33" t="s">
        <v>618</v>
      </c>
      <c r="BL451" s="33" t="s">
        <v>9633</v>
      </c>
      <c r="BP451" s="8"/>
      <c r="CM451" s="4" t="s">
        <v>10397</v>
      </c>
    </row>
    <row r="452" spans="1:91" x14ac:dyDescent="0.25">
      <c r="A452" s="8"/>
      <c r="B452" s="8"/>
      <c r="C452" s="8"/>
      <c r="D452" s="8"/>
      <c r="F452" s="8"/>
      <c r="H452"/>
      <c r="N452"/>
      <c r="P452" s="8"/>
      <c r="R452" s="8"/>
      <c r="T452" s="8"/>
      <c r="AQ452"/>
      <c r="BJ452" s="33" t="s">
        <v>619</v>
      </c>
      <c r="BL452" s="33" t="s">
        <v>9634</v>
      </c>
      <c r="BP452" s="8"/>
      <c r="CM452" s="4" t="s">
        <v>10397</v>
      </c>
    </row>
    <row r="453" spans="1:91" x14ac:dyDescent="0.25">
      <c r="A453" s="8"/>
      <c r="B453" s="8"/>
      <c r="C453" s="8"/>
      <c r="D453" s="8"/>
      <c r="F453" s="8"/>
      <c r="H453"/>
      <c r="N453"/>
      <c r="P453" s="8"/>
      <c r="R453" s="8"/>
      <c r="T453" s="8"/>
      <c r="AQ453"/>
      <c r="BJ453" s="33" t="s">
        <v>620</v>
      </c>
      <c r="BL453" s="33" t="s">
        <v>9635</v>
      </c>
      <c r="BP453" s="8"/>
      <c r="CM453" s="4" t="s">
        <v>10397</v>
      </c>
    </row>
    <row r="454" spans="1:91" x14ac:dyDescent="0.25">
      <c r="A454" s="8"/>
      <c r="B454" s="8"/>
      <c r="C454" s="8"/>
      <c r="D454" s="8"/>
      <c r="F454" s="8"/>
      <c r="H454"/>
      <c r="N454"/>
      <c r="P454" s="8"/>
      <c r="R454" s="8"/>
      <c r="T454" s="8"/>
      <c r="AQ454"/>
      <c r="BJ454" s="33" t="s">
        <v>621</v>
      </c>
      <c r="BL454" s="33" t="s">
        <v>9636</v>
      </c>
      <c r="BP454" s="8"/>
      <c r="CM454" s="4" t="s">
        <v>10397</v>
      </c>
    </row>
    <row r="455" spans="1:91" x14ac:dyDescent="0.25">
      <c r="A455" s="8"/>
      <c r="B455" s="8"/>
      <c r="C455" s="8"/>
      <c r="D455" s="8"/>
      <c r="F455" s="8"/>
      <c r="H455"/>
      <c r="N455"/>
      <c r="P455" s="8"/>
      <c r="R455" s="8"/>
      <c r="T455" s="8"/>
      <c r="AQ455"/>
      <c r="BJ455" s="33" t="s">
        <v>622</v>
      </c>
      <c r="BL455" s="33" t="s">
        <v>9637</v>
      </c>
      <c r="BP455" s="8"/>
      <c r="CM455" s="4" t="s">
        <v>10397</v>
      </c>
    </row>
    <row r="456" spans="1:91" x14ac:dyDescent="0.25">
      <c r="A456" s="8"/>
      <c r="B456" s="8"/>
      <c r="C456" s="8"/>
      <c r="D456" s="8"/>
      <c r="F456" s="8"/>
      <c r="H456"/>
      <c r="N456"/>
      <c r="P456" s="8"/>
      <c r="R456" s="8"/>
      <c r="T456" s="8"/>
      <c r="AQ456"/>
      <c r="BJ456" s="33" t="s">
        <v>623</v>
      </c>
      <c r="BL456" s="33" t="s">
        <v>9638</v>
      </c>
      <c r="BP456" s="8"/>
      <c r="CM456" s="4" t="s">
        <v>10397</v>
      </c>
    </row>
    <row r="457" spans="1:91" x14ac:dyDescent="0.25">
      <c r="A457" s="8"/>
      <c r="B457" s="8"/>
      <c r="C457" s="8"/>
      <c r="D457" s="8"/>
      <c r="F457" s="8"/>
      <c r="H457"/>
      <c r="N457"/>
      <c r="P457" s="8"/>
      <c r="R457" s="8"/>
      <c r="T457" s="8"/>
      <c r="AQ457"/>
      <c r="BJ457" s="33" t="s">
        <v>624</v>
      </c>
      <c r="BL457" s="33" t="s">
        <v>9639</v>
      </c>
      <c r="BP457" s="8"/>
      <c r="CM457" s="4" t="s">
        <v>10397</v>
      </c>
    </row>
    <row r="458" spans="1:91" x14ac:dyDescent="0.25">
      <c r="A458" s="8"/>
      <c r="B458" s="8"/>
      <c r="C458" s="8"/>
      <c r="D458" s="8"/>
      <c r="F458" s="8"/>
      <c r="H458"/>
      <c r="N458"/>
      <c r="P458" s="8"/>
      <c r="R458" s="8"/>
      <c r="T458" s="8"/>
      <c r="AQ458"/>
      <c r="BJ458" s="33" t="s">
        <v>625</v>
      </c>
      <c r="BL458" s="33" t="s">
        <v>9640</v>
      </c>
      <c r="BP458" s="8"/>
      <c r="CM458" s="4" t="s">
        <v>10397</v>
      </c>
    </row>
    <row r="459" spans="1:91" x14ac:dyDescent="0.25">
      <c r="A459" s="8"/>
      <c r="B459" s="8"/>
      <c r="C459" s="8"/>
      <c r="D459" s="8"/>
      <c r="F459" s="8"/>
      <c r="H459"/>
      <c r="N459"/>
      <c r="P459" s="8"/>
      <c r="R459" s="8"/>
      <c r="T459" s="8"/>
      <c r="AQ459"/>
      <c r="BJ459" s="33" t="s">
        <v>626</v>
      </c>
      <c r="BL459" s="33" t="s">
        <v>9641</v>
      </c>
      <c r="BP459" s="8"/>
      <c r="CM459" s="4" t="s">
        <v>10397</v>
      </c>
    </row>
    <row r="460" spans="1:91" x14ac:dyDescent="0.25">
      <c r="A460" s="8"/>
      <c r="B460" s="8"/>
      <c r="C460" s="8"/>
      <c r="D460" s="8"/>
      <c r="F460" s="8"/>
      <c r="H460"/>
      <c r="N460"/>
      <c r="P460" s="8"/>
      <c r="R460" s="8"/>
      <c r="T460" s="8"/>
      <c r="AQ460"/>
      <c r="BJ460" s="33" t="s">
        <v>627</v>
      </c>
      <c r="BL460" s="33" t="s">
        <v>9642</v>
      </c>
      <c r="BP460" s="8"/>
      <c r="CM460" s="4" t="s">
        <v>10397</v>
      </c>
    </row>
    <row r="461" spans="1:91" x14ac:dyDescent="0.25">
      <c r="A461" s="8"/>
      <c r="B461" s="8"/>
      <c r="C461" s="8"/>
      <c r="D461" s="8"/>
      <c r="F461" s="8"/>
      <c r="H461"/>
      <c r="N461"/>
      <c r="P461" s="8"/>
      <c r="R461" s="8"/>
      <c r="T461" s="8"/>
      <c r="AQ461"/>
      <c r="BJ461" s="33" t="s">
        <v>628</v>
      </c>
      <c r="BL461" s="33" t="s">
        <v>9643</v>
      </c>
      <c r="BP461" s="8"/>
      <c r="CM461" s="4" t="s">
        <v>10397</v>
      </c>
    </row>
    <row r="462" spans="1:91" x14ac:dyDescent="0.25">
      <c r="A462" s="8"/>
      <c r="B462" s="8"/>
      <c r="C462" s="8"/>
      <c r="D462" s="8"/>
      <c r="F462" s="8"/>
      <c r="H462"/>
      <c r="N462"/>
      <c r="P462" s="8"/>
      <c r="R462" s="8"/>
      <c r="T462" s="8"/>
      <c r="AQ462"/>
      <c r="BJ462" s="33" t="s">
        <v>629</v>
      </c>
      <c r="BL462" s="33" t="s">
        <v>9644</v>
      </c>
      <c r="BP462" s="8"/>
      <c r="CM462" s="4" t="s">
        <v>10397</v>
      </c>
    </row>
    <row r="463" spans="1:91" x14ac:dyDescent="0.25">
      <c r="A463" s="8"/>
      <c r="B463" s="8"/>
      <c r="C463" s="8"/>
      <c r="D463" s="8"/>
      <c r="F463" s="8"/>
      <c r="H463"/>
      <c r="N463"/>
      <c r="P463" s="8"/>
      <c r="R463" s="8"/>
      <c r="T463" s="8"/>
      <c r="AQ463"/>
      <c r="BJ463" s="33" t="s">
        <v>630</v>
      </c>
      <c r="BL463" s="33" t="s">
        <v>9645</v>
      </c>
      <c r="BP463" s="8"/>
      <c r="CM463" s="4" t="s">
        <v>10397</v>
      </c>
    </row>
    <row r="464" spans="1:91" x14ac:dyDescent="0.25">
      <c r="A464" s="8"/>
      <c r="B464" s="8"/>
      <c r="C464" s="8"/>
      <c r="D464" s="8"/>
      <c r="F464" s="8"/>
      <c r="H464"/>
      <c r="N464"/>
      <c r="P464" s="8"/>
      <c r="R464" s="8"/>
      <c r="T464" s="8"/>
      <c r="AQ464"/>
      <c r="BJ464" s="33" t="s">
        <v>631</v>
      </c>
      <c r="BL464" s="33" t="s">
        <v>9646</v>
      </c>
      <c r="BP464" s="8"/>
      <c r="CM464" s="4" t="s">
        <v>10397</v>
      </c>
    </row>
    <row r="465" spans="1:91" x14ac:dyDescent="0.25">
      <c r="A465" s="8"/>
      <c r="B465" s="8"/>
      <c r="C465" s="8"/>
      <c r="D465" s="8"/>
      <c r="F465" s="8"/>
      <c r="H465"/>
      <c r="N465"/>
      <c r="P465" s="8"/>
      <c r="R465" s="8"/>
      <c r="T465" s="8"/>
      <c r="AQ465"/>
      <c r="BJ465" s="33" t="s">
        <v>632</v>
      </c>
      <c r="BL465" s="33" t="s">
        <v>9647</v>
      </c>
      <c r="BP465" s="8"/>
      <c r="CM465" s="4" t="s">
        <v>10397</v>
      </c>
    </row>
    <row r="466" spans="1:91" x14ac:dyDescent="0.25">
      <c r="A466" s="8"/>
      <c r="B466" s="8"/>
      <c r="C466" s="8"/>
      <c r="D466" s="8"/>
      <c r="F466" s="8"/>
      <c r="H466"/>
      <c r="N466"/>
      <c r="P466" s="8"/>
      <c r="R466" s="8"/>
      <c r="T466" s="8"/>
      <c r="AQ466"/>
      <c r="BJ466" s="33" t="s">
        <v>633</v>
      </c>
      <c r="BL466" s="33" t="s">
        <v>9648</v>
      </c>
      <c r="BP466" s="8"/>
      <c r="CM466" s="4" t="s">
        <v>10397</v>
      </c>
    </row>
    <row r="467" spans="1:91" x14ac:dyDescent="0.25">
      <c r="A467" s="8"/>
      <c r="B467" s="8"/>
      <c r="C467" s="8"/>
      <c r="D467" s="8"/>
      <c r="F467" s="8"/>
      <c r="H467"/>
      <c r="N467"/>
      <c r="P467" s="8"/>
      <c r="R467" s="8"/>
      <c r="T467" s="8"/>
      <c r="AQ467"/>
      <c r="BJ467" s="33" t="s">
        <v>634</v>
      </c>
      <c r="BL467" s="33" t="s">
        <v>9649</v>
      </c>
      <c r="BP467" s="8"/>
      <c r="CM467" s="4" t="s">
        <v>10397</v>
      </c>
    </row>
    <row r="468" spans="1:91" x14ac:dyDescent="0.25">
      <c r="A468" s="8"/>
      <c r="B468" s="8"/>
      <c r="C468" s="8"/>
      <c r="D468" s="8"/>
      <c r="F468" s="8"/>
      <c r="H468"/>
      <c r="N468"/>
      <c r="P468" s="8"/>
      <c r="R468" s="8"/>
      <c r="T468" s="8"/>
      <c r="AQ468"/>
      <c r="BJ468" s="33" t="s">
        <v>635</v>
      </c>
      <c r="BL468" s="33" t="s">
        <v>9650</v>
      </c>
      <c r="BP468" s="8"/>
      <c r="CM468" s="4" t="s">
        <v>10397</v>
      </c>
    </row>
    <row r="469" spans="1:91" x14ac:dyDescent="0.25">
      <c r="A469" s="8"/>
      <c r="B469" s="8"/>
      <c r="C469" s="8"/>
      <c r="D469" s="8"/>
      <c r="F469" s="8"/>
      <c r="H469"/>
      <c r="N469"/>
      <c r="P469" s="8"/>
      <c r="R469" s="8"/>
      <c r="T469" s="8"/>
      <c r="AQ469"/>
      <c r="BJ469" s="33" t="s">
        <v>636</v>
      </c>
      <c r="BL469" s="33" t="s">
        <v>9651</v>
      </c>
      <c r="BP469" s="8"/>
      <c r="CM469" s="4" t="s">
        <v>10397</v>
      </c>
    </row>
    <row r="470" spans="1:91" x14ac:dyDescent="0.25">
      <c r="A470" s="8"/>
      <c r="B470" s="8"/>
      <c r="C470" s="8"/>
      <c r="D470" s="8"/>
      <c r="F470" s="8"/>
      <c r="H470"/>
      <c r="N470"/>
      <c r="P470" s="8"/>
      <c r="R470" s="8"/>
      <c r="T470" s="8"/>
      <c r="AQ470"/>
      <c r="BJ470" s="33" t="s">
        <v>637</v>
      </c>
      <c r="BL470" s="33" t="s">
        <v>9652</v>
      </c>
      <c r="BP470" s="8"/>
      <c r="CM470" s="4" t="s">
        <v>10397</v>
      </c>
    </row>
    <row r="471" spans="1:91" x14ac:dyDescent="0.25">
      <c r="A471" s="8"/>
      <c r="B471" s="8"/>
      <c r="C471" s="8"/>
      <c r="D471" s="8"/>
      <c r="F471" s="8"/>
      <c r="H471"/>
      <c r="N471"/>
      <c r="P471" s="8"/>
      <c r="R471" s="8"/>
      <c r="T471" s="8"/>
      <c r="AQ471"/>
      <c r="BJ471" s="33" t="s">
        <v>638</v>
      </c>
      <c r="BL471" s="33" t="s">
        <v>9653</v>
      </c>
      <c r="BP471" s="8"/>
      <c r="CM471" s="4" t="s">
        <v>10397</v>
      </c>
    </row>
    <row r="472" spans="1:91" x14ac:dyDescent="0.25">
      <c r="A472" s="8"/>
      <c r="B472" s="8"/>
      <c r="C472" s="8"/>
      <c r="D472" s="8"/>
      <c r="F472" s="8"/>
      <c r="H472"/>
      <c r="N472"/>
      <c r="P472" s="8"/>
      <c r="R472" s="8"/>
      <c r="T472" s="8"/>
      <c r="AQ472"/>
      <c r="BJ472" s="33" t="s">
        <v>639</v>
      </c>
      <c r="BL472" s="33" t="s">
        <v>9654</v>
      </c>
      <c r="BP472" s="8"/>
      <c r="CM472" s="4" t="s">
        <v>10397</v>
      </c>
    </row>
    <row r="473" spans="1:91" x14ac:dyDescent="0.25">
      <c r="A473" s="8"/>
      <c r="B473" s="8"/>
      <c r="C473" s="8"/>
      <c r="D473" s="8"/>
      <c r="F473" s="8"/>
      <c r="H473"/>
      <c r="N473"/>
      <c r="P473" s="8"/>
      <c r="R473" s="8"/>
      <c r="T473" s="8"/>
      <c r="AQ473"/>
      <c r="BJ473" s="33" t="s">
        <v>640</v>
      </c>
      <c r="BL473" s="33" t="s">
        <v>9655</v>
      </c>
      <c r="BP473" s="8"/>
      <c r="CM473" s="4" t="s">
        <v>10397</v>
      </c>
    </row>
    <row r="474" spans="1:91" x14ac:dyDescent="0.25">
      <c r="A474" s="8"/>
      <c r="B474" s="8"/>
      <c r="C474" s="8"/>
      <c r="D474" s="8"/>
      <c r="F474" s="8"/>
      <c r="H474"/>
      <c r="N474"/>
      <c r="P474" s="8"/>
      <c r="R474" s="8"/>
      <c r="T474" s="8"/>
      <c r="AQ474"/>
      <c r="BJ474" s="33" t="s">
        <v>641</v>
      </c>
      <c r="BL474" s="33" t="s">
        <v>9656</v>
      </c>
      <c r="BP474" s="8"/>
      <c r="CM474" s="4" t="s">
        <v>10397</v>
      </c>
    </row>
    <row r="475" spans="1:91" x14ac:dyDescent="0.25">
      <c r="A475" s="8"/>
      <c r="B475" s="8"/>
      <c r="C475" s="8"/>
      <c r="D475" s="8"/>
      <c r="F475" s="8"/>
      <c r="H475"/>
      <c r="N475"/>
      <c r="P475" s="8"/>
      <c r="R475" s="8"/>
      <c r="T475" s="8"/>
      <c r="AQ475"/>
      <c r="BJ475" s="33" t="s">
        <v>642</v>
      </c>
      <c r="BL475" s="33" t="s">
        <v>9657</v>
      </c>
      <c r="BP475" s="8"/>
      <c r="CM475" s="4" t="s">
        <v>10397</v>
      </c>
    </row>
    <row r="476" spans="1:91" x14ac:dyDescent="0.25">
      <c r="A476" s="8"/>
      <c r="B476" s="8"/>
      <c r="C476" s="8"/>
      <c r="D476" s="8"/>
      <c r="F476" s="8"/>
      <c r="H476"/>
      <c r="N476"/>
      <c r="P476" s="8"/>
      <c r="R476" s="8"/>
      <c r="T476" s="8"/>
      <c r="AQ476"/>
      <c r="BJ476" s="33" t="s">
        <v>643</v>
      </c>
      <c r="BL476" s="33" t="s">
        <v>9658</v>
      </c>
      <c r="BP476" s="8"/>
      <c r="CM476" s="4" t="s">
        <v>10397</v>
      </c>
    </row>
    <row r="477" spans="1:91" x14ac:dyDescent="0.25">
      <c r="A477" s="8"/>
      <c r="B477" s="8"/>
      <c r="C477" s="8"/>
      <c r="D477" s="8"/>
      <c r="F477" s="8"/>
      <c r="H477"/>
      <c r="N477"/>
      <c r="P477" s="8"/>
      <c r="R477" s="8"/>
      <c r="T477" s="8"/>
      <c r="AQ477"/>
      <c r="BJ477" s="33" t="s">
        <v>644</v>
      </c>
      <c r="BL477" s="33" t="s">
        <v>9659</v>
      </c>
      <c r="BP477" s="8"/>
      <c r="CM477" s="4" t="s">
        <v>10397</v>
      </c>
    </row>
    <row r="478" spans="1:91" x14ac:dyDescent="0.25">
      <c r="A478" s="8"/>
      <c r="B478" s="8"/>
      <c r="C478" s="8"/>
      <c r="D478" s="8"/>
      <c r="F478" s="8"/>
      <c r="H478"/>
      <c r="N478"/>
      <c r="P478" s="8"/>
      <c r="R478" s="8"/>
      <c r="T478" s="8"/>
      <c r="AQ478"/>
      <c r="BJ478" s="33" t="s">
        <v>645</v>
      </c>
      <c r="BL478" s="33" t="s">
        <v>9660</v>
      </c>
      <c r="BP478" s="8"/>
      <c r="CM478" s="4" t="s">
        <v>10397</v>
      </c>
    </row>
    <row r="479" spans="1:91" x14ac:dyDescent="0.25">
      <c r="A479" s="8"/>
      <c r="B479" s="8"/>
      <c r="C479" s="8"/>
      <c r="D479" s="8"/>
      <c r="F479" s="8"/>
      <c r="H479"/>
      <c r="N479"/>
      <c r="P479" s="8"/>
      <c r="R479" s="8"/>
      <c r="T479" s="8"/>
      <c r="AQ479"/>
      <c r="BJ479" s="33" t="s">
        <v>646</v>
      </c>
      <c r="BL479" s="33" t="s">
        <v>9661</v>
      </c>
      <c r="BP479" s="8"/>
      <c r="CM479" s="4" t="s">
        <v>10397</v>
      </c>
    </row>
    <row r="480" spans="1:91" x14ac:dyDescent="0.25">
      <c r="A480" s="8"/>
      <c r="B480" s="8"/>
      <c r="C480" s="8"/>
      <c r="D480" s="8"/>
      <c r="F480" s="8"/>
      <c r="H480"/>
      <c r="N480"/>
      <c r="P480" s="8"/>
      <c r="R480" s="8"/>
      <c r="T480" s="8"/>
      <c r="AQ480"/>
      <c r="BJ480" s="33" t="s">
        <v>647</v>
      </c>
      <c r="BL480" s="33" t="s">
        <v>9662</v>
      </c>
      <c r="BP480" s="8"/>
      <c r="CM480" s="4" t="s">
        <v>10397</v>
      </c>
    </row>
    <row r="481" spans="1:91" x14ac:dyDescent="0.25">
      <c r="A481" s="8"/>
      <c r="B481" s="8"/>
      <c r="C481" s="8"/>
      <c r="D481" s="8"/>
      <c r="F481" s="8"/>
      <c r="H481"/>
      <c r="N481"/>
      <c r="P481" s="8"/>
      <c r="R481" s="8"/>
      <c r="T481" s="8"/>
      <c r="AQ481"/>
      <c r="BJ481" s="33" t="s">
        <v>648</v>
      </c>
      <c r="BL481" s="33" t="s">
        <v>9663</v>
      </c>
      <c r="BP481" s="8"/>
      <c r="CM481" s="4" t="s">
        <v>10397</v>
      </c>
    </row>
    <row r="482" spans="1:91" x14ac:dyDescent="0.25">
      <c r="A482" s="8"/>
      <c r="B482" s="8"/>
      <c r="C482" s="8"/>
      <c r="D482" s="8"/>
      <c r="F482" s="8"/>
      <c r="H482"/>
      <c r="N482"/>
      <c r="P482" s="8"/>
      <c r="R482" s="8"/>
      <c r="T482" s="8"/>
      <c r="AQ482"/>
      <c r="BJ482" s="33" t="s">
        <v>649</v>
      </c>
      <c r="BL482" s="33" t="s">
        <v>9664</v>
      </c>
      <c r="BP482" s="8"/>
      <c r="CM482" s="4" t="s">
        <v>10397</v>
      </c>
    </row>
    <row r="483" spans="1:91" x14ac:dyDescent="0.25">
      <c r="A483" s="8"/>
      <c r="B483" s="8"/>
      <c r="C483" s="8"/>
      <c r="D483" s="8"/>
      <c r="F483" s="8"/>
      <c r="H483"/>
      <c r="N483"/>
      <c r="P483" s="8"/>
      <c r="R483" s="8"/>
      <c r="T483" s="8"/>
      <c r="AQ483"/>
      <c r="BJ483" s="33" t="s">
        <v>650</v>
      </c>
      <c r="BL483" s="33" t="s">
        <v>9665</v>
      </c>
      <c r="BP483" s="8"/>
      <c r="CM483" s="4" t="s">
        <v>10397</v>
      </c>
    </row>
    <row r="484" spans="1:91" x14ac:dyDescent="0.25">
      <c r="A484" s="8"/>
      <c r="B484" s="8"/>
      <c r="C484" s="8"/>
      <c r="D484" s="8"/>
      <c r="F484" s="8"/>
      <c r="H484"/>
      <c r="N484"/>
      <c r="P484" s="8"/>
      <c r="R484" s="8"/>
      <c r="T484" s="8"/>
      <c r="AQ484"/>
      <c r="BJ484" s="33" t="s">
        <v>651</v>
      </c>
      <c r="BL484" s="33" t="s">
        <v>9666</v>
      </c>
      <c r="BP484" s="8"/>
      <c r="CM484" s="4" t="s">
        <v>10397</v>
      </c>
    </row>
    <row r="485" spans="1:91" x14ac:dyDescent="0.25">
      <c r="A485" s="8"/>
      <c r="B485" s="8"/>
      <c r="C485" s="8"/>
      <c r="D485" s="8"/>
      <c r="F485" s="8"/>
      <c r="H485"/>
      <c r="N485"/>
      <c r="P485" s="8"/>
      <c r="R485" s="8"/>
      <c r="T485" s="8"/>
      <c r="AQ485"/>
      <c r="BJ485" s="33" t="s">
        <v>652</v>
      </c>
      <c r="BL485" s="33" t="s">
        <v>9667</v>
      </c>
      <c r="BP485" s="8"/>
      <c r="CM485" s="4" t="s">
        <v>10397</v>
      </c>
    </row>
    <row r="486" spans="1:91" x14ac:dyDescent="0.25">
      <c r="A486" s="8"/>
      <c r="B486" s="8"/>
      <c r="C486" s="8"/>
      <c r="D486" s="8"/>
      <c r="F486" s="8"/>
      <c r="H486"/>
      <c r="N486"/>
      <c r="P486" s="8"/>
      <c r="R486" s="8"/>
      <c r="T486" s="8"/>
      <c r="AQ486"/>
      <c r="BJ486" s="33" t="s">
        <v>653</v>
      </c>
      <c r="BL486" s="33" t="s">
        <v>9668</v>
      </c>
      <c r="BP486" s="8"/>
      <c r="CM486" s="4" t="s">
        <v>10397</v>
      </c>
    </row>
    <row r="487" spans="1:91" x14ac:dyDescent="0.25">
      <c r="A487" s="8"/>
      <c r="B487" s="8"/>
      <c r="C487" s="8"/>
      <c r="D487" s="8"/>
      <c r="F487" s="8"/>
      <c r="H487"/>
      <c r="N487"/>
      <c r="P487" s="8"/>
      <c r="R487" s="8"/>
      <c r="T487" s="8"/>
      <c r="AQ487"/>
      <c r="BJ487" s="33" t="s">
        <v>654</v>
      </c>
      <c r="BL487" s="33" t="s">
        <v>9669</v>
      </c>
      <c r="BP487" s="8"/>
      <c r="CM487" s="4" t="s">
        <v>10397</v>
      </c>
    </row>
    <row r="488" spans="1:91" x14ac:dyDescent="0.25">
      <c r="A488" s="8"/>
      <c r="B488" s="8"/>
      <c r="C488" s="8"/>
      <c r="D488" s="8"/>
      <c r="F488" s="8"/>
      <c r="H488"/>
      <c r="N488"/>
      <c r="P488" s="8"/>
      <c r="R488" s="8"/>
      <c r="T488" s="8"/>
      <c r="AQ488"/>
      <c r="BJ488" s="33" t="s">
        <v>655</v>
      </c>
      <c r="BL488" s="33" t="s">
        <v>9670</v>
      </c>
      <c r="BP488" s="8"/>
      <c r="CM488" s="4" t="s">
        <v>10397</v>
      </c>
    </row>
    <row r="489" spans="1:91" x14ac:dyDescent="0.25">
      <c r="A489" s="8"/>
      <c r="B489" s="8"/>
      <c r="C489" s="8"/>
      <c r="D489" s="8"/>
      <c r="F489" s="8"/>
      <c r="H489"/>
      <c r="N489"/>
      <c r="P489" s="8"/>
      <c r="R489" s="8"/>
      <c r="T489" s="8"/>
      <c r="AQ489"/>
      <c r="BJ489" s="33" t="s">
        <v>656</v>
      </c>
      <c r="BL489" s="33" t="s">
        <v>9671</v>
      </c>
      <c r="BP489" s="8"/>
      <c r="CM489" s="4" t="s">
        <v>10397</v>
      </c>
    </row>
    <row r="490" spans="1:91" x14ac:dyDescent="0.25">
      <c r="A490" s="8"/>
      <c r="B490" s="8"/>
      <c r="C490" s="8"/>
      <c r="D490" s="8"/>
      <c r="F490" s="8"/>
      <c r="H490"/>
      <c r="N490"/>
      <c r="P490" s="8"/>
      <c r="R490" s="8"/>
      <c r="T490" s="8"/>
      <c r="AQ490"/>
      <c r="BJ490" s="33" t="s">
        <v>657</v>
      </c>
      <c r="BL490" s="33" t="s">
        <v>9672</v>
      </c>
      <c r="BP490" s="8"/>
      <c r="CM490" s="4" t="s">
        <v>10397</v>
      </c>
    </row>
    <row r="491" spans="1:91" x14ac:dyDescent="0.25">
      <c r="A491" s="8"/>
      <c r="B491" s="8"/>
      <c r="C491" s="8"/>
      <c r="D491" s="8"/>
      <c r="F491" s="8"/>
      <c r="H491"/>
      <c r="N491"/>
      <c r="P491" s="8"/>
      <c r="R491" s="8"/>
      <c r="T491" s="8"/>
      <c r="AQ491"/>
      <c r="BJ491" s="33" t="s">
        <v>658</v>
      </c>
      <c r="BL491" s="33" t="s">
        <v>9673</v>
      </c>
      <c r="BP491" s="8"/>
      <c r="CM491" s="4" t="s">
        <v>10397</v>
      </c>
    </row>
    <row r="492" spans="1:91" x14ac:dyDescent="0.25">
      <c r="A492" s="8"/>
      <c r="B492" s="8"/>
      <c r="C492" s="8"/>
      <c r="D492" s="8"/>
      <c r="F492" s="8"/>
      <c r="H492"/>
      <c r="N492"/>
      <c r="P492" s="8"/>
      <c r="R492" s="8"/>
      <c r="T492" s="8"/>
      <c r="AQ492"/>
      <c r="BJ492" s="33" t="s">
        <v>659</v>
      </c>
      <c r="BL492" s="33" t="s">
        <v>9674</v>
      </c>
      <c r="BP492" s="8"/>
      <c r="CM492" s="4" t="s">
        <v>10397</v>
      </c>
    </row>
    <row r="493" spans="1:91" x14ac:dyDescent="0.25">
      <c r="A493" s="8"/>
      <c r="B493" s="8"/>
      <c r="C493" s="8"/>
      <c r="D493" s="8"/>
      <c r="F493" s="8"/>
      <c r="H493"/>
      <c r="N493"/>
      <c r="P493" s="8"/>
      <c r="R493" s="8"/>
      <c r="T493" s="8"/>
      <c r="AQ493"/>
      <c r="BJ493" s="33" t="s">
        <v>660</v>
      </c>
      <c r="BL493" s="33" t="s">
        <v>9675</v>
      </c>
      <c r="BP493" s="8"/>
      <c r="CM493" s="4" t="s">
        <v>10397</v>
      </c>
    </row>
    <row r="494" spans="1:91" x14ac:dyDescent="0.25">
      <c r="A494" s="8"/>
      <c r="B494" s="8"/>
      <c r="C494" s="8"/>
      <c r="D494" s="8"/>
      <c r="F494" s="8"/>
      <c r="H494"/>
      <c r="N494"/>
      <c r="P494" s="8"/>
      <c r="R494" s="8"/>
      <c r="T494" s="8"/>
      <c r="AQ494"/>
      <c r="BJ494" s="33" t="s">
        <v>661</v>
      </c>
      <c r="BL494" s="33" t="s">
        <v>9676</v>
      </c>
      <c r="BP494" s="8"/>
      <c r="CM494" s="4" t="s">
        <v>10397</v>
      </c>
    </row>
    <row r="495" spans="1:91" x14ac:dyDescent="0.25">
      <c r="A495" s="8"/>
      <c r="B495" s="8"/>
      <c r="C495" s="8"/>
      <c r="D495" s="8"/>
      <c r="F495" s="8"/>
      <c r="H495"/>
      <c r="N495"/>
      <c r="P495" s="8"/>
      <c r="R495" s="8"/>
      <c r="T495" s="8"/>
      <c r="AQ495"/>
      <c r="BJ495" s="33" t="s">
        <v>662</v>
      </c>
      <c r="BL495" s="33" t="s">
        <v>9677</v>
      </c>
      <c r="BP495" s="8"/>
      <c r="CM495" s="4" t="s">
        <v>10397</v>
      </c>
    </row>
    <row r="496" spans="1:91" x14ac:dyDescent="0.25">
      <c r="A496" s="8"/>
      <c r="B496" s="8"/>
      <c r="C496" s="8"/>
      <c r="D496" s="8"/>
      <c r="F496" s="8"/>
      <c r="H496"/>
      <c r="N496"/>
      <c r="P496" s="8"/>
      <c r="R496" s="8"/>
      <c r="T496" s="8"/>
      <c r="AQ496"/>
      <c r="BJ496" s="33" t="s">
        <v>663</v>
      </c>
      <c r="BL496" s="33" t="s">
        <v>9678</v>
      </c>
      <c r="BP496" s="8"/>
      <c r="CM496" s="4" t="s">
        <v>10397</v>
      </c>
    </row>
    <row r="497" spans="1:91" x14ac:dyDescent="0.25">
      <c r="A497" s="8"/>
      <c r="B497" s="8"/>
      <c r="C497" s="8"/>
      <c r="D497" s="8"/>
      <c r="F497" s="8"/>
      <c r="H497"/>
      <c r="N497"/>
      <c r="P497" s="8"/>
      <c r="R497" s="8"/>
      <c r="T497" s="8"/>
      <c r="AQ497"/>
      <c r="BJ497" s="33" t="s">
        <v>664</v>
      </c>
      <c r="BL497" s="33" t="s">
        <v>9679</v>
      </c>
      <c r="BP497" s="8"/>
      <c r="CM497" s="4" t="s">
        <v>10397</v>
      </c>
    </row>
    <row r="498" spans="1:91" x14ac:dyDescent="0.25">
      <c r="A498" s="8"/>
      <c r="B498" s="8"/>
      <c r="C498" s="8"/>
      <c r="D498" s="8"/>
      <c r="F498" s="8"/>
      <c r="H498"/>
      <c r="N498"/>
      <c r="P498" s="8"/>
      <c r="R498" s="8"/>
      <c r="T498" s="8"/>
      <c r="AQ498"/>
      <c r="BJ498" s="33" t="s">
        <v>665</v>
      </c>
      <c r="BL498" s="33" t="s">
        <v>9680</v>
      </c>
      <c r="BP498" s="8"/>
      <c r="CM498" s="4" t="s">
        <v>10397</v>
      </c>
    </row>
    <row r="499" spans="1:91" x14ac:dyDescent="0.25">
      <c r="A499" s="8"/>
      <c r="B499" s="8"/>
      <c r="C499" s="8"/>
      <c r="D499" s="8"/>
      <c r="F499" s="8"/>
      <c r="H499"/>
      <c r="N499"/>
      <c r="P499" s="8"/>
      <c r="R499" s="8"/>
      <c r="T499" s="8"/>
      <c r="AQ499"/>
      <c r="BJ499" s="33" t="s">
        <v>666</v>
      </c>
      <c r="BL499" s="33" t="s">
        <v>9681</v>
      </c>
      <c r="BP499" s="8"/>
      <c r="CM499" s="4" t="s">
        <v>10397</v>
      </c>
    </row>
    <row r="500" spans="1:91" x14ac:dyDescent="0.25">
      <c r="A500" s="8"/>
      <c r="B500" s="8"/>
      <c r="C500" s="8"/>
      <c r="D500" s="8"/>
      <c r="F500" s="8"/>
      <c r="H500"/>
      <c r="N500"/>
      <c r="P500" s="8"/>
      <c r="R500" s="8"/>
      <c r="T500" s="8"/>
      <c r="AQ500"/>
      <c r="BJ500" s="33" t="s">
        <v>667</v>
      </c>
      <c r="BL500" s="33" t="s">
        <v>9682</v>
      </c>
      <c r="BP500" s="8"/>
      <c r="CM500" s="4" t="s">
        <v>10397</v>
      </c>
    </row>
    <row r="501" spans="1:91" x14ac:dyDescent="0.25">
      <c r="A501" s="8"/>
      <c r="B501" s="8"/>
      <c r="C501" s="8"/>
      <c r="D501" s="8"/>
      <c r="F501" s="8"/>
      <c r="H501"/>
      <c r="N501"/>
      <c r="P501" s="8"/>
      <c r="R501" s="8"/>
      <c r="T501" s="8"/>
      <c r="AQ501"/>
      <c r="BJ501" s="33" t="s">
        <v>668</v>
      </c>
      <c r="BL501" s="33" t="s">
        <v>9683</v>
      </c>
      <c r="BP501" s="8"/>
      <c r="CM501" s="4" t="s">
        <v>10397</v>
      </c>
    </row>
    <row r="502" spans="1:91" x14ac:dyDescent="0.25">
      <c r="A502" s="8"/>
      <c r="B502" s="8"/>
      <c r="C502" s="8"/>
      <c r="D502" s="8"/>
      <c r="F502" s="8"/>
      <c r="H502"/>
      <c r="N502"/>
      <c r="P502" s="8"/>
      <c r="R502" s="8"/>
      <c r="T502" s="8"/>
      <c r="AQ502"/>
      <c r="BJ502" s="33" t="s">
        <v>669</v>
      </c>
      <c r="BL502" s="33" t="s">
        <v>9684</v>
      </c>
      <c r="BP502" s="8"/>
      <c r="CM502" s="4" t="s">
        <v>10397</v>
      </c>
    </row>
    <row r="503" spans="1:91" x14ac:dyDescent="0.25">
      <c r="A503" s="8"/>
      <c r="B503" s="8"/>
      <c r="C503" s="8"/>
      <c r="D503" s="8"/>
      <c r="F503" s="8"/>
      <c r="H503"/>
      <c r="N503"/>
      <c r="P503" s="8"/>
      <c r="R503" s="8"/>
      <c r="T503" s="8"/>
      <c r="AQ503"/>
      <c r="BJ503" s="33" t="s">
        <v>670</v>
      </c>
      <c r="BL503" s="33" t="s">
        <v>9685</v>
      </c>
      <c r="BP503" s="8"/>
      <c r="CM503" s="4" t="s">
        <v>10397</v>
      </c>
    </row>
    <row r="504" spans="1:91" x14ac:dyDescent="0.25">
      <c r="A504" s="8"/>
      <c r="B504" s="8"/>
      <c r="C504" s="8"/>
      <c r="D504" s="8"/>
      <c r="F504" s="8"/>
      <c r="H504"/>
      <c r="N504"/>
      <c r="P504" s="8"/>
      <c r="R504" s="8"/>
      <c r="T504" s="8"/>
      <c r="AQ504"/>
      <c r="BJ504" s="33" t="s">
        <v>671</v>
      </c>
      <c r="BL504" s="33" t="s">
        <v>9686</v>
      </c>
      <c r="BP504" s="8"/>
      <c r="CM504" s="4" t="s">
        <v>10397</v>
      </c>
    </row>
    <row r="505" spans="1:91" x14ac:dyDescent="0.25">
      <c r="A505" s="8"/>
      <c r="B505" s="8"/>
      <c r="C505" s="8"/>
      <c r="D505" s="8"/>
      <c r="F505" s="8"/>
      <c r="H505"/>
      <c r="N505"/>
      <c r="P505" s="8"/>
      <c r="R505" s="8"/>
      <c r="T505" s="8"/>
      <c r="AQ505"/>
      <c r="BJ505" s="33" t="s">
        <v>672</v>
      </c>
      <c r="BL505" s="33" t="s">
        <v>9687</v>
      </c>
      <c r="BP505" s="8"/>
      <c r="CM505" s="4" t="s">
        <v>10397</v>
      </c>
    </row>
    <row r="506" spans="1:91" x14ac:dyDescent="0.25">
      <c r="A506" s="8"/>
      <c r="B506" s="8"/>
      <c r="C506" s="8"/>
      <c r="D506" s="8"/>
      <c r="F506" s="8"/>
      <c r="H506"/>
      <c r="N506"/>
      <c r="P506" s="8"/>
      <c r="R506" s="8"/>
      <c r="T506" s="8"/>
      <c r="AQ506"/>
      <c r="BJ506" s="33" t="s">
        <v>673</v>
      </c>
      <c r="BL506" s="33" t="s">
        <v>9688</v>
      </c>
      <c r="BP506" s="8"/>
      <c r="CM506" s="4" t="s">
        <v>10397</v>
      </c>
    </row>
    <row r="507" spans="1:91" x14ac:dyDescent="0.25">
      <c r="A507" s="8"/>
      <c r="B507" s="8"/>
      <c r="C507" s="8"/>
      <c r="D507" s="8"/>
      <c r="F507" s="8"/>
      <c r="H507"/>
      <c r="N507"/>
      <c r="P507" s="8"/>
      <c r="R507" s="8"/>
      <c r="T507" s="8"/>
      <c r="AQ507"/>
      <c r="BJ507" s="33" t="s">
        <v>674</v>
      </c>
      <c r="BL507" s="33" t="s">
        <v>9689</v>
      </c>
      <c r="BP507" s="8"/>
      <c r="CM507" s="4" t="s">
        <v>10397</v>
      </c>
    </row>
    <row r="508" spans="1:91" x14ac:dyDescent="0.25">
      <c r="A508" s="8"/>
      <c r="B508" s="8"/>
      <c r="C508" s="8"/>
      <c r="D508" s="8"/>
      <c r="F508" s="8"/>
      <c r="H508"/>
      <c r="N508"/>
      <c r="P508" s="8"/>
      <c r="R508" s="8"/>
      <c r="T508" s="8"/>
      <c r="AQ508"/>
      <c r="BJ508" s="33" t="s">
        <v>675</v>
      </c>
      <c r="BL508" s="33" t="s">
        <v>9690</v>
      </c>
      <c r="BP508" s="8"/>
      <c r="CM508" s="4" t="s">
        <v>10397</v>
      </c>
    </row>
    <row r="509" spans="1:91" x14ac:dyDescent="0.25">
      <c r="A509" s="8"/>
      <c r="B509" s="8"/>
      <c r="C509" s="8"/>
      <c r="D509" s="8"/>
      <c r="F509" s="8"/>
      <c r="H509"/>
      <c r="N509"/>
      <c r="P509" s="8"/>
      <c r="R509" s="8"/>
      <c r="T509" s="8"/>
      <c r="AQ509"/>
      <c r="BJ509" s="33" t="s">
        <v>676</v>
      </c>
      <c r="BL509" s="33" t="s">
        <v>9691</v>
      </c>
      <c r="BP509" s="8"/>
      <c r="CM509" s="4" t="s">
        <v>10397</v>
      </c>
    </row>
    <row r="510" spans="1:91" x14ac:dyDescent="0.25">
      <c r="A510" s="8"/>
      <c r="B510" s="8"/>
      <c r="C510" s="8"/>
      <c r="D510" s="8"/>
      <c r="F510" s="8"/>
      <c r="H510"/>
      <c r="N510"/>
      <c r="P510" s="8"/>
      <c r="R510" s="8"/>
      <c r="T510" s="8"/>
      <c r="AQ510"/>
      <c r="BJ510" s="33" t="s">
        <v>677</v>
      </c>
      <c r="BL510" s="33" t="s">
        <v>9692</v>
      </c>
      <c r="BP510" s="8"/>
      <c r="CM510" s="4" t="s">
        <v>10397</v>
      </c>
    </row>
    <row r="511" spans="1:91" x14ac:dyDescent="0.25">
      <c r="A511" s="8"/>
      <c r="B511" s="8"/>
      <c r="C511" s="8"/>
      <c r="D511" s="8"/>
      <c r="F511" s="8"/>
      <c r="H511"/>
      <c r="N511"/>
      <c r="P511" s="8"/>
      <c r="R511" s="8"/>
      <c r="T511" s="8"/>
      <c r="AQ511"/>
      <c r="BJ511" s="33" t="s">
        <v>678</v>
      </c>
      <c r="BL511" s="33" t="s">
        <v>9693</v>
      </c>
      <c r="BP511" s="8"/>
      <c r="CM511" s="4" t="s">
        <v>10397</v>
      </c>
    </row>
    <row r="512" spans="1:91" x14ac:dyDescent="0.25">
      <c r="A512" s="8"/>
      <c r="B512" s="8"/>
      <c r="C512" s="8"/>
      <c r="D512" s="8"/>
      <c r="F512" s="8"/>
      <c r="H512"/>
      <c r="N512"/>
      <c r="P512" s="8"/>
      <c r="R512" s="8"/>
      <c r="T512" s="8"/>
      <c r="AQ512"/>
      <c r="BJ512" s="33" t="s">
        <v>679</v>
      </c>
      <c r="BL512" s="33" t="s">
        <v>9694</v>
      </c>
      <c r="BP512" s="8"/>
      <c r="CM512" s="4" t="s">
        <v>10397</v>
      </c>
    </row>
    <row r="513" spans="1:91" x14ac:dyDescent="0.25">
      <c r="A513" s="8"/>
      <c r="B513" s="8"/>
      <c r="C513" s="8"/>
      <c r="D513" s="8"/>
      <c r="F513" s="8"/>
      <c r="H513"/>
      <c r="N513"/>
      <c r="P513" s="8"/>
      <c r="R513" s="8"/>
      <c r="T513" s="8"/>
      <c r="AQ513"/>
      <c r="BJ513" s="33" t="s">
        <v>680</v>
      </c>
      <c r="BL513" s="33" t="s">
        <v>9695</v>
      </c>
      <c r="BP513" s="8"/>
      <c r="CM513" s="4" t="s">
        <v>10397</v>
      </c>
    </row>
    <row r="514" spans="1:91" x14ac:dyDescent="0.25">
      <c r="A514" s="8"/>
      <c r="B514" s="8"/>
      <c r="C514" s="8"/>
      <c r="D514" s="8"/>
      <c r="F514" s="8"/>
      <c r="H514"/>
      <c r="N514"/>
      <c r="P514" s="8"/>
      <c r="R514" s="8"/>
      <c r="T514" s="8"/>
      <c r="AQ514"/>
      <c r="BJ514" s="33" t="s">
        <v>681</v>
      </c>
      <c r="BL514" s="33" t="s">
        <v>9696</v>
      </c>
      <c r="BP514" s="8"/>
      <c r="CM514" s="4" t="s">
        <v>10397</v>
      </c>
    </row>
    <row r="515" spans="1:91" x14ac:dyDescent="0.25">
      <c r="A515" s="8"/>
      <c r="B515" s="8"/>
      <c r="C515" s="8"/>
      <c r="D515" s="8"/>
      <c r="F515" s="8"/>
      <c r="H515"/>
      <c r="N515"/>
      <c r="P515" s="8"/>
      <c r="R515" s="8"/>
      <c r="T515" s="8"/>
      <c r="AQ515"/>
      <c r="BJ515" s="33" t="s">
        <v>682</v>
      </c>
      <c r="BL515" s="33" t="s">
        <v>9697</v>
      </c>
      <c r="BP515" s="8"/>
      <c r="CM515" s="4" t="s">
        <v>10397</v>
      </c>
    </row>
    <row r="516" spans="1:91" x14ac:dyDescent="0.25">
      <c r="A516" s="8"/>
      <c r="B516" s="8"/>
      <c r="C516" s="8"/>
      <c r="D516" s="8"/>
      <c r="F516" s="8"/>
      <c r="H516"/>
      <c r="N516"/>
      <c r="P516" s="8"/>
      <c r="R516" s="8"/>
      <c r="T516" s="8"/>
      <c r="AQ516"/>
      <c r="BJ516" s="33" t="s">
        <v>683</v>
      </c>
      <c r="BL516" s="33" t="s">
        <v>9698</v>
      </c>
      <c r="BP516" s="8"/>
      <c r="CM516" s="4" t="s">
        <v>10397</v>
      </c>
    </row>
    <row r="517" spans="1:91" x14ac:dyDescent="0.25">
      <c r="A517" s="8"/>
      <c r="B517" s="8"/>
      <c r="C517" s="8"/>
      <c r="D517" s="8"/>
      <c r="F517" s="8"/>
      <c r="H517"/>
      <c r="N517"/>
      <c r="P517" s="8"/>
      <c r="R517" s="8"/>
      <c r="T517" s="8"/>
      <c r="AQ517"/>
      <c r="BJ517" s="33" t="s">
        <v>684</v>
      </c>
      <c r="BL517" s="33" t="s">
        <v>9699</v>
      </c>
      <c r="BP517" s="8"/>
      <c r="CM517" s="4" t="s">
        <v>10397</v>
      </c>
    </row>
    <row r="518" spans="1:91" x14ac:dyDescent="0.25">
      <c r="A518" s="8"/>
      <c r="B518" s="8"/>
      <c r="C518" s="8"/>
      <c r="D518" s="8"/>
      <c r="F518" s="8"/>
      <c r="H518"/>
      <c r="N518"/>
      <c r="P518" s="8"/>
      <c r="R518" s="8"/>
      <c r="T518" s="8"/>
      <c r="AQ518"/>
      <c r="BJ518" s="33" t="s">
        <v>685</v>
      </c>
      <c r="BL518" s="33" t="s">
        <v>9700</v>
      </c>
      <c r="BP518" s="8"/>
      <c r="CM518" s="4" t="s">
        <v>10397</v>
      </c>
    </row>
    <row r="519" spans="1:91" x14ac:dyDescent="0.25">
      <c r="A519" s="8"/>
      <c r="B519" s="8"/>
      <c r="C519" s="8"/>
      <c r="D519" s="8"/>
      <c r="F519" s="8"/>
      <c r="H519"/>
      <c r="N519"/>
      <c r="P519" s="8"/>
      <c r="R519" s="8"/>
      <c r="T519" s="8"/>
      <c r="AQ519"/>
      <c r="BJ519" s="33" t="s">
        <v>686</v>
      </c>
      <c r="BL519" s="33" t="s">
        <v>9701</v>
      </c>
      <c r="BP519" s="8"/>
      <c r="CM519" s="4" t="s">
        <v>10397</v>
      </c>
    </row>
    <row r="520" spans="1:91" x14ac:dyDescent="0.25">
      <c r="A520" s="8"/>
      <c r="B520" s="8"/>
      <c r="C520" s="8"/>
      <c r="D520" s="8"/>
      <c r="F520" s="8"/>
      <c r="H520"/>
      <c r="N520"/>
      <c r="P520" s="8"/>
      <c r="R520" s="8"/>
      <c r="T520" s="8"/>
      <c r="AQ520"/>
      <c r="BJ520" s="33" t="s">
        <v>687</v>
      </c>
      <c r="BL520" s="33" t="s">
        <v>9702</v>
      </c>
      <c r="BP520" s="8"/>
      <c r="CM520" s="4" t="s">
        <v>10397</v>
      </c>
    </row>
    <row r="521" spans="1:91" x14ac:dyDescent="0.25">
      <c r="A521" s="8"/>
      <c r="B521" s="8"/>
      <c r="C521" s="8"/>
      <c r="D521" s="8"/>
      <c r="F521" s="8"/>
      <c r="H521"/>
      <c r="N521"/>
      <c r="P521" s="8"/>
      <c r="R521" s="8"/>
      <c r="T521" s="8"/>
      <c r="AQ521"/>
      <c r="BJ521" s="33" t="s">
        <v>688</v>
      </c>
      <c r="BL521" s="33" t="s">
        <v>9703</v>
      </c>
      <c r="BP521" s="8"/>
      <c r="CM521" s="4" t="s">
        <v>10397</v>
      </c>
    </row>
    <row r="522" spans="1:91" x14ac:dyDescent="0.25">
      <c r="A522" s="8"/>
      <c r="B522" s="8"/>
      <c r="C522" s="8"/>
      <c r="D522" s="8"/>
      <c r="F522" s="8"/>
      <c r="H522"/>
      <c r="N522"/>
      <c r="P522" s="8"/>
      <c r="R522" s="8"/>
      <c r="T522" s="8"/>
      <c r="AQ522"/>
      <c r="BJ522" s="33" t="s">
        <v>689</v>
      </c>
      <c r="BL522" s="33" t="s">
        <v>9704</v>
      </c>
      <c r="BP522" s="8"/>
      <c r="CM522" s="4" t="s">
        <v>10397</v>
      </c>
    </row>
    <row r="523" spans="1:91" x14ac:dyDescent="0.25">
      <c r="A523" s="8"/>
      <c r="B523" s="8"/>
      <c r="C523" s="8"/>
      <c r="D523" s="8"/>
      <c r="F523" s="8"/>
      <c r="H523"/>
      <c r="N523"/>
      <c r="P523" s="8"/>
      <c r="R523" s="8"/>
      <c r="T523" s="8"/>
      <c r="AQ523"/>
      <c r="BJ523" s="33" t="s">
        <v>690</v>
      </c>
      <c r="BL523" s="33" t="s">
        <v>9705</v>
      </c>
      <c r="BP523" s="8"/>
      <c r="CM523" s="4" t="s">
        <v>10397</v>
      </c>
    </row>
    <row r="524" spans="1:91" x14ac:dyDescent="0.25">
      <c r="A524" s="8"/>
      <c r="B524" s="8"/>
      <c r="C524" s="8"/>
      <c r="D524" s="8"/>
      <c r="F524" s="8"/>
      <c r="H524"/>
      <c r="N524"/>
      <c r="P524" s="8"/>
      <c r="R524" s="8"/>
      <c r="T524" s="8"/>
      <c r="AQ524"/>
      <c r="BJ524" s="33" t="s">
        <v>691</v>
      </c>
      <c r="BL524" s="33" t="s">
        <v>9706</v>
      </c>
      <c r="BP524" s="8"/>
      <c r="CM524" s="4" t="s">
        <v>10397</v>
      </c>
    </row>
    <row r="525" spans="1:91" x14ac:dyDescent="0.25">
      <c r="A525" s="8"/>
      <c r="B525" s="8"/>
      <c r="C525" s="8"/>
      <c r="D525" s="8"/>
      <c r="F525" s="8"/>
      <c r="H525"/>
      <c r="N525"/>
      <c r="P525" s="8"/>
      <c r="R525" s="8"/>
      <c r="T525" s="8"/>
      <c r="AQ525"/>
      <c r="BJ525" s="33" t="s">
        <v>692</v>
      </c>
      <c r="BL525" s="33" t="s">
        <v>9707</v>
      </c>
      <c r="BP525" s="8"/>
      <c r="CM525" s="4" t="s">
        <v>10397</v>
      </c>
    </row>
    <row r="526" spans="1:91" x14ac:dyDescent="0.25">
      <c r="A526" s="8"/>
      <c r="B526" s="8"/>
      <c r="C526" s="8"/>
      <c r="D526" s="8"/>
      <c r="F526" s="8"/>
      <c r="H526"/>
      <c r="N526"/>
      <c r="P526" s="8"/>
      <c r="R526" s="8"/>
      <c r="T526" s="8"/>
      <c r="AQ526"/>
      <c r="BJ526" s="33" t="s">
        <v>693</v>
      </c>
      <c r="BL526" s="33" t="s">
        <v>9708</v>
      </c>
      <c r="BP526" s="8"/>
      <c r="CM526" s="4" t="s">
        <v>10397</v>
      </c>
    </row>
    <row r="527" spans="1:91" x14ac:dyDescent="0.25">
      <c r="A527" s="8"/>
      <c r="B527" s="8"/>
      <c r="C527" s="8"/>
      <c r="D527" s="8"/>
      <c r="F527" s="8"/>
      <c r="H527"/>
      <c r="N527"/>
      <c r="P527" s="8"/>
      <c r="R527" s="8"/>
      <c r="T527" s="8"/>
      <c r="AQ527"/>
      <c r="BJ527" s="33" t="s">
        <v>694</v>
      </c>
      <c r="BL527" s="33" t="s">
        <v>9709</v>
      </c>
      <c r="BP527" s="8"/>
      <c r="CM527" s="4" t="s">
        <v>10397</v>
      </c>
    </row>
    <row r="528" spans="1:91" x14ac:dyDescent="0.25">
      <c r="A528" s="8"/>
      <c r="B528" s="8"/>
      <c r="C528" s="8"/>
      <c r="D528" s="8"/>
      <c r="F528" s="8"/>
      <c r="H528"/>
      <c r="N528"/>
      <c r="P528" s="8"/>
      <c r="R528" s="8"/>
      <c r="T528" s="8"/>
      <c r="AQ528"/>
      <c r="BJ528" s="33" t="s">
        <v>695</v>
      </c>
      <c r="BL528" s="33" t="s">
        <v>9710</v>
      </c>
      <c r="BP528" s="8"/>
      <c r="CM528" s="4" t="s">
        <v>10397</v>
      </c>
    </row>
    <row r="529" spans="1:91" x14ac:dyDescent="0.25">
      <c r="A529" s="8"/>
      <c r="B529" s="8"/>
      <c r="C529" s="8"/>
      <c r="D529" s="8"/>
      <c r="F529" s="8"/>
      <c r="H529"/>
      <c r="N529"/>
      <c r="P529" s="8"/>
      <c r="R529" s="8"/>
      <c r="T529" s="8"/>
      <c r="AQ529"/>
      <c r="BJ529" s="33" t="s">
        <v>696</v>
      </c>
      <c r="BL529" s="33" t="s">
        <v>9711</v>
      </c>
      <c r="BP529" s="8"/>
      <c r="CM529" s="4" t="s">
        <v>10397</v>
      </c>
    </row>
    <row r="530" spans="1:91" x14ac:dyDescent="0.25">
      <c r="A530" s="8"/>
      <c r="B530" s="8"/>
      <c r="C530" s="8"/>
      <c r="D530" s="8"/>
      <c r="F530" s="8"/>
      <c r="H530"/>
      <c r="N530"/>
      <c r="P530" s="8"/>
      <c r="R530" s="8"/>
      <c r="T530" s="8"/>
      <c r="AQ530"/>
      <c r="BJ530" s="33" t="s">
        <v>697</v>
      </c>
      <c r="BL530" s="33" t="s">
        <v>9712</v>
      </c>
      <c r="BP530" s="8"/>
      <c r="CM530" s="4" t="s">
        <v>10397</v>
      </c>
    </row>
    <row r="531" spans="1:91" x14ac:dyDescent="0.25">
      <c r="A531" s="8"/>
      <c r="B531" s="8"/>
      <c r="C531" s="8"/>
      <c r="D531" s="8"/>
      <c r="F531" s="8"/>
      <c r="H531"/>
      <c r="N531"/>
      <c r="P531" s="8"/>
      <c r="R531" s="8"/>
      <c r="T531" s="8"/>
      <c r="AQ531"/>
      <c r="BJ531" s="33" t="s">
        <v>698</v>
      </c>
      <c r="BL531" s="33" t="s">
        <v>9713</v>
      </c>
      <c r="BP531" s="8"/>
      <c r="CM531" s="4" t="s">
        <v>10397</v>
      </c>
    </row>
    <row r="532" spans="1:91" x14ac:dyDescent="0.25">
      <c r="A532" s="8"/>
      <c r="B532" s="8"/>
      <c r="C532" s="8"/>
      <c r="D532" s="8"/>
      <c r="F532" s="8"/>
      <c r="H532"/>
      <c r="N532"/>
      <c r="P532" s="8"/>
      <c r="R532" s="8"/>
      <c r="T532" s="8"/>
      <c r="AQ532"/>
      <c r="BJ532" s="33" t="s">
        <v>699</v>
      </c>
      <c r="BL532" s="33" t="s">
        <v>9714</v>
      </c>
      <c r="BP532" s="8"/>
      <c r="CM532" s="4" t="s">
        <v>10397</v>
      </c>
    </row>
    <row r="533" spans="1:91" x14ac:dyDescent="0.25">
      <c r="A533" s="8"/>
      <c r="B533" s="8"/>
      <c r="C533" s="8"/>
      <c r="D533" s="8"/>
      <c r="F533" s="8"/>
      <c r="H533"/>
      <c r="N533"/>
      <c r="P533" s="8"/>
      <c r="R533" s="8"/>
      <c r="T533" s="8"/>
      <c r="AQ533"/>
      <c r="BJ533" s="33" t="s">
        <v>700</v>
      </c>
      <c r="BL533" s="33" t="s">
        <v>9715</v>
      </c>
      <c r="BP533" s="8"/>
      <c r="CM533" s="4" t="s">
        <v>10397</v>
      </c>
    </row>
    <row r="534" spans="1:91" x14ac:dyDescent="0.25">
      <c r="A534" s="8"/>
      <c r="B534" s="8"/>
      <c r="C534" s="8"/>
      <c r="D534" s="8"/>
      <c r="F534" s="8"/>
      <c r="H534"/>
      <c r="N534"/>
      <c r="P534" s="8"/>
      <c r="R534" s="8"/>
      <c r="T534" s="8"/>
      <c r="AQ534"/>
      <c r="BJ534" s="33" t="s">
        <v>701</v>
      </c>
      <c r="BL534" s="33" t="s">
        <v>9716</v>
      </c>
      <c r="BP534" s="8"/>
      <c r="CM534" s="4" t="s">
        <v>10397</v>
      </c>
    </row>
    <row r="535" spans="1:91" x14ac:dyDescent="0.25">
      <c r="A535" s="8"/>
      <c r="B535" s="8"/>
      <c r="C535" s="8"/>
      <c r="D535" s="8"/>
      <c r="F535" s="8"/>
      <c r="H535"/>
      <c r="N535"/>
      <c r="P535" s="8"/>
      <c r="R535" s="8"/>
      <c r="T535" s="8"/>
      <c r="AQ535"/>
      <c r="BJ535" s="33" t="s">
        <v>702</v>
      </c>
      <c r="BL535" s="33" t="s">
        <v>9717</v>
      </c>
      <c r="BP535" s="8"/>
      <c r="CM535" s="4" t="s">
        <v>10397</v>
      </c>
    </row>
    <row r="536" spans="1:91" x14ac:dyDescent="0.25">
      <c r="A536" s="8"/>
      <c r="B536" s="8"/>
      <c r="C536" s="8"/>
      <c r="D536" s="8"/>
      <c r="F536" s="8"/>
      <c r="H536"/>
      <c r="N536"/>
      <c r="P536" s="8"/>
      <c r="R536" s="8"/>
      <c r="T536" s="8"/>
      <c r="AQ536"/>
      <c r="BJ536" s="33" t="s">
        <v>703</v>
      </c>
      <c r="BL536" s="33" t="s">
        <v>9718</v>
      </c>
      <c r="BP536" s="8"/>
      <c r="CM536" s="4" t="s">
        <v>10397</v>
      </c>
    </row>
    <row r="537" spans="1:91" x14ac:dyDescent="0.25">
      <c r="A537" s="8"/>
      <c r="B537" s="8"/>
      <c r="C537" s="8"/>
      <c r="D537" s="8"/>
      <c r="F537" s="8"/>
      <c r="H537"/>
      <c r="N537"/>
      <c r="P537" s="8"/>
      <c r="R537" s="8"/>
      <c r="T537" s="8"/>
      <c r="AQ537"/>
      <c r="BJ537" s="33" t="s">
        <v>704</v>
      </c>
      <c r="BL537" s="33" t="s">
        <v>9719</v>
      </c>
      <c r="BP537" s="8"/>
      <c r="CM537" s="4" t="s">
        <v>10397</v>
      </c>
    </row>
    <row r="538" spans="1:91" x14ac:dyDescent="0.25">
      <c r="A538" s="8"/>
      <c r="B538" s="8"/>
      <c r="C538" s="8"/>
      <c r="D538" s="8"/>
      <c r="F538" s="8"/>
      <c r="H538"/>
      <c r="N538"/>
      <c r="P538" s="8"/>
      <c r="R538" s="8"/>
      <c r="T538" s="8"/>
      <c r="AQ538"/>
      <c r="BJ538" s="33" t="s">
        <v>705</v>
      </c>
      <c r="BL538" s="33" t="s">
        <v>9720</v>
      </c>
      <c r="BP538" s="8"/>
      <c r="CM538" s="4" t="s">
        <v>10397</v>
      </c>
    </row>
    <row r="539" spans="1:91" x14ac:dyDescent="0.25">
      <c r="A539" s="8"/>
      <c r="B539" s="8"/>
      <c r="C539" s="8"/>
      <c r="D539" s="8"/>
      <c r="F539" s="8"/>
      <c r="H539"/>
      <c r="N539"/>
      <c r="P539" s="8"/>
      <c r="R539" s="8"/>
      <c r="T539" s="8"/>
      <c r="AQ539"/>
      <c r="BJ539" s="33" t="s">
        <v>706</v>
      </c>
      <c r="BL539" s="33" t="s">
        <v>9721</v>
      </c>
      <c r="BP539" s="8"/>
      <c r="CM539" s="4" t="s">
        <v>10397</v>
      </c>
    </row>
    <row r="540" spans="1:91" x14ac:dyDescent="0.25">
      <c r="A540" s="8"/>
      <c r="B540" s="8"/>
      <c r="C540" s="8"/>
      <c r="D540" s="8"/>
      <c r="F540" s="8"/>
      <c r="H540"/>
      <c r="N540"/>
      <c r="P540" s="8"/>
      <c r="R540" s="8"/>
      <c r="T540" s="8"/>
      <c r="AQ540"/>
      <c r="BJ540" s="33" t="s">
        <v>707</v>
      </c>
      <c r="BL540" s="33" t="s">
        <v>9722</v>
      </c>
      <c r="BP540" s="8"/>
      <c r="CM540" s="4" t="s">
        <v>10397</v>
      </c>
    </row>
    <row r="541" spans="1:91" x14ac:dyDescent="0.25">
      <c r="A541" s="8"/>
      <c r="B541" s="8"/>
      <c r="C541" s="8"/>
      <c r="D541" s="8"/>
      <c r="F541" s="8"/>
      <c r="H541"/>
      <c r="N541"/>
      <c r="P541" s="8"/>
      <c r="R541" s="8"/>
      <c r="T541" s="8"/>
      <c r="AQ541"/>
      <c r="BJ541" s="33" t="s">
        <v>708</v>
      </c>
      <c r="BL541" s="33" t="s">
        <v>9723</v>
      </c>
      <c r="BP541" s="8"/>
      <c r="CM541" s="4" t="s">
        <v>10397</v>
      </c>
    </row>
    <row r="542" spans="1:91" x14ac:dyDescent="0.25">
      <c r="A542" s="8"/>
      <c r="B542" s="8"/>
      <c r="C542" s="8"/>
      <c r="D542" s="8"/>
      <c r="F542" s="8"/>
      <c r="H542"/>
      <c r="N542"/>
      <c r="P542" s="8"/>
      <c r="R542" s="8"/>
      <c r="T542" s="8"/>
      <c r="AQ542"/>
      <c r="BJ542" s="33" t="s">
        <v>709</v>
      </c>
      <c r="BL542" s="33" t="s">
        <v>9724</v>
      </c>
      <c r="BP542" s="8"/>
      <c r="CM542" s="4" t="s">
        <v>10397</v>
      </c>
    </row>
    <row r="543" spans="1:91" x14ac:dyDescent="0.25">
      <c r="A543" s="8"/>
      <c r="B543" s="8"/>
      <c r="C543" s="8"/>
      <c r="D543" s="8"/>
      <c r="F543" s="8"/>
      <c r="H543"/>
      <c r="N543"/>
      <c r="P543" s="8"/>
      <c r="R543" s="8"/>
      <c r="T543" s="8"/>
      <c r="AQ543"/>
      <c r="BJ543" s="33" t="s">
        <v>710</v>
      </c>
      <c r="BL543" s="33" t="s">
        <v>9725</v>
      </c>
      <c r="BP543" s="8"/>
      <c r="CM543" s="4" t="s">
        <v>10397</v>
      </c>
    </row>
    <row r="544" spans="1:91" x14ac:dyDescent="0.25">
      <c r="A544" s="8"/>
      <c r="B544" s="8"/>
      <c r="C544" s="8"/>
      <c r="D544" s="8"/>
      <c r="F544" s="8"/>
      <c r="H544"/>
      <c r="N544"/>
      <c r="P544" s="8"/>
      <c r="R544" s="8"/>
      <c r="T544" s="8"/>
      <c r="AQ544"/>
      <c r="BJ544" s="33" t="s">
        <v>711</v>
      </c>
      <c r="BL544" s="33" t="s">
        <v>9726</v>
      </c>
      <c r="BP544" s="8"/>
      <c r="CM544" s="4" t="s">
        <v>10397</v>
      </c>
    </row>
    <row r="545" spans="1:91" x14ac:dyDescent="0.25">
      <c r="A545" s="8"/>
      <c r="B545" s="8"/>
      <c r="C545" s="8"/>
      <c r="D545" s="8"/>
      <c r="F545" s="8"/>
      <c r="H545"/>
      <c r="N545"/>
      <c r="P545" s="8"/>
      <c r="R545" s="8"/>
      <c r="T545" s="8"/>
      <c r="AQ545"/>
      <c r="BJ545" s="33" t="s">
        <v>712</v>
      </c>
      <c r="BL545" s="33" t="s">
        <v>9727</v>
      </c>
      <c r="BP545" s="8"/>
      <c r="CM545" s="4" t="s">
        <v>10397</v>
      </c>
    </row>
    <row r="546" spans="1:91" x14ac:dyDescent="0.25">
      <c r="A546" s="8"/>
      <c r="B546" s="8"/>
      <c r="C546" s="8"/>
      <c r="D546" s="8"/>
      <c r="F546" s="8"/>
      <c r="H546"/>
      <c r="N546"/>
      <c r="P546" s="8"/>
      <c r="R546" s="8"/>
      <c r="T546" s="8"/>
      <c r="AQ546"/>
      <c r="BJ546" s="33" t="s">
        <v>713</v>
      </c>
      <c r="BL546" s="33" t="s">
        <v>9728</v>
      </c>
      <c r="BP546" s="8"/>
      <c r="CM546" s="4" t="s">
        <v>10397</v>
      </c>
    </row>
    <row r="547" spans="1:91" x14ac:dyDescent="0.25">
      <c r="A547" s="8"/>
      <c r="B547" s="8"/>
      <c r="C547" s="8"/>
      <c r="D547" s="8"/>
      <c r="F547" s="8"/>
      <c r="H547"/>
      <c r="N547"/>
      <c r="P547" s="8"/>
      <c r="R547" s="8"/>
      <c r="T547" s="8"/>
      <c r="AQ547"/>
      <c r="BJ547" s="33" t="s">
        <v>714</v>
      </c>
      <c r="BL547" s="33" t="s">
        <v>9729</v>
      </c>
      <c r="BP547" s="8"/>
      <c r="CM547" s="4" t="s">
        <v>10397</v>
      </c>
    </row>
    <row r="548" spans="1:91" x14ac:dyDescent="0.25">
      <c r="A548" s="8"/>
      <c r="B548" s="8"/>
      <c r="C548" s="8"/>
      <c r="D548" s="8"/>
      <c r="F548" s="8"/>
      <c r="H548"/>
      <c r="N548"/>
      <c r="P548" s="8"/>
      <c r="R548" s="8"/>
      <c r="T548" s="8"/>
      <c r="AQ548"/>
      <c r="BJ548" s="33" t="s">
        <v>715</v>
      </c>
      <c r="BL548" s="33" t="s">
        <v>9730</v>
      </c>
      <c r="BP548" s="8"/>
      <c r="CM548" s="4" t="s">
        <v>10397</v>
      </c>
    </row>
    <row r="549" spans="1:91" x14ac:dyDescent="0.25">
      <c r="A549" s="8"/>
      <c r="B549" s="8"/>
      <c r="C549" s="8"/>
      <c r="D549" s="8"/>
      <c r="F549" s="8"/>
      <c r="H549"/>
      <c r="N549"/>
      <c r="P549" s="8"/>
      <c r="R549" s="8"/>
      <c r="T549" s="8"/>
      <c r="AQ549"/>
      <c r="BJ549" s="33" t="s">
        <v>716</v>
      </c>
      <c r="BL549" s="33" t="s">
        <v>9731</v>
      </c>
      <c r="BP549" s="8"/>
      <c r="CM549" s="4" t="s">
        <v>10397</v>
      </c>
    </row>
    <row r="550" spans="1:91" x14ac:dyDescent="0.25">
      <c r="A550" s="8"/>
      <c r="B550" s="8"/>
      <c r="C550" s="8"/>
      <c r="D550" s="8"/>
      <c r="F550" s="8"/>
      <c r="H550"/>
      <c r="N550"/>
      <c r="P550" s="8"/>
      <c r="R550" s="8"/>
      <c r="T550" s="8"/>
      <c r="AQ550"/>
      <c r="BJ550" s="33" t="s">
        <v>717</v>
      </c>
      <c r="BL550" s="33" t="s">
        <v>9732</v>
      </c>
      <c r="BP550" s="8"/>
      <c r="CM550" s="4" t="s">
        <v>10397</v>
      </c>
    </row>
    <row r="551" spans="1:91" x14ac:dyDescent="0.25">
      <c r="A551" s="8"/>
      <c r="B551" s="8"/>
      <c r="C551" s="8"/>
      <c r="D551" s="8"/>
      <c r="F551" s="8"/>
      <c r="H551"/>
      <c r="N551"/>
      <c r="P551" s="8"/>
      <c r="R551" s="8"/>
      <c r="T551" s="8"/>
      <c r="AQ551"/>
      <c r="BJ551" s="33" t="s">
        <v>718</v>
      </c>
      <c r="BL551" s="33" t="s">
        <v>9733</v>
      </c>
      <c r="BP551" s="8"/>
      <c r="CM551" s="4" t="s">
        <v>10397</v>
      </c>
    </row>
    <row r="552" spans="1:91" x14ac:dyDescent="0.25">
      <c r="A552" s="8"/>
      <c r="B552" s="8"/>
      <c r="C552" s="8"/>
      <c r="D552" s="8"/>
      <c r="F552" s="8"/>
      <c r="H552"/>
      <c r="N552"/>
      <c r="P552" s="8"/>
      <c r="R552" s="8"/>
      <c r="T552" s="8"/>
      <c r="AQ552"/>
      <c r="BJ552" s="33" t="s">
        <v>719</v>
      </c>
      <c r="BL552" s="33" t="s">
        <v>9734</v>
      </c>
      <c r="BP552" s="8"/>
      <c r="CM552" s="4" t="s">
        <v>10397</v>
      </c>
    </row>
    <row r="553" spans="1:91" x14ac:dyDescent="0.25">
      <c r="A553" s="8"/>
      <c r="B553" s="8"/>
      <c r="C553" s="8"/>
      <c r="D553" s="8"/>
      <c r="F553" s="8"/>
      <c r="H553"/>
      <c r="N553"/>
      <c r="P553" s="8"/>
      <c r="R553" s="8"/>
      <c r="T553" s="8"/>
      <c r="AQ553"/>
      <c r="BJ553" s="33" t="s">
        <v>720</v>
      </c>
      <c r="BL553" s="33" t="s">
        <v>9735</v>
      </c>
      <c r="BP553" s="8"/>
      <c r="CM553" s="4" t="s">
        <v>10397</v>
      </c>
    </row>
    <row r="554" spans="1:91" x14ac:dyDescent="0.25">
      <c r="A554" s="8"/>
      <c r="B554" s="8"/>
      <c r="C554" s="8"/>
      <c r="D554" s="8"/>
      <c r="F554" s="8"/>
      <c r="H554"/>
      <c r="N554"/>
      <c r="P554" s="8"/>
      <c r="R554" s="8"/>
      <c r="T554" s="8"/>
      <c r="AQ554"/>
      <c r="BJ554" s="33" t="s">
        <v>721</v>
      </c>
      <c r="BL554" s="33" t="s">
        <v>9736</v>
      </c>
      <c r="BP554" s="8"/>
      <c r="CM554" s="4" t="s">
        <v>10397</v>
      </c>
    </row>
    <row r="555" spans="1:91" x14ac:dyDescent="0.25">
      <c r="A555" s="8"/>
      <c r="B555" s="8"/>
      <c r="C555" s="8"/>
      <c r="D555" s="8"/>
      <c r="F555" s="8"/>
      <c r="H555"/>
      <c r="N555"/>
      <c r="P555" s="8"/>
      <c r="R555" s="8"/>
      <c r="T555" s="8"/>
      <c r="AQ555"/>
      <c r="BJ555" s="33" t="s">
        <v>722</v>
      </c>
      <c r="BL555" s="33" t="s">
        <v>9737</v>
      </c>
      <c r="BP555" s="8"/>
      <c r="CM555" s="4" t="s">
        <v>10397</v>
      </c>
    </row>
    <row r="556" spans="1:91" x14ac:dyDescent="0.25">
      <c r="A556" s="8"/>
      <c r="B556" s="8"/>
      <c r="C556" s="8"/>
      <c r="D556" s="8"/>
      <c r="F556" s="8"/>
      <c r="H556"/>
      <c r="N556"/>
      <c r="P556" s="8"/>
      <c r="R556" s="8"/>
      <c r="T556" s="8"/>
      <c r="AQ556"/>
      <c r="BJ556" s="33" t="s">
        <v>723</v>
      </c>
      <c r="BL556" s="33" t="s">
        <v>9738</v>
      </c>
      <c r="BP556" s="8"/>
      <c r="CM556" s="4" t="s">
        <v>10397</v>
      </c>
    </row>
    <row r="557" spans="1:91" x14ac:dyDescent="0.25">
      <c r="A557" s="8"/>
      <c r="B557" s="8"/>
      <c r="C557" s="8"/>
      <c r="D557" s="8"/>
      <c r="F557" s="8"/>
      <c r="H557"/>
      <c r="N557"/>
      <c r="P557" s="8"/>
      <c r="R557" s="8"/>
      <c r="T557" s="8"/>
      <c r="AQ557"/>
      <c r="BJ557" s="33" t="s">
        <v>724</v>
      </c>
      <c r="BL557" s="33" t="s">
        <v>9739</v>
      </c>
      <c r="BP557" s="8"/>
      <c r="CM557" s="4" t="s">
        <v>10397</v>
      </c>
    </row>
    <row r="558" spans="1:91" x14ac:dyDescent="0.25">
      <c r="A558" s="8"/>
      <c r="B558" s="8"/>
      <c r="C558" s="8"/>
      <c r="D558" s="8"/>
      <c r="F558" s="8"/>
      <c r="H558"/>
      <c r="N558"/>
      <c r="P558" s="8"/>
      <c r="R558" s="8"/>
      <c r="T558" s="8"/>
      <c r="AQ558"/>
      <c r="BJ558" s="33" t="s">
        <v>725</v>
      </c>
      <c r="BL558" s="33" t="s">
        <v>9740</v>
      </c>
      <c r="BP558" s="8"/>
      <c r="CM558" s="4" t="s">
        <v>10397</v>
      </c>
    </row>
    <row r="559" spans="1:91" x14ac:dyDescent="0.25">
      <c r="A559" s="8"/>
      <c r="B559" s="8"/>
      <c r="C559" s="8"/>
      <c r="D559" s="8"/>
      <c r="F559" s="8"/>
      <c r="H559"/>
      <c r="N559"/>
      <c r="P559" s="8"/>
      <c r="R559" s="8"/>
      <c r="T559" s="8"/>
      <c r="AQ559"/>
      <c r="BJ559" s="33" t="s">
        <v>726</v>
      </c>
      <c r="BL559" s="33" t="s">
        <v>9741</v>
      </c>
      <c r="BP559" s="8"/>
      <c r="CM559" s="4" t="s">
        <v>10397</v>
      </c>
    </row>
    <row r="560" spans="1:91" x14ac:dyDescent="0.25">
      <c r="A560" s="8"/>
      <c r="B560" s="8"/>
      <c r="C560" s="8"/>
      <c r="D560" s="8"/>
      <c r="F560" s="8"/>
      <c r="H560"/>
      <c r="N560"/>
      <c r="P560" s="8"/>
      <c r="R560" s="8"/>
      <c r="T560" s="8"/>
      <c r="AQ560"/>
      <c r="BJ560" s="33" t="s">
        <v>727</v>
      </c>
      <c r="BL560" s="33" t="s">
        <v>9742</v>
      </c>
      <c r="BP560" s="8"/>
      <c r="CM560" s="4" t="s">
        <v>10397</v>
      </c>
    </row>
    <row r="561" spans="1:91" x14ac:dyDescent="0.25">
      <c r="A561" s="8"/>
      <c r="B561" s="8"/>
      <c r="C561" s="8"/>
      <c r="D561" s="8"/>
      <c r="F561" s="8"/>
      <c r="H561"/>
      <c r="N561"/>
      <c r="P561" s="8"/>
      <c r="R561" s="8"/>
      <c r="T561" s="8"/>
      <c r="AQ561"/>
      <c r="BJ561" s="33" t="s">
        <v>728</v>
      </c>
      <c r="BL561" s="33" t="s">
        <v>9743</v>
      </c>
      <c r="BP561" s="8"/>
      <c r="CM561" s="4" t="s">
        <v>10397</v>
      </c>
    </row>
    <row r="562" spans="1:91" x14ac:dyDescent="0.25">
      <c r="A562" s="8"/>
      <c r="B562" s="8"/>
      <c r="C562" s="8"/>
      <c r="D562" s="8"/>
      <c r="F562" s="8"/>
      <c r="H562"/>
      <c r="N562"/>
      <c r="P562" s="8"/>
      <c r="R562" s="8"/>
      <c r="T562" s="8"/>
      <c r="AQ562"/>
      <c r="BJ562" s="33" t="s">
        <v>729</v>
      </c>
      <c r="BL562" s="33" t="s">
        <v>9744</v>
      </c>
      <c r="BP562" s="8"/>
      <c r="CM562" s="4" t="s">
        <v>10397</v>
      </c>
    </row>
    <row r="563" spans="1:91" x14ac:dyDescent="0.25">
      <c r="A563" s="8"/>
      <c r="B563" s="8"/>
      <c r="C563" s="8"/>
      <c r="D563" s="8"/>
      <c r="F563" s="8"/>
      <c r="H563"/>
      <c r="N563"/>
      <c r="P563" s="8"/>
      <c r="R563" s="8"/>
      <c r="T563" s="8"/>
      <c r="AQ563"/>
      <c r="BJ563" s="33" t="s">
        <v>730</v>
      </c>
      <c r="BL563" s="33" t="s">
        <v>9745</v>
      </c>
      <c r="BP563" s="8"/>
      <c r="CM563" s="4" t="s">
        <v>10397</v>
      </c>
    </row>
    <row r="564" spans="1:91" x14ac:dyDescent="0.25">
      <c r="A564" s="8"/>
      <c r="B564" s="8"/>
      <c r="C564" s="8"/>
      <c r="D564" s="8"/>
      <c r="F564" s="8"/>
      <c r="H564"/>
      <c r="N564"/>
      <c r="P564" s="8"/>
      <c r="R564" s="8"/>
      <c r="T564" s="8"/>
      <c r="AQ564"/>
      <c r="BJ564" s="33" t="s">
        <v>731</v>
      </c>
      <c r="BL564" s="33" t="s">
        <v>9746</v>
      </c>
      <c r="BP564" s="8"/>
      <c r="CM564" s="4" t="s">
        <v>10397</v>
      </c>
    </row>
    <row r="565" spans="1:91" x14ac:dyDescent="0.25">
      <c r="A565" s="8"/>
      <c r="B565" s="8"/>
      <c r="C565" s="8"/>
      <c r="D565" s="8"/>
      <c r="F565" s="8"/>
      <c r="H565"/>
      <c r="N565"/>
      <c r="P565" s="8"/>
      <c r="R565" s="8"/>
      <c r="T565" s="8"/>
      <c r="AQ565"/>
      <c r="BJ565" s="33" t="s">
        <v>732</v>
      </c>
      <c r="BL565" s="33" t="s">
        <v>9747</v>
      </c>
      <c r="BP565" s="8"/>
      <c r="CM565" s="4" t="s">
        <v>10397</v>
      </c>
    </row>
    <row r="566" spans="1:91" x14ac:dyDescent="0.25">
      <c r="A566" s="8"/>
      <c r="B566" s="8"/>
      <c r="C566" s="8"/>
      <c r="D566" s="8"/>
      <c r="F566" s="8"/>
      <c r="H566"/>
      <c r="N566"/>
      <c r="P566" s="8"/>
      <c r="R566" s="8"/>
      <c r="T566" s="8"/>
      <c r="AQ566"/>
      <c r="BJ566" s="33" t="s">
        <v>733</v>
      </c>
      <c r="BL566" s="33" t="s">
        <v>9748</v>
      </c>
      <c r="BP566" s="8"/>
      <c r="CM566" s="4" t="s">
        <v>10397</v>
      </c>
    </row>
    <row r="567" spans="1:91" x14ac:dyDescent="0.25">
      <c r="A567" s="8"/>
      <c r="B567" s="8"/>
      <c r="C567" s="8"/>
      <c r="D567" s="8"/>
      <c r="F567" s="8"/>
      <c r="H567"/>
      <c r="N567"/>
      <c r="P567" s="8"/>
      <c r="R567" s="8"/>
      <c r="T567" s="8"/>
      <c r="AQ567"/>
      <c r="BJ567" s="33" t="s">
        <v>734</v>
      </c>
      <c r="BL567" s="33" t="s">
        <v>9749</v>
      </c>
      <c r="BP567" s="8"/>
      <c r="CM567" s="4" t="s">
        <v>10397</v>
      </c>
    </row>
    <row r="568" spans="1:91" x14ac:dyDescent="0.25">
      <c r="A568" s="8"/>
      <c r="B568" s="8"/>
      <c r="C568" s="8"/>
      <c r="D568" s="8"/>
      <c r="F568" s="8"/>
      <c r="H568"/>
      <c r="N568"/>
      <c r="P568" s="8"/>
      <c r="R568" s="8"/>
      <c r="T568" s="8"/>
      <c r="AQ568"/>
      <c r="BJ568" s="33" t="s">
        <v>735</v>
      </c>
      <c r="BL568" s="33" t="s">
        <v>9750</v>
      </c>
      <c r="BP568" s="8"/>
      <c r="CM568" s="4" t="s">
        <v>10397</v>
      </c>
    </row>
    <row r="569" spans="1:91" x14ac:dyDescent="0.25">
      <c r="A569" s="8"/>
      <c r="B569" s="8"/>
      <c r="C569" s="8"/>
      <c r="D569" s="8"/>
      <c r="F569" s="8"/>
      <c r="H569"/>
      <c r="N569"/>
      <c r="P569" s="8"/>
      <c r="R569" s="8"/>
      <c r="T569" s="8"/>
      <c r="AQ569"/>
      <c r="BJ569" s="33" t="s">
        <v>736</v>
      </c>
      <c r="BL569" s="33" t="s">
        <v>9751</v>
      </c>
      <c r="BP569" s="8"/>
      <c r="CM569" s="4" t="s">
        <v>10397</v>
      </c>
    </row>
    <row r="570" spans="1:91" x14ac:dyDescent="0.25">
      <c r="A570" s="8"/>
      <c r="B570" s="8"/>
      <c r="C570" s="8"/>
      <c r="D570" s="8"/>
      <c r="F570" s="8"/>
      <c r="H570"/>
      <c r="N570"/>
      <c r="P570" s="8"/>
      <c r="R570" s="8"/>
      <c r="T570" s="8"/>
      <c r="AQ570"/>
      <c r="BJ570" s="33" t="s">
        <v>737</v>
      </c>
      <c r="BL570" s="33" t="s">
        <v>9752</v>
      </c>
      <c r="BP570" s="8"/>
      <c r="CM570" s="4" t="s">
        <v>10397</v>
      </c>
    </row>
    <row r="571" spans="1:91" x14ac:dyDescent="0.25">
      <c r="A571" s="8"/>
      <c r="B571" s="8"/>
      <c r="C571" s="8"/>
      <c r="D571" s="8"/>
      <c r="F571" s="8"/>
      <c r="H571"/>
      <c r="N571"/>
      <c r="P571" s="8"/>
      <c r="R571" s="8"/>
      <c r="T571" s="8"/>
      <c r="AQ571"/>
      <c r="BJ571" s="33" t="s">
        <v>738</v>
      </c>
      <c r="BL571" s="33" t="s">
        <v>9753</v>
      </c>
      <c r="BP571" s="8"/>
      <c r="CM571" s="4" t="s">
        <v>10397</v>
      </c>
    </row>
    <row r="572" spans="1:91" x14ac:dyDescent="0.25">
      <c r="A572" s="8"/>
      <c r="B572" s="8"/>
      <c r="C572" s="8"/>
      <c r="D572" s="8"/>
      <c r="F572" s="8"/>
      <c r="H572"/>
      <c r="N572"/>
      <c r="P572" s="8"/>
      <c r="R572" s="8"/>
      <c r="T572" s="8"/>
      <c r="AQ572"/>
      <c r="BJ572" s="33" t="s">
        <v>739</v>
      </c>
      <c r="BL572" s="33" t="s">
        <v>9754</v>
      </c>
      <c r="BP572" s="8"/>
      <c r="CM572" s="4" t="s">
        <v>10397</v>
      </c>
    </row>
    <row r="573" spans="1:91" x14ac:dyDescent="0.25">
      <c r="A573" s="8"/>
      <c r="B573" s="8"/>
      <c r="C573" s="8"/>
      <c r="D573" s="8"/>
      <c r="F573" s="8"/>
      <c r="H573"/>
      <c r="N573"/>
      <c r="P573" s="8"/>
      <c r="R573" s="8"/>
      <c r="T573" s="8"/>
      <c r="AQ573"/>
      <c r="BJ573" s="33" t="s">
        <v>740</v>
      </c>
      <c r="BL573" s="33" t="s">
        <v>9755</v>
      </c>
      <c r="BP573" s="8"/>
      <c r="CM573" s="4" t="s">
        <v>10397</v>
      </c>
    </row>
    <row r="574" spans="1:91" x14ac:dyDescent="0.25">
      <c r="A574" s="8"/>
      <c r="B574" s="8"/>
      <c r="C574" s="8"/>
      <c r="D574" s="8"/>
      <c r="F574" s="8"/>
      <c r="H574"/>
      <c r="N574"/>
      <c r="P574" s="8"/>
      <c r="R574" s="8"/>
      <c r="T574" s="8"/>
      <c r="AQ574"/>
      <c r="BJ574" s="33" t="s">
        <v>741</v>
      </c>
      <c r="BL574" s="33" t="s">
        <v>9756</v>
      </c>
      <c r="BP574" s="8"/>
      <c r="CM574" s="4" t="s">
        <v>10397</v>
      </c>
    </row>
    <row r="575" spans="1:91" x14ac:dyDescent="0.25">
      <c r="A575" s="8"/>
      <c r="B575" s="8"/>
      <c r="C575" s="8"/>
      <c r="D575" s="8"/>
      <c r="F575" s="8"/>
      <c r="H575"/>
      <c r="N575"/>
      <c r="P575" s="8"/>
      <c r="R575" s="8"/>
      <c r="T575" s="8"/>
      <c r="AQ575"/>
      <c r="BJ575" s="33" t="s">
        <v>742</v>
      </c>
      <c r="BL575" s="33" t="s">
        <v>9757</v>
      </c>
      <c r="BP575" s="8"/>
      <c r="CM575" s="4" t="s">
        <v>10397</v>
      </c>
    </row>
    <row r="576" spans="1:91" x14ac:dyDescent="0.25">
      <c r="A576" s="8"/>
      <c r="B576" s="8"/>
      <c r="C576" s="8"/>
      <c r="D576" s="8"/>
      <c r="F576" s="8"/>
      <c r="H576"/>
      <c r="N576"/>
      <c r="P576" s="8"/>
      <c r="R576" s="8"/>
      <c r="T576" s="8"/>
      <c r="AQ576"/>
      <c r="BJ576" s="33" t="s">
        <v>743</v>
      </c>
      <c r="BL576" s="33" t="s">
        <v>9758</v>
      </c>
      <c r="BP576" s="8"/>
      <c r="CM576" s="4" t="s">
        <v>10397</v>
      </c>
    </row>
    <row r="577" spans="1:91" x14ac:dyDescent="0.25">
      <c r="A577" s="8"/>
      <c r="B577" s="8"/>
      <c r="C577" s="8"/>
      <c r="D577" s="8"/>
      <c r="F577" s="8"/>
      <c r="H577"/>
      <c r="N577"/>
      <c r="P577" s="8"/>
      <c r="R577" s="8"/>
      <c r="T577" s="8"/>
      <c r="AQ577"/>
      <c r="BJ577" s="33" t="s">
        <v>744</v>
      </c>
      <c r="BL577" s="33" t="s">
        <v>9759</v>
      </c>
      <c r="BP577" s="8"/>
      <c r="CM577" s="4" t="s">
        <v>10397</v>
      </c>
    </row>
    <row r="578" spans="1:91" x14ac:dyDescent="0.25">
      <c r="A578" s="8"/>
      <c r="B578" s="8"/>
      <c r="C578" s="8"/>
      <c r="D578" s="8"/>
      <c r="F578" s="8"/>
      <c r="H578"/>
      <c r="N578"/>
      <c r="P578" s="8"/>
      <c r="R578" s="8"/>
      <c r="T578" s="8"/>
      <c r="AQ578"/>
      <c r="BJ578" s="33" t="s">
        <v>745</v>
      </c>
      <c r="BL578" s="33" t="s">
        <v>9760</v>
      </c>
      <c r="BP578" s="8"/>
      <c r="CM578" s="4" t="s">
        <v>10397</v>
      </c>
    </row>
    <row r="579" spans="1:91" x14ac:dyDescent="0.25">
      <c r="A579" s="8"/>
      <c r="B579" s="8"/>
      <c r="C579" s="8"/>
      <c r="D579" s="8"/>
      <c r="F579" s="8"/>
      <c r="H579"/>
      <c r="N579"/>
      <c r="P579" s="8"/>
      <c r="R579" s="8"/>
      <c r="T579" s="8"/>
      <c r="AQ579"/>
      <c r="BJ579" s="33" t="s">
        <v>746</v>
      </c>
      <c r="BL579" s="33" t="s">
        <v>9761</v>
      </c>
      <c r="BP579" s="8"/>
      <c r="CM579" s="4" t="s">
        <v>10397</v>
      </c>
    </row>
    <row r="580" spans="1:91" x14ac:dyDescent="0.25">
      <c r="A580" s="8"/>
      <c r="B580" s="8"/>
      <c r="C580" s="8"/>
      <c r="D580" s="8"/>
      <c r="F580" s="8"/>
      <c r="H580"/>
      <c r="N580"/>
      <c r="P580" s="8"/>
      <c r="R580" s="8"/>
      <c r="T580" s="8"/>
      <c r="AQ580"/>
      <c r="BJ580" s="33" t="s">
        <v>747</v>
      </c>
      <c r="BL580" s="33" t="s">
        <v>9762</v>
      </c>
      <c r="BP580" s="8"/>
      <c r="CM580" s="4" t="s">
        <v>10397</v>
      </c>
    </row>
    <row r="581" spans="1:91" x14ac:dyDescent="0.25">
      <c r="A581" s="8"/>
      <c r="B581" s="8"/>
      <c r="C581" s="8"/>
      <c r="D581" s="8"/>
      <c r="F581" s="8"/>
      <c r="H581"/>
      <c r="N581"/>
      <c r="P581" s="8"/>
      <c r="R581" s="8"/>
      <c r="T581" s="8"/>
      <c r="AQ581"/>
      <c r="BJ581" s="33" t="s">
        <v>748</v>
      </c>
      <c r="BL581" s="33" t="s">
        <v>9763</v>
      </c>
      <c r="BP581" s="8"/>
      <c r="CM581" s="4" t="s">
        <v>10397</v>
      </c>
    </row>
    <row r="582" spans="1:91" x14ac:dyDescent="0.25">
      <c r="A582" s="8"/>
      <c r="B582" s="8"/>
      <c r="C582" s="8"/>
      <c r="D582" s="8"/>
      <c r="F582" s="8"/>
      <c r="H582"/>
      <c r="N582"/>
      <c r="P582" s="8"/>
      <c r="R582" s="8"/>
      <c r="T582" s="8"/>
      <c r="AQ582"/>
      <c r="BJ582" s="33" t="s">
        <v>749</v>
      </c>
      <c r="BL582" s="33" t="s">
        <v>9764</v>
      </c>
      <c r="BP582" s="8"/>
      <c r="CM582" s="4" t="s">
        <v>10397</v>
      </c>
    </row>
    <row r="583" spans="1:91" x14ac:dyDescent="0.25">
      <c r="A583" s="8"/>
      <c r="B583" s="8"/>
      <c r="C583" s="8"/>
      <c r="D583" s="8"/>
      <c r="F583" s="8"/>
      <c r="H583"/>
      <c r="N583"/>
      <c r="P583" s="8"/>
      <c r="R583" s="8"/>
      <c r="T583" s="8"/>
      <c r="AQ583"/>
      <c r="BJ583" s="33" t="s">
        <v>750</v>
      </c>
      <c r="BL583" s="33" t="s">
        <v>9765</v>
      </c>
      <c r="BP583" s="8"/>
      <c r="CM583" s="4" t="s">
        <v>10397</v>
      </c>
    </row>
    <row r="584" spans="1:91" x14ac:dyDescent="0.25">
      <c r="A584" s="8"/>
      <c r="B584" s="8"/>
      <c r="C584" s="8"/>
      <c r="D584" s="8"/>
      <c r="F584" s="8"/>
      <c r="H584"/>
      <c r="N584"/>
      <c r="P584" s="8"/>
      <c r="R584" s="8"/>
      <c r="T584" s="8"/>
      <c r="AQ584"/>
      <c r="BJ584" s="33" t="s">
        <v>751</v>
      </c>
      <c r="BL584" s="33" t="s">
        <v>9766</v>
      </c>
      <c r="BP584" s="8"/>
      <c r="CM584" s="4" t="s">
        <v>10397</v>
      </c>
    </row>
    <row r="585" spans="1:91" x14ac:dyDescent="0.25">
      <c r="A585" s="8"/>
      <c r="B585" s="8"/>
      <c r="C585" s="8"/>
      <c r="D585" s="8"/>
      <c r="F585" s="8"/>
      <c r="H585"/>
      <c r="N585"/>
      <c r="P585" s="8"/>
      <c r="R585" s="8"/>
      <c r="T585" s="8"/>
      <c r="AQ585"/>
      <c r="BJ585" s="33" t="s">
        <v>752</v>
      </c>
      <c r="BL585" s="33" t="s">
        <v>9767</v>
      </c>
      <c r="BP585" s="8"/>
      <c r="CM585" s="4" t="s">
        <v>10397</v>
      </c>
    </row>
    <row r="586" spans="1:91" x14ac:dyDescent="0.25">
      <c r="A586" s="8"/>
      <c r="B586" s="8"/>
      <c r="C586" s="8"/>
      <c r="D586" s="8"/>
      <c r="F586" s="8"/>
      <c r="H586"/>
      <c r="N586"/>
      <c r="P586" s="8"/>
      <c r="R586" s="8"/>
      <c r="T586" s="8"/>
      <c r="AQ586"/>
      <c r="BJ586" s="33" t="s">
        <v>753</v>
      </c>
      <c r="BL586" s="33" t="s">
        <v>9768</v>
      </c>
      <c r="BP586" s="8"/>
      <c r="CM586" s="4" t="s">
        <v>10397</v>
      </c>
    </row>
    <row r="587" spans="1:91" x14ac:dyDescent="0.25">
      <c r="A587" s="8"/>
      <c r="B587" s="8"/>
      <c r="C587" s="8"/>
      <c r="D587" s="8"/>
      <c r="F587" s="8"/>
      <c r="H587"/>
      <c r="N587"/>
      <c r="P587" s="8"/>
      <c r="R587" s="8"/>
      <c r="T587" s="8"/>
      <c r="AQ587"/>
      <c r="BJ587" s="33" t="s">
        <v>754</v>
      </c>
      <c r="BL587" s="33" t="s">
        <v>9769</v>
      </c>
      <c r="BP587" s="8"/>
      <c r="CM587" s="4" t="s">
        <v>10397</v>
      </c>
    </row>
    <row r="588" spans="1:91" x14ac:dyDescent="0.25">
      <c r="A588" s="8"/>
      <c r="B588" s="8"/>
      <c r="C588" s="8"/>
      <c r="D588" s="8"/>
      <c r="F588" s="8"/>
      <c r="H588"/>
      <c r="N588"/>
      <c r="P588" s="8"/>
      <c r="R588" s="8"/>
      <c r="T588" s="8"/>
      <c r="AQ588"/>
      <c r="BJ588" s="33" t="s">
        <v>755</v>
      </c>
      <c r="BL588" s="33" t="s">
        <v>9770</v>
      </c>
      <c r="BP588" s="8"/>
      <c r="CM588" s="4" t="s">
        <v>10397</v>
      </c>
    </row>
    <row r="589" spans="1:91" x14ac:dyDescent="0.25">
      <c r="A589" s="8"/>
      <c r="B589" s="8"/>
      <c r="C589" s="8"/>
      <c r="D589" s="8"/>
      <c r="F589" s="8"/>
      <c r="H589"/>
      <c r="N589"/>
      <c r="P589" s="8"/>
      <c r="R589" s="8"/>
      <c r="T589" s="8"/>
      <c r="AQ589"/>
      <c r="BJ589" s="33" t="s">
        <v>756</v>
      </c>
      <c r="BL589" s="33" t="s">
        <v>9771</v>
      </c>
      <c r="BP589" s="8"/>
      <c r="CM589" s="4" t="s">
        <v>10397</v>
      </c>
    </row>
    <row r="590" spans="1:91" x14ac:dyDescent="0.25">
      <c r="A590" s="8"/>
      <c r="B590" s="8"/>
      <c r="C590" s="8"/>
      <c r="D590" s="8"/>
      <c r="F590" s="8"/>
      <c r="H590"/>
      <c r="N590"/>
      <c r="P590" s="8"/>
      <c r="R590" s="8"/>
      <c r="T590" s="8"/>
      <c r="AQ590"/>
      <c r="BJ590" s="33" t="s">
        <v>757</v>
      </c>
      <c r="BL590" s="33" t="s">
        <v>9772</v>
      </c>
      <c r="BP590" s="8"/>
      <c r="CM590" s="4" t="s">
        <v>10397</v>
      </c>
    </row>
    <row r="591" spans="1:91" x14ac:dyDescent="0.25">
      <c r="A591" s="8"/>
      <c r="B591" s="8"/>
      <c r="C591" s="8"/>
      <c r="D591" s="8"/>
      <c r="F591" s="8"/>
      <c r="H591"/>
      <c r="N591"/>
      <c r="P591" s="8"/>
      <c r="R591" s="8"/>
      <c r="T591" s="8"/>
      <c r="AQ591"/>
      <c r="BJ591" s="33" t="s">
        <v>758</v>
      </c>
      <c r="BL591" s="33" t="s">
        <v>9773</v>
      </c>
      <c r="BP591" s="8"/>
      <c r="CM591" s="4" t="s">
        <v>10397</v>
      </c>
    </row>
    <row r="592" spans="1:91" x14ac:dyDescent="0.25">
      <c r="A592" s="8"/>
      <c r="B592" s="8"/>
      <c r="C592" s="8"/>
      <c r="D592" s="8"/>
      <c r="F592" s="8"/>
      <c r="H592"/>
      <c r="N592"/>
      <c r="P592" s="8"/>
      <c r="R592" s="8"/>
      <c r="T592" s="8"/>
      <c r="AQ592"/>
      <c r="BJ592" s="33" t="s">
        <v>759</v>
      </c>
      <c r="BL592" s="33" t="s">
        <v>9774</v>
      </c>
      <c r="BP592" s="8"/>
      <c r="CM592" s="4" t="s">
        <v>10397</v>
      </c>
    </row>
    <row r="593" spans="1:91" x14ac:dyDescent="0.25">
      <c r="A593" s="8"/>
      <c r="B593" s="8"/>
      <c r="C593" s="8"/>
      <c r="D593" s="8"/>
      <c r="F593" s="8"/>
      <c r="H593"/>
      <c r="N593"/>
      <c r="P593" s="8"/>
      <c r="R593" s="8"/>
      <c r="T593" s="8"/>
      <c r="AQ593"/>
      <c r="BJ593" s="33" t="s">
        <v>760</v>
      </c>
      <c r="BL593" s="33" t="s">
        <v>9775</v>
      </c>
      <c r="BP593" s="8"/>
      <c r="CM593" s="4" t="s">
        <v>10397</v>
      </c>
    </row>
    <row r="594" spans="1:91" x14ac:dyDescent="0.25">
      <c r="A594" s="8"/>
      <c r="B594" s="8"/>
      <c r="C594" s="8"/>
      <c r="D594" s="8"/>
      <c r="F594" s="8"/>
      <c r="H594"/>
      <c r="N594"/>
      <c r="P594" s="8"/>
      <c r="R594" s="8"/>
      <c r="T594" s="8"/>
      <c r="AQ594"/>
      <c r="BJ594" s="33" t="s">
        <v>761</v>
      </c>
      <c r="BL594" s="33" t="s">
        <v>9776</v>
      </c>
      <c r="BP594" s="8"/>
      <c r="CM594" s="4" t="s">
        <v>10397</v>
      </c>
    </row>
    <row r="595" spans="1:91" x14ac:dyDescent="0.25">
      <c r="A595" s="8"/>
      <c r="B595" s="8"/>
      <c r="C595" s="8"/>
      <c r="D595" s="8"/>
      <c r="F595" s="8"/>
      <c r="H595"/>
      <c r="N595"/>
      <c r="P595" s="8"/>
      <c r="R595" s="8"/>
      <c r="T595" s="8"/>
      <c r="AQ595"/>
      <c r="BJ595" s="33" t="s">
        <v>762</v>
      </c>
      <c r="BL595" s="33" t="s">
        <v>9777</v>
      </c>
      <c r="BP595" s="8"/>
      <c r="CM595" s="4" t="s">
        <v>10397</v>
      </c>
    </row>
    <row r="596" spans="1:91" x14ac:dyDescent="0.25">
      <c r="A596" s="8"/>
      <c r="B596" s="8"/>
      <c r="C596" s="8"/>
      <c r="D596" s="8"/>
      <c r="F596" s="8"/>
      <c r="H596"/>
      <c r="N596"/>
      <c r="P596" s="8"/>
      <c r="R596" s="8"/>
      <c r="T596" s="8"/>
      <c r="AQ596"/>
      <c r="BJ596" s="33" t="s">
        <v>763</v>
      </c>
      <c r="BL596" s="33" t="s">
        <v>9778</v>
      </c>
      <c r="BP596" s="8"/>
      <c r="CM596" s="4" t="s">
        <v>10397</v>
      </c>
    </row>
    <row r="597" spans="1:91" x14ac:dyDescent="0.25">
      <c r="A597" s="8"/>
      <c r="B597" s="8"/>
      <c r="C597" s="8"/>
      <c r="D597" s="8"/>
      <c r="F597" s="8"/>
      <c r="H597"/>
      <c r="N597"/>
      <c r="P597" s="8"/>
      <c r="R597" s="8"/>
      <c r="T597" s="8"/>
      <c r="AQ597"/>
      <c r="BJ597" s="33" t="s">
        <v>764</v>
      </c>
      <c r="BL597" s="33" t="s">
        <v>9779</v>
      </c>
      <c r="BP597" s="8"/>
      <c r="CM597" s="4" t="s">
        <v>10397</v>
      </c>
    </row>
    <row r="598" spans="1:91" x14ac:dyDescent="0.25">
      <c r="A598" s="8"/>
      <c r="B598" s="8"/>
      <c r="C598" s="8"/>
      <c r="D598" s="8"/>
      <c r="F598" s="8"/>
      <c r="H598"/>
      <c r="N598"/>
      <c r="P598" s="8"/>
      <c r="R598" s="8"/>
      <c r="T598" s="8"/>
      <c r="AQ598"/>
      <c r="BJ598" s="33" t="s">
        <v>765</v>
      </c>
      <c r="BL598" s="33" t="s">
        <v>9780</v>
      </c>
      <c r="BP598" s="8"/>
      <c r="CM598" s="4" t="s">
        <v>10397</v>
      </c>
    </row>
    <row r="599" spans="1:91" x14ac:dyDescent="0.25">
      <c r="A599" s="8"/>
      <c r="B599" s="8"/>
      <c r="C599" s="8"/>
      <c r="D599" s="8"/>
      <c r="F599" s="8"/>
      <c r="H599"/>
      <c r="N599"/>
      <c r="P599" s="8"/>
      <c r="R599" s="8"/>
      <c r="T599" s="8"/>
      <c r="AQ599"/>
      <c r="BJ599" s="33" t="s">
        <v>766</v>
      </c>
      <c r="BL599" s="33" t="s">
        <v>9781</v>
      </c>
      <c r="BP599" s="8"/>
      <c r="CM599" s="4" t="s">
        <v>10397</v>
      </c>
    </row>
    <row r="600" spans="1:91" x14ac:dyDescent="0.25">
      <c r="A600" s="8"/>
      <c r="B600" s="8"/>
      <c r="C600" s="8"/>
      <c r="D600" s="8"/>
      <c r="F600" s="8"/>
      <c r="H600"/>
      <c r="N600"/>
      <c r="P600" s="8"/>
      <c r="R600" s="8"/>
      <c r="T600" s="8"/>
      <c r="AQ600"/>
      <c r="BJ600" s="33" t="s">
        <v>767</v>
      </c>
      <c r="BL600" s="33" t="s">
        <v>9782</v>
      </c>
      <c r="BP600" s="8"/>
      <c r="CM600" s="4" t="s">
        <v>10397</v>
      </c>
    </row>
    <row r="601" spans="1:91" x14ac:dyDescent="0.25">
      <c r="A601" s="8"/>
      <c r="B601" s="8"/>
      <c r="C601" s="8"/>
      <c r="D601" s="8"/>
      <c r="F601" s="8"/>
      <c r="H601"/>
      <c r="N601"/>
      <c r="P601" s="8"/>
      <c r="R601" s="8"/>
      <c r="T601" s="8"/>
      <c r="AQ601"/>
      <c r="BJ601" s="33" t="s">
        <v>768</v>
      </c>
      <c r="BL601" s="33" t="s">
        <v>9783</v>
      </c>
      <c r="BP601" s="8"/>
    </row>
    <row r="602" spans="1:91" x14ac:dyDescent="0.25">
      <c r="A602" s="8"/>
      <c r="B602" s="8"/>
      <c r="C602" s="8"/>
      <c r="D602" s="8"/>
      <c r="F602" s="8"/>
      <c r="H602"/>
      <c r="N602"/>
      <c r="P602" s="8"/>
      <c r="R602" s="8"/>
      <c r="T602" s="8"/>
      <c r="AQ602"/>
      <c r="BJ602" s="33" t="s">
        <v>769</v>
      </c>
      <c r="BL602" s="33" t="s">
        <v>9784</v>
      </c>
      <c r="BP602" s="8"/>
      <c r="CM602" s="4" t="s">
        <v>10398</v>
      </c>
    </row>
    <row r="603" spans="1:91" x14ac:dyDescent="0.25">
      <c r="A603" s="8"/>
      <c r="B603" s="8"/>
      <c r="C603" s="8"/>
      <c r="D603" s="8"/>
      <c r="F603" s="8"/>
      <c r="H603"/>
      <c r="N603"/>
      <c r="P603" s="8"/>
      <c r="R603" s="8"/>
      <c r="T603" s="8"/>
      <c r="AQ603"/>
      <c r="BJ603" s="33" t="s">
        <v>770</v>
      </c>
      <c r="BL603" s="33" t="s">
        <v>9785</v>
      </c>
      <c r="BP603" s="8"/>
      <c r="CM603" s="4" t="s">
        <v>10398</v>
      </c>
    </row>
    <row r="604" spans="1:91" x14ac:dyDescent="0.25">
      <c r="A604" s="8"/>
      <c r="B604" s="8"/>
      <c r="C604" s="8"/>
      <c r="D604" s="8"/>
      <c r="F604" s="8"/>
      <c r="H604"/>
      <c r="N604"/>
      <c r="P604" s="8"/>
      <c r="R604" s="8"/>
      <c r="T604" s="8"/>
      <c r="AQ604"/>
      <c r="BJ604" s="33" t="s">
        <v>771</v>
      </c>
      <c r="BL604" s="33" t="s">
        <v>9786</v>
      </c>
      <c r="BP604" s="8"/>
      <c r="CM604" s="4" t="s">
        <v>10398</v>
      </c>
    </row>
    <row r="605" spans="1:91" x14ac:dyDescent="0.25">
      <c r="A605" s="8"/>
      <c r="B605" s="8"/>
      <c r="C605" s="8"/>
      <c r="D605" s="8"/>
      <c r="F605" s="8"/>
      <c r="H605"/>
      <c r="N605"/>
      <c r="P605" s="8"/>
      <c r="R605" s="8"/>
      <c r="T605" s="8"/>
      <c r="AQ605"/>
      <c r="BJ605" s="33" t="s">
        <v>772</v>
      </c>
      <c r="BL605" s="33" t="s">
        <v>9787</v>
      </c>
      <c r="BP605" s="8"/>
      <c r="CM605" s="4" t="s">
        <v>10398</v>
      </c>
    </row>
    <row r="606" spans="1:91" x14ac:dyDescent="0.25">
      <c r="A606" s="8"/>
      <c r="B606" s="8"/>
      <c r="C606" s="8"/>
      <c r="D606" s="8"/>
      <c r="F606" s="8"/>
      <c r="H606"/>
      <c r="N606"/>
      <c r="P606" s="8"/>
      <c r="R606" s="8"/>
      <c r="T606" s="8"/>
      <c r="AQ606"/>
      <c r="BJ606" s="33" t="s">
        <v>773</v>
      </c>
      <c r="BL606" s="33" t="s">
        <v>9788</v>
      </c>
      <c r="BP606" s="8"/>
      <c r="CM606" s="4" t="s">
        <v>10398</v>
      </c>
    </row>
    <row r="607" spans="1:91" x14ac:dyDescent="0.25">
      <c r="A607" s="8"/>
      <c r="B607" s="8"/>
      <c r="C607" s="8"/>
      <c r="D607" s="8"/>
      <c r="F607" s="8"/>
      <c r="H607"/>
      <c r="N607"/>
      <c r="P607" s="8"/>
      <c r="R607" s="8"/>
      <c r="T607" s="8"/>
      <c r="AQ607"/>
      <c r="BJ607" s="33" t="s">
        <v>774</v>
      </c>
      <c r="BL607" s="33" t="s">
        <v>9789</v>
      </c>
      <c r="BP607" s="8"/>
      <c r="CM607" s="4" t="s">
        <v>10398</v>
      </c>
    </row>
    <row r="608" spans="1:91" x14ac:dyDescent="0.25">
      <c r="A608" s="8"/>
      <c r="B608" s="8"/>
      <c r="C608" s="8"/>
      <c r="D608" s="8"/>
      <c r="F608" s="8"/>
      <c r="H608"/>
      <c r="N608"/>
      <c r="P608" s="8"/>
      <c r="R608" s="8"/>
      <c r="T608" s="8"/>
      <c r="AQ608"/>
      <c r="BJ608" s="33" t="s">
        <v>775</v>
      </c>
      <c r="BL608" s="33" t="s">
        <v>9790</v>
      </c>
      <c r="BP608" s="8"/>
      <c r="CM608" s="4" t="s">
        <v>10398</v>
      </c>
    </row>
    <row r="609" spans="1:91" x14ac:dyDescent="0.25">
      <c r="A609" s="8"/>
      <c r="B609" s="8"/>
      <c r="C609" s="8"/>
      <c r="D609" s="8"/>
      <c r="F609" s="8"/>
      <c r="H609"/>
      <c r="N609"/>
      <c r="P609" s="8"/>
      <c r="R609" s="8"/>
      <c r="T609" s="8"/>
      <c r="AQ609"/>
      <c r="BJ609" s="33" t="s">
        <v>776</v>
      </c>
      <c r="BL609" s="33" t="s">
        <v>9791</v>
      </c>
      <c r="BP609" s="8"/>
      <c r="CM609" s="4" t="s">
        <v>10398</v>
      </c>
    </row>
    <row r="610" spans="1:91" x14ac:dyDescent="0.25">
      <c r="A610" s="8"/>
      <c r="B610" s="8"/>
      <c r="C610" s="8"/>
      <c r="D610" s="8"/>
      <c r="F610" s="8"/>
      <c r="H610"/>
      <c r="N610"/>
      <c r="P610" s="8"/>
      <c r="R610" s="8"/>
      <c r="T610" s="8"/>
      <c r="AQ610"/>
      <c r="BJ610" s="33" t="s">
        <v>777</v>
      </c>
      <c r="BL610" s="33" t="s">
        <v>9792</v>
      </c>
      <c r="BP610" s="8"/>
      <c r="CM610" s="4" t="s">
        <v>10398</v>
      </c>
    </row>
    <row r="611" spans="1:91" x14ac:dyDescent="0.25">
      <c r="A611" s="8"/>
      <c r="B611" s="8"/>
      <c r="C611" s="8"/>
      <c r="D611" s="8"/>
      <c r="F611" s="8"/>
      <c r="H611"/>
      <c r="N611"/>
      <c r="P611" s="8"/>
      <c r="R611" s="8"/>
      <c r="T611" s="8"/>
      <c r="AQ611"/>
      <c r="BJ611" s="33" t="s">
        <v>778</v>
      </c>
      <c r="BL611" s="33" t="s">
        <v>9793</v>
      </c>
      <c r="BP611" s="8"/>
      <c r="CM611" s="4" t="s">
        <v>10398</v>
      </c>
    </row>
    <row r="612" spans="1:91" x14ac:dyDescent="0.25">
      <c r="A612" s="8"/>
      <c r="B612" s="8"/>
      <c r="C612" s="8"/>
      <c r="D612" s="8"/>
      <c r="F612" s="8"/>
      <c r="H612"/>
      <c r="N612"/>
      <c r="P612" s="8"/>
      <c r="R612" s="8"/>
      <c r="T612" s="8"/>
      <c r="AQ612"/>
      <c r="BJ612" s="33" t="s">
        <v>779</v>
      </c>
      <c r="BL612" s="33" t="s">
        <v>9794</v>
      </c>
      <c r="BP612" s="8"/>
      <c r="CM612" s="4" t="s">
        <v>10398</v>
      </c>
    </row>
    <row r="613" spans="1:91" x14ac:dyDescent="0.25">
      <c r="A613" s="8"/>
      <c r="B613" s="8"/>
      <c r="C613" s="8"/>
      <c r="D613" s="8"/>
      <c r="F613" s="8"/>
      <c r="H613"/>
      <c r="N613"/>
      <c r="P613" s="8"/>
      <c r="R613" s="8"/>
      <c r="T613" s="8"/>
      <c r="AQ613"/>
      <c r="BJ613" s="33" t="s">
        <v>780</v>
      </c>
      <c r="BL613" s="33" t="s">
        <v>9795</v>
      </c>
      <c r="BP613" s="8"/>
      <c r="CM613" s="4" t="s">
        <v>10398</v>
      </c>
    </row>
    <row r="614" spans="1:91" x14ac:dyDescent="0.25">
      <c r="A614" s="8"/>
      <c r="B614" s="8"/>
      <c r="C614" s="8"/>
      <c r="D614" s="8"/>
      <c r="F614" s="8"/>
      <c r="H614"/>
      <c r="N614"/>
      <c r="P614" s="8"/>
      <c r="R614" s="8"/>
      <c r="T614" s="8"/>
      <c r="AQ614"/>
      <c r="BJ614" s="33" t="s">
        <v>781</v>
      </c>
      <c r="BL614" s="33" t="s">
        <v>9796</v>
      </c>
      <c r="BP614" s="8"/>
      <c r="CM614" s="4" t="s">
        <v>10398</v>
      </c>
    </row>
    <row r="615" spans="1:91" x14ac:dyDescent="0.25">
      <c r="A615" s="8"/>
      <c r="B615" s="8"/>
      <c r="C615" s="8"/>
      <c r="D615" s="8"/>
      <c r="F615" s="8"/>
      <c r="H615"/>
      <c r="N615"/>
      <c r="P615" s="8"/>
      <c r="R615" s="8"/>
      <c r="T615" s="8"/>
      <c r="AQ615"/>
      <c r="BJ615" s="33" t="s">
        <v>782</v>
      </c>
      <c r="BL615" s="33" t="s">
        <v>9797</v>
      </c>
      <c r="BP615" s="8"/>
      <c r="CM615" s="4" t="s">
        <v>10398</v>
      </c>
    </row>
    <row r="616" spans="1:91" x14ac:dyDescent="0.25">
      <c r="A616" s="8"/>
      <c r="B616" s="8"/>
      <c r="C616" s="8"/>
      <c r="D616" s="8"/>
      <c r="F616" s="8"/>
      <c r="H616"/>
      <c r="N616"/>
      <c r="P616" s="8"/>
      <c r="R616" s="8"/>
      <c r="T616" s="8"/>
      <c r="AQ616"/>
      <c r="BJ616" s="33" t="s">
        <v>783</v>
      </c>
      <c r="BL616" s="33" t="s">
        <v>9798</v>
      </c>
      <c r="BP616" s="8"/>
      <c r="CM616" s="4" t="s">
        <v>10398</v>
      </c>
    </row>
    <row r="617" spans="1:91" x14ac:dyDescent="0.25">
      <c r="A617" s="8"/>
      <c r="B617" s="8"/>
      <c r="C617" s="8"/>
      <c r="D617" s="8"/>
      <c r="F617" s="8"/>
      <c r="H617"/>
      <c r="N617"/>
      <c r="P617" s="8"/>
      <c r="R617" s="8"/>
      <c r="T617" s="8"/>
      <c r="AQ617"/>
      <c r="BJ617" s="33" t="s">
        <v>784</v>
      </c>
      <c r="BL617" s="33" t="s">
        <v>9799</v>
      </c>
      <c r="BP617" s="8"/>
      <c r="CM617" s="4" t="s">
        <v>10398</v>
      </c>
    </row>
    <row r="618" spans="1:91" x14ac:dyDescent="0.25">
      <c r="A618" s="8"/>
      <c r="B618" s="8"/>
      <c r="C618" s="8"/>
      <c r="D618" s="8"/>
      <c r="F618" s="8"/>
      <c r="H618"/>
      <c r="N618"/>
      <c r="P618" s="8"/>
      <c r="R618" s="8"/>
      <c r="T618" s="8"/>
      <c r="AQ618"/>
      <c r="BJ618" s="33" t="s">
        <v>785</v>
      </c>
      <c r="BL618" s="33" t="s">
        <v>9800</v>
      </c>
      <c r="BP618" s="8"/>
      <c r="CM618" s="4" t="s">
        <v>10398</v>
      </c>
    </row>
    <row r="619" spans="1:91" x14ac:dyDescent="0.25">
      <c r="A619" s="8"/>
      <c r="B619" s="8"/>
      <c r="C619" s="8"/>
      <c r="D619" s="8"/>
      <c r="F619" s="8"/>
      <c r="H619"/>
      <c r="N619"/>
      <c r="P619" s="8"/>
      <c r="R619" s="8"/>
      <c r="T619" s="8"/>
      <c r="AQ619"/>
      <c r="BJ619" s="33" t="s">
        <v>786</v>
      </c>
      <c r="BL619" s="33" t="s">
        <v>9801</v>
      </c>
      <c r="BP619" s="8"/>
      <c r="CM619" s="4" t="s">
        <v>10398</v>
      </c>
    </row>
    <row r="620" spans="1:91" x14ac:dyDescent="0.25">
      <c r="A620" s="8"/>
      <c r="B620" s="8"/>
      <c r="C620" s="8"/>
      <c r="D620" s="8"/>
      <c r="F620" s="8"/>
      <c r="H620"/>
      <c r="N620"/>
      <c r="P620" s="8"/>
      <c r="R620" s="8"/>
      <c r="T620" s="8"/>
      <c r="AQ620"/>
      <c r="BJ620" s="33" t="s">
        <v>787</v>
      </c>
      <c r="BL620" s="33" t="s">
        <v>9802</v>
      </c>
      <c r="BP620" s="8"/>
      <c r="CM620" s="4" t="s">
        <v>10398</v>
      </c>
    </row>
    <row r="621" spans="1:91" x14ac:dyDescent="0.25">
      <c r="A621" s="8"/>
      <c r="B621" s="8"/>
      <c r="C621" s="8"/>
      <c r="D621" s="8"/>
      <c r="F621" s="8"/>
      <c r="H621"/>
      <c r="N621"/>
      <c r="P621" s="8"/>
      <c r="R621" s="8"/>
      <c r="T621" s="8"/>
      <c r="AQ621"/>
      <c r="BJ621" s="33" t="s">
        <v>788</v>
      </c>
      <c r="BL621" s="33" t="s">
        <v>9803</v>
      </c>
      <c r="BP621" s="8"/>
      <c r="CM621" s="4" t="s">
        <v>10398</v>
      </c>
    </row>
    <row r="622" spans="1:91" x14ac:dyDescent="0.25">
      <c r="A622" s="8"/>
      <c r="B622" s="8"/>
      <c r="C622" s="8"/>
      <c r="D622" s="8"/>
      <c r="F622" s="8"/>
      <c r="H622"/>
      <c r="N622"/>
      <c r="P622" s="8"/>
      <c r="R622" s="8"/>
      <c r="T622" s="8"/>
      <c r="AQ622"/>
      <c r="BJ622" s="33" t="s">
        <v>789</v>
      </c>
      <c r="BL622" s="33" t="s">
        <v>9804</v>
      </c>
      <c r="BP622" s="8"/>
      <c r="CM622" s="4" t="s">
        <v>10398</v>
      </c>
    </row>
    <row r="623" spans="1:91" x14ac:dyDescent="0.25">
      <c r="A623" s="8"/>
      <c r="B623" s="8"/>
      <c r="C623" s="8"/>
      <c r="D623" s="8"/>
      <c r="F623" s="8"/>
      <c r="H623"/>
      <c r="N623"/>
      <c r="P623" s="8"/>
      <c r="R623" s="8"/>
      <c r="T623" s="8"/>
      <c r="AQ623"/>
      <c r="BJ623" s="33" t="s">
        <v>790</v>
      </c>
      <c r="BL623" s="33" t="s">
        <v>9805</v>
      </c>
      <c r="BP623" s="8"/>
      <c r="CM623" s="4" t="s">
        <v>10398</v>
      </c>
    </row>
    <row r="624" spans="1:91" x14ac:dyDescent="0.25">
      <c r="A624" s="8"/>
      <c r="B624" s="8"/>
      <c r="C624" s="8"/>
      <c r="D624" s="8"/>
      <c r="F624" s="8"/>
      <c r="H624"/>
      <c r="N624"/>
      <c r="P624" s="8"/>
      <c r="R624" s="8"/>
      <c r="T624" s="8"/>
      <c r="AQ624"/>
      <c r="BJ624" s="33" t="s">
        <v>791</v>
      </c>
      <c r="BL624" s="33" t="s">
        <v>9806</v>
      </c>
      <c r="BP624" s="8"/>
      <c r="CM624" s="4" t="s">
        <v>10398</v>
      </c>
    </row>
    <row r="625" spans="1:91" x14ac:dyDescent="0.25">
      <c r="A625" s="8"/>
      <c r="B625" s="8"/>
      <c r="C625" s="8"/>
      <c r="D625" s="8"/>
      <c r="F625" s="8"/>
      <c r="H625"/>
      <c r="N625"/>
      <c r="P625" s="8"/>
      <c r="R625" s="8"/>
      <c r="T625" s="8"/>
      <c r="AQ625"/>
      <c r="BJ625" s="33" t="s">
        <v>792</v>
      </c>
      <c r="BL625" s="33" t="s">
        <v>9807</v>
      </c>
      <c r="BP625" s="8"/>
      <c r="CM625" s="4" t="s">
        <v>10398</v>
      </c>
    </row>
    <row r="626" spans="1:91" x14ac:dyDescent="0.25">
      <c r="A626" s="8"/>
      <c r="B626" s="8"/>
      <c r="C626" s="8"/>
      <c r="D626" s="8"/>
      <c r="F626" s="8"/>
      <c r="H626"/>
      <c r="N626"/>
      <c r="P626" s="8"/>
      <c r="R626" s="8"/>
      <c r="T626" s="8"/>
      <c r="AQ626"/>
      <c r="BJ626" s="33" t="s">
        <v>793</v>
      </c>
      <c r="BL626" s="33" t="s">
        <v>9808</v>
      </c>
      <c r="BP626" s="8"/>
      <c r="CM626" s="4" t="s">
        <v>10398</v>
      </c>
    </row>
    <row r="627" spans="1:91" x14ac:dyDescent="0.25">
      <c r="A627" s="8"/>
      <c r="B627" s="8"/>
      <c r="C627" s="8"/>
      <c r="D627" s="8"/>
      <c r="F627" s="8"/>
      <c r="H627"/>
      <c r="N627"/>
      <c r="P627" s="8"/>
      <c r="R627" s="8"/>
      <c r="T627" s="8"/>
      <c r="AQ627"/>
      <c r="BJ627" s="33" t="s">
        <v>794</v>
      </c>
      <c r="BL627" s="33" t="s">
        <v>9809</v>
      </c>
      <c r="BP627" s="8"/>
      <c r="CM627" s="4" t="s">
        <v>10398</v>
      </c>
    </row>
    <row r="628" spans="1:91" x14ac:dyDescent="0.25">
      <c r="A628" s="8"/>
      <c r="B628" s="8"/>
      <c r="C628" s="8"/>
      <c r="D628" s="8"/>
      <c r="F628" s="8"/>
      <c r="H628"/>
      <c r="N628"/>
      <c r="P628" s="8"/>
      <c r="R628" s="8"/>
      <c r="T628" s="8"/>
      <c r="AQ628"/>
      <c r="BJ628" s="33" t="s">
        <v>795</v>
      </c>
      <c r="BL628" s="33" t="s">
        <v>9810</v>
      </c>
      <c r="BP628" s="8"/>
      <c r="CM628" s="4" t="s">
        <v>10398</v>
      </c>
    </row>
    <row r="629" spans="1:91" x14ac:dyDescent="0.25">
      <c r="A629" s="8"/>
      <c r="B629" s="8"/>
      <c r="C629" s="8"/>
      <c r="D629" s="8"/>
      <c r="F629" s="8"/>
      <c r="H629"/>
      <c r="N629"/>
      <c r="P629" s="8"/>
      <c r="R629" s="8"/>
      <c r="T629" s="8"/>
      <c r="AQ629"/>
      <c r="BJ629" s="33" t="s">
        <v>796</v>
      </c>
      <c r="BL629" s="33" t="s">
        <v>9811</v>
      </c>
      <c r="BP629" s="8"/>
      <c r="CM629" s="4" t="s">
        <v>10398</v>
      </c>
    </row>
    <row r="630" spans="1:91" x14ac:dyDescent="0.25">
      <c r="A630" s="8"/>
      <c r="B630" s="8"/>
      <c r="C630" s="8"/>
      <c r="D630" s="8"/>
      <c r="F630" s="8"/>
      <c r="H630"/>
      <c r="N630"/>
      <c r="P630" s="8"/>
      <c r="R630" s="8"/>
      <c r="T630" s="8"/>
      <c r="AQ630"/>
      <c r="BJ630" s="33" t="s">
        <v>797</v>
      </c>
      <c r="BL630" s="33" t="s">
        <v>9812</v>
      </c>
      <c r="BP630" s="8"/>
      <c r="CM630" s="4" t="s">
        <v>10398</v>
      </c>
    </row>
    <row r="631" spans="1:91" x14ac:dyDescent="0.25">
      <c r="A631" s="8"/>
      <c r="B631" s="8"/>
      <c r="C631" s="8"/>
      <c r="D631" s="8"/>
      <c r="F631" s="8"/>
      <c r="H631"/>
      <c r="N631"/>
      <c r="P631" s="8"/>
      <c r="R631" s="8"/>
      <c r="T631" s="8"/>
      <c r="AQ631"/>
      <c r="BJ631" s="33" t="s">
        <v>798</v>
      </c>
      <c r="BL631" s="33" t="s">
        <v>9813</v>
      </c>
      <c r="BP631" s="8"/>
      <c r="CM631" s="4" t="s">
        <v>10398</v>
      </c>
    </row>
    <row r="632" spans="1:91" x14ac:dyDescent="0.25">
      <c r="A632" s="8"/>
      <c r="B632" s="8"/>
      <c r="C632" s="8"/>
      <c r="D632" s="8"/>
      <c r="F632" s="8"/>
      <c r="H632"/>
      <c r="N632"/>
      <c r="P632" s="8"/>
      <c r="R632" s="8"/>
      <c r="T632" s="8"/>
      <c r="AQ632"/>
      <c r="BJ632" s="33" t="s">
        <v>799</v>
      </c>
      <c r="BL632" s="33" t="s">
        <v>9814</v>
      </c>
      <c r="BP632" s="8"/>
      <c r="CM632" s="4" t="s">
        <v>10398</v>
      </c>
    </row>
    <row r="633" spans="1:91" x14ac:dyDescent="0.25">
      <c r="A633" s="8"/>
      <c r="B633" s="8"/>
      <c r="C633" s="8"/>
      <c r="D633" s="8"/>
      <c r="F633" s="8"/>
      <c r="H633"/>
      <c r="N633"/>
      <c r="P633" s="8"/>
      <c r="R633" s="8"/>
      <c r="T633" s="8"/>
      <c r="AQ633"/>
      <c r="BJ633" s="33" t="s">
        <v>800</v>
      </c>
      <c r="BL633" s="33" t="s">
        <v>9815</v>
      </c>
      <c r="BP633" s="8"/>
      <c r="CM633" s="4" t="s">
        <v>10398</v>
      </c>
    </row>
    <row r="634" spans="1:91" x14ac:dyDescent="0.25">
      <c r="A634" s="8"/>
      <c r="B634" s="8"/>
      <c r="C634" s="8"/>
      <c r="D634" s="8"/>
      <c r="F634" s="8"/>
      <c r="H634"/>
      <c r="N634"/>
      <c r="P634" s="8"/>
      <c r="R634" s="8"/>
      <c r="T634" s="8"/>
      <c r="AQ634"/>
      <c r="BJ634" s="33" t="s">
        <v>801</v>
      </c>
      <c r="BL634" s="33" t="s">
        <v>9816</v>
      </c>
      <c r="BP634" s="8"/>
      <c r="CM634" s="4" t="s">
        <v>10398</v>
      </c>
    </row>
    <row r="635" spans="1:91" x14ac:dyDescent="0.25">
      <c r="A635" s="8"/>
      <c r="B635" s="8"/>
      <c r="C635" s="8"/>
      <c r="D635" s="8"/>
      <c r="F635" s="8"/>
      <c r="H635"/>
      <c r="N635"/>
      <c r="P635" s="8"/>
      <c r="R635" s="8"/>
      <c r="T635" s="8"/>
      <c r="AQ635"/>
      <c r="BJ635" s="33" t="s">
        <v>802</v>
      </c>
      <c r="BL635" s="33" t="s">
        <v>9817</v>
      </c>
      <c r="BP635" s="8"/>
      <c r="CM635" s="4" t="s">
        <v>10398</v>
      </c>
    </row>
    <row r="636" spans="1:91" x14ac:dyDescent="0.25">
      <c r="A636" s="8"/>
      <c r="B636" s="8"/>
      <c r="C636" s="8"/>
      <c r="D636" s="8"/>
      <c r="F636" s="8"/>
      <c r="H636"/>
      <c r="N636"/>
      <c r="P636" s="8"/>
      <c r="R636" s="8"/>
      <c r="T636" s="8"/>
      <c r="AQ636"/>
      <c r="BJ636" s="33" t="s">
        <v>803</v>
      </c>
      <c r="BL636" s="33" t="s">
        <v>9818</v>
      </c>
      <c r="BP636" s="8"/>
      <c r="CM636" s="4" t="s">
        <v>10398</v>
      </c>
    </row>
    <row r="637" spans="1:91" x14ac:dyDescent="0.25">
      <c r="A637" s="8"/>
      <c r="B637" s="8"/>
      <c r="C637" s="8"/>
      <c r="D637" s="8"/>
      <c r="F637" s="8"/>
      <c r="H637"/>
      <c r="N637"/>
      <c r="P637" s="8"/>
      <c r="R637" s="8"/>
      <c r="T637" s="8"/>
      <c r="AQ637"/>
      <c r="BJ637" s="33" t="s">
        <v>804</v>
      </c>
      <c r="BL637" s="33" t="s">
        <v>9819</v>
      </c>
      <c r="BP637" s="8"/>
      <c r="CM637" s="4" t="s">
        <v>10398</v>
      </c>
    </row>
    <row r="638" spans="1:91" x14ac:dyDescent="0.25">
      <c r="A638" s="8"/>
      <c r="B638" s="8"/>
      <c r="C638" s="8"/>
      <c r="D638" s="8"/>
      <c r="F638" s="8"/>
      <c r="H638"/>
      <c r="N638"/>
      <c r="P638" s="8"/>
      <c r="R638" s="8"/>
      <c r="T638" s="8"/>
      <c r="AQ638"/>
      <c r="BJ638" s="33" t="s">
        <v>805</v>
      </c>
      <c r="BL638" s="33" t="s">
        <v>9820</v>
      </c>
      <c r="BP638" s="8"/>
      <c r="CM638" s="4" t="s">
        <v>10398</v>
      </c>
    </row>
    <row r="639" spans="1:91" x14ac:dyDescent="0.25">
      <c r="A639" s="8"/>
      <c r="B639" s="8"/>
      <c r="C639" s="8"/>
      <c r="D639" s="8"/>
      <c r="F639" s="8"/>
      <c r="H639"/>
      <c r="N639"/>
      <c r="P639" s="8"/>
      <c r="R639" s="8"/>
      <c r="T639" s="8"/>
      <c r="AQ639"/>
      <c r="BJ639" s="33" t="s">
        <v>806</v>
      </c>
      <c r="BL639" s="33" t="s">
        <v>9821</v>
      </c>
      <c r="BP639" s="8"/>
      <c r="CM639" s="4" t="s">
        <v>10398</v>
      </c>
    </row>
    <row r="640" spans="1:91" x14ac:dyDescent="0.25">
      <c r="A640" s="8"/>
      <c r="B640" s="8"/>
      <c r="C640" s="8"/>
      <c r="D640" s="8"/>
      <c r="F640" s="8"/>
      <c r="H640"/>
      <c r="N640"/>
      <c r="P640" s="8"/>
      <c r="R640" s="8"/>
      <c r="T640" s="8"/>
      <c r="AQ640"/>
      <c r="BJ640" s="33" t="s">
        <v>807</v>
      </c>
      <c r="BL640" s="33" t="s">
        <v>9822</v>
      </c>
      <c r="BP640" s="8"/>
      <c r="CM640" s="4" t="s">
        <v>10398</v>
      </c>
    </row>
    <row r="641" spans="1:91" x14ac:dyDescent="0.25">
      <c r="A641" s="8"/>
      <c r="B641" s="8"/>
      <c r="C641" s="8"/>
      <c r="D641" s="8"/>
      <c r="F641" s="8"/>
      <c r="H641"/>
      <c r="N641"/>
      <c r="P641" s="8"/>
      <c r="R641" s="8"/>
      <c r="T641" s="8"/>
      <c r="AQ641"/>
      <c r="BJ641" s="33" t="s">
        <v>808</v>
      </c>
      <c r="BL641" s="33" t="s">
        <v>9823</v>
      </c>
      <c r="BP641" s="8"/>
      <c r="CM641" s="4" t="s">
        <v>10398</v>
      </c>
    </row>
    <row r="642" spans="1:91" x14ac:dyDescent="0.25">
      <c r="A642" s="8"/>
      <c r="B642" s="8"/>
      <c r="C642" s="8"/>
      <c r="D642" s="8"/>
      <c r="F642" s="8"/>
      <c r="H642"/>
      <c r="N642"/>
      <c r="P642" s="8"/>
      <c r="R642" s="8"/>
      <c r="T642" s="8"/>
      <c r="AQ642"/>
      <c r="BJ642" s="33" t="s">
        <v>809</v>
      </c>
      <c r="BL642" s="33" t="s">
        <v>9824</v>
      </c>
      <c r="BP642" s="8"/>
      <c r="CM642" s="4" t="s">
        <v>10398</v>
      </c>
    </row>
    <row r="643" spans="1:91" x14ac:dyDescent="0.25">
      <c r="A643" s="8"/>
      <c r="B643" s="8"/>
      <c r="C643" s="8"/>
      <c r="D643" s="8"/>
      <c r="F643" s="8"/>
      <c r="H643"/>
      <c r="N643"/>
      <c r="P643" s="8"/>
      <c r="R643" s="8"/>
      <c r="T643" s="8"/>
      <c r="AQ643"/>
      <c r="BJ643" s="33" t="s">
        <v>810</v>
      </c>
      <c r="BL643" s="33" t="s">
        <v>9825</v>
      </c>
      <c r="BP643" s="8"/>
      <c r="CM643" s="4" t="s">
        <v>10398</v>
      </c>
    </row>
    <row r="644" spans="1:91" x14ac:dyDescent="0.25">
      <c r="A644" s="8"/>
      <c r="B644" s="8"/>
      <c r="C644" s="8"/>
      <c r="D644" s="8"/>
      <c r="F644" s="8"/>
      <c r="H644"/>
      <c r="N644"/>
      <c r="P644" s="8"/>
      <c r="R644" s="8"/>
      <c r="T644" s="8"/>
      <c r="AQ644"/>
      <c r="BJ644" s="33" t="s">
        <v>811</v>
      </c>
      <c r="BL644" s="33" t="s">
        <v>9826</v>
      </c>
      <c r="BP644" s="8"/>
      <c r="CM644" s="4" t="s">
        <v>10398</v>
      </c>
    </row>
    <row r="645" spans="1:91" x14ac:dyDescent="0.25">
      <c r="A645" s="8"/>
      <c r="B645" s="8"/>
      <c r="C645" s="8"/>
      <c r="D645" s="8"/>
      <c r="F645" s="8"/>
      <c r="H645"/>
      <c r="N645"/>
      <c r="P645" s="8"/>
      <c r="R645" s="8"/>
      <c r="T645" s="8"/>
      <c r="AQ645"/>
      <c r="BJ645" s="33" t="s">
        <v>812</v>
      </c>
      <c r="BL645" s="33" t="s">
        <v>9827</v>
      </c>
      <c r="BP645" s="8"/>
      <c r="CM645" s="4" t="s">
        <v>10398</v>
      </c>
    </row>
    <row r="646" spans="1:91" x14ac:dyDescent="0.25">
      <c r="A646" s="8"/>
      <c r="B646" s="8"/>
      <c r="C646" s="8"/>
      <c r="D646" s="8"/>
      <c r="F646" s="8"/>
      <c r="H646"/>
      <c r="N646"/>
      <c r="P646" s="8"/>
      <c r="R646" s="8"/>
      <c r="T646" s="8"/>
      <c r="AQ646"/>
      <c r="BJ646" s="33" t="s">
        <v>813</v>
      </c>
      <c r="BL646" s="33" t="s">
        <v>9828</v>
      </c>
      <c r="BP646" s="8"/>
      <c r="CM646" s="4" t="s">
        <v>10398</v>
      </c>
    </row>
    <row r="647" spans="1:91" x14ac:dyDescent="0.25">
      <c r="A647" s="8"/>
      <c r="B647" s="8"/>
      <c r="C647" s="8"/>
      <c r="D647" s="8"/>
      <c r="F647" s="8"/>
      <c r="H647"/>
      <c r="N647"/>
      <c r="P647" s="8"/>
      <c r="R647" s="8"/>
      <c r="T647" s="8"/>
      <c r="AQ647"/>
      <c r="BJ647" s="33" t="s">
        <v>814</v>
      </c>
      <c r="BL647" s="33" t="s">
        <v>9829</v>
      </c>
      <c r="BP647" s="8"/>
      <c r="CM647" s="4" t="s">
        <v>10398</v>
      </c>
    </row>
    <row r="648" spans="1:91" x14ac:dyDescent="0.25">
      <c r="A648" s="8"/>
      <c r="B648" s="8"/>
      <c r="C648" s="8"/>
      <c r="D648" s="8"/>
      <c r="F648" s="8"/>
      <c r="H648"/>
      <c r="N648"/>
      <c r="P648" s="8"/>
      <c r="R648" s="8"/>
      <c r="T648" s="8"/>
      <c r="AQ648"/>
      <c r="BJ648" s="33" t="s">
        <v>815</v>
      </c>
      <c r="BL648" s="33" t="s">
        <v>9830</v>
      </c>
      <c r="BP648" s="8"/>
      <c r="CM648" s="4" t="s">
        <v>10398</v>
      </c>
    </row>
    <row r="649" spans="1:91" x14ac:dyDescent="0.25">
      <c r="A649" s="8"/>
      <c r="B649" s="8"/>
      <c r="C649" s="8"/>
      <c r="D649" s="8"/>
      <c r="F649" s="8"/>
      <c r="H649"/>
      <c r="N649"/>
      <c r="P649" s="8"/>
      <c r="R649" s="8"/>
      <c r="T649" s="8"/>
      <c r="AQ649"/>
      <c r="BJ649" s="33" t="s">
        <v>816</v>
      </c>
      <c r="BL649" s="33" t="s">
        <v>9831</v>
      </c>
      <c r="BP649" s="8"/>
      <c r="CM649" s="4" t="s">
        <v>10398</v>
      </c>
    </row>
    <row r="650" spans="1:91" x14ac:dyDescent="0.25">
      <c r="A650" s="8"/>
      <c r="B650" s="8"/>
      <c r="C650" s="8"/>
      <c r="D650" s="8"/>
      <c r="F650" s="8"/>
      <c r="H650"/>
      <c r="N650"/>
      <c r="P650" s="8"/>
      <c r="R650" s="8"/>
      <c r="T650" s="8"/>
      <c r="AQ650"/>
      <c r="BJ650" s="33" t="s">
        <v>817</v>
      </c>
      <c r="BL650" s="33" t="s">
        <v>9832</v>
      </c>
      <c r="BP650" s="8"/>
      <c r="CM650" s="4" t="s">
        <v>10398</v>
      </c>
    </row>
    <row r="651" spans="1:91" x14ac:dyDescent="0.25">
      <c r="A651" s="8"/>
      <c r="B651" s="8"/>
      <c r="C651" s="8"/>
      <c r="D651" s="8"/>
      <c r="F651" s="8"/>
      <c r="H651"/>
      <c r="N651"/>
      <c r="P651" s="8"/>
      <c r="R651" s="8"/>
      <c r="T651" s="8"/>
      <c r="AQ651"/>
      <c r="BJ651" s="33" t="s">
        <v>818</v>
      </c>
      <c r="BL651" s="33" t="s">
        <v>9833</v>
      </c>
      <c r="BP651" s="8"/>
      <c r="CM651" s="4" t="s">
        <v>10398</v>
      </c>
    </row>
    <row r="652" spans="1:91" x14ac:dyDescent="0.25">
      <c r="A652" s="8"/>
      <c r="B652" s="8"/>
      <c r="C652" s="8"/>
      <c r="D652" s="8"/>
      <c r="F652" s="8"/>
      <c r="H652"/>
      <c r="N652"/>
      <c r="P652" s="8"/>
      <c r="R652" s="8"/>
      <c r="T652" s="8"/>
      <c r="AQ652"/>
      <c r="BJ652" s="33" t="s">
        <v>819</v>
      </c>
      <c r="BL652" s="33" t="s">
        <v>9834</v>
      </c>
      <c r="BP652" s="8"/>
      <c r="CM652" s="4" t="s">
        <v>10398</v>
      </c>
    </row>
    <row r="653" spans="1:91" x14ac:dyDescent="0.25">
      <c r="A653" s="8"/>
      <c r="B653" s="8"/>
      <c r="C653" s="8"/>
      <c r="D653" s="8"/>
      <c r="F653" s="8"/>
      <c r="H653"/>
      <c r="N653"/>
      <c r="P653" s="8"/>
      <c r="R653" s="8"/>
      <c r="T653" s="8"/>
      <c r="AQ653"/>
      <c r="BJ653" s="33" t="s">
        <v>820</v>
      </c>
      <c r="BL653" s="33" t="s">
        <v>9835</v>
      </c>
      <c r="BP653" s="8"/>
      <c r="CM653" s="4" t="s">
        <v>10398</v>
      </c>
    </row>
    <row r="654" spans="1:91" x14ac:dyDescent="0.25">
      <c r="A654" s="8"/>
      <c r="B654" s="8"/>
      <c r="C654" s="8"/>
      <c r="D654" s="8"/>
      <c r="F654" s="8"/>
      <c r="H654"/>
      <c r="N654"/>
      <c r="P654" s="8"/>
      <c r="R654" s="8"/>
      <c r="T654" s="8"/>
      <c r="AQ654"/>
      <c r="BJ654" s="33" t="s">
        <v>821</v>
      </c>
      <c r="BL654" s="33" t="s">
        <v>9836</v>
      </c>
      <c r="BP654" s="8"/>
      <c r="CM654" s="4" t="s">
        <v>10398</v>
      </c>
    </row>
    <row r="655" spans="1:91" x14ac:dyDescent="0.25">
      <c r="A655" s="8"/>
      <c r="B655" s="8"/>
      <c r="C655" s="8"/>
      <c r="D655" s="8"/>
      <c r="F655" s="8"/>
      <c r="H655"/>
      <c r="N655"/>
      <c r="P655" s="8"/>
      <c r="R655" s="8"/>
      <c r="T655" s="8"/>
      <c r="AQ655"/>
      <c r="BJ655" s="33" t="s">
        <v>822</v>
      </c>
      <c r="BL655" s="33" t="s">
        <v>9837</v>
      </c>
      <c r="BP655" s="8"/>
      <c r="CM655" s="4" t="s">
        <v>10398</v>
      </c>
    </row>
    <row r="656" spans="1:91" x14ac:dyDescent="0.25">
      <c r="A656" s="8"/>
      <c r="B656" s="8"/>
      <c r="C656" s="8"/>
      <c r="D656" s="8"/>
      <c r="F656" s="8"/>
      <c r="H656"/>
      <c r="N656"/>
      <c r="P656" s="8"/>
      <c r="R656" s="8"/>
      <c r="T656" s="8"/>
      <c r="AQ656"/>
      <c r="BJ656" s="33" t="s">
        <v>823</v>
      </c>
      <c r="BL656" s="33" t="s">
        <v>9838</v>
      </c>
      <c r="BP656" s="8"/>
      <c r="CM656" s="4" t="s">
        <v>10398</v>
      </c>
    </row>
    <row r="657" spans="1:91" x14ac:dyDescent="0.25">
      <c r="A657" s="8"/>
      <c r="B657" s="8"/>
      <c r="C657" s="8"/>
      <c r="D657" s="8"/>
      <c r="F657" s="8"/>
      <c r="H657"/>
      <c r="N657"/>
      <c r="P657" s="8"/>
      <c r="R657" s="8"/>
      <c r="T657" s="8"/>
      <c r="AQ657"/>
      <c r="BJ657" s="33" t="s">
        <v>824</v>
      </c>
      <c r="BL657" s="33" t="s">
        <v>9839</v>
      </c>
      <c r="BP657" s="8"/>
      <c r="CM657" s="4" t="s">
        <v>10398</v>
      </c>
    </row>
    <row r="658" spans="1:91" x14ac:dyDescent="0.25">
      <c r="A658" s="8"/>
      <c r="B658" s="8"/>
      <c r="C658" s="8"/>
      <c r="D658" s="8"/>
      <c r="F658" s="8"/>
      <c r="H658"/>
      <c r="N658"/>
      <c r="P658" s="8"/>
      <c r="R658" s="8"/>
      <c r="T658" s="8"/>
      <c r="AQ658"/>
      <c r="BJ658" s="33" t="s">
        <v>825</v>
      </c>
      <c r="BL658" s="33" t="s">
        <v>9840</v>
      </c>
      <c r="BP658" s="8"/>
      <c r="CM658" s="4" t="s">
        <v>10398</v>
      </c>
    </row>
    <row r="659" spans="1:91" x14ac:dyDescent="0.25">
      <c r="A659" s="8"/>
      <c r="B659" s="8"/>
      <c r="C659" s="8"/>
      <c r="D659" s="8"/>
      <c r="F659" s="8"/>
      <c r="H659"/>
      <c r="N659"/>
      <c r="P659" s="8"/>
      <c r="R659" s="8"/>
      <c r="T659" s="8"/>
      <c r="AQ659"/>
      <c r="BJ659" s="33" t="s">
        <v>826</v>
      </c>
      <c r="BL659" s="33" t="s">
        <v>9841</v>
      </c>
      <c r="BP659" s="8"/>
      <c r="CM659" s="4" t="s">
        <v>10398</v>
      </c>
    </row>
    <row r="660" spans="1:91" x14ac:dyDescent="0.25">
      <c r="A660" s="8"/>
      <c r="B660" s="8"/>
      <c r="C660" s="8"/>
      <c r="D660" s="8"/>
      <c r="F660" s="8"/>
      <c r="H660"/>
      <c r="N660"/>
      <c r="P660" s="8"/>
      <c r="R660" s="8"/>
      <c r="T660" s="8"/>
      <c r="AQ660"/>
      <c r="BJ660" s="33" t="s">
        <v>827</v>
      </c>
      <c r="BL660" s="33" t="s">
        <v>9842</v>
      </c>
      <c r="BP660" s="8"/>
      <c r="CM660" s="4" t="s">
        <v>10398</v>
      </c>
    </row>
    <row r="661" spans="1:91" x14ac:dyDescent="0.25">
      <c r="A661" s="8"/>
      <c r="B661" s="8"/>
      <c r="C661" s="8"/>
      <c r="D661" s="8"/>
      <c r="F661" s="8"/>
      <c r="H661"/>
      <c r="N661"/>
      <c r="P661" s="8"/>
      <c r="R661" s="8"/>
      <c r="T661" s="8"/>
      <c r="AQ661"/>
      <c r="BJ661" s="33" t="s">
        <v>828</v>
      </c>
      <c r="BL661" s="33" t="s">
        <v>9843</v>
      </c>
      <c r="BP661" s="8"/>
      <c r="CM661" s="4" t="s">
        <v>10398</v>
      </c>
    </row>
    <row r="662" spans="1:91" x14ac:dyDescent="0.25">
      <c r="A662" s="8"/>
      <c r="B662" s="8"/>
      <c r="C662" s="8"/>
      <c r="D662" s="8"/>
      <c r="F662" s="8"/>
      <c r="H662"/>
      <c r="N662"/>
      <c r="P662" s="8"/>
      <c r="R662" s="8"/>
      <c r="T662" s="8"/>
      <c r="AQ662"/>
      <c r="BJ662" s="33" t="s">
        <v>829</v>
      </c>
      <c r="BL662" s="33" t="s">
        <v>9844</v>
      </c>
      <c r="BP662" s="8"/>
      <c r="CM662" s="4" t="s">
        <v>10398</v>
      </c>
    </row>
    <row r="663" spans="1:91" x14ac:dyDescent="0.25">
      <c r="A663" s="8"/>
      <c r="B663" s="8"/>
      <c r="C663" s="8"/>
      <c r="D663" s="8"/>
      <c r="F663" s="8"/>
      <c r="H663"/>
      <c r="N663"/>
      <c r="P663" s="8"/>
      <c r="R663" s="8"/>
      <c r="T663" s="8"/>
      <c r="AQ663"/>
      <c r="BJ663" s="33" t="s">
        <v>830</v>
      </c>
      <c r="BL663" s="33" t="s">
        <v>9845</v>
      </c>
      <c r="BP663" s="8"/>
      <c r="CM663" s="4" t="s">
        <v>10398</v>
      </c>
    </row>
    <row r="664" spans="1:91" x14ac:dyDescent="0.25">
      <c r="A664" s="8"/>
      <c r="B664" s="8"/>
      <c r="C664" s="8"/>
      <c r="D664" s="8"/>
      <c r="F664" s="8"/>
      <c r="H664"/>
      <c r="N664"/>
      <c r="P664" s="8"/>
      <c r="R664" s="8"/>
      <c r="T664" s="8"/>
      <c r="AQ664"/>
      <c r="BJ664" s="33" t="s">
        <v>831</v>
      </c>
      <c r="BL664" s="33" t="s">
        <v>9846</v>
      </c>
      <c r="BP664" s="8"/>
      <c r="CM664" s="4" t="s">
        <v>10398</v>
      </c>
    </row>
    <row r="665" spans="1:91" x14ac:dyDescent="0.25">
      <c r="A665" s="8"/>
      <c r="B665" s="8"/>
      <c r="C665" s="8"/>
      <c r="D665" s="8"/>
      <c r="F665" s="8"/>
      <c r="H665"/>
      <c r="N665"/>
      <c r="P665" s="8"/>
      <c r="R665" s="8"/>
      <c r="T665" s="8"/>
      <c r="AQ665"/>
      <c r="BJ665" s="33" t="s">
        <v>832</v>
      </c>
      <c r="BL665" s="33" t="s">
        <v>9847</v>
      </c>
      <c r="BP665" s="8"/>
      <c r="CM665" s="4" t="s">
        <v>10398</v>
      </c>
    </row>
    <row r="666" spans="1:91" x14ac:dyDescent="0.25">
      <c r="A666" s="8"/>
      <c r="B666" s="8"/>
      <c r="C666" s="8"/>
      <c r="D666" s="8"/>
      <c r="F666" s="8"/>
      <c r="H666"/>
      <c r="N666"/>
      <c r="P666" s="8"/>
      <c r="R666" s="8"/>
      <c r="T666" s="8"/>
      <c r="AQ666"/>
      <c r="BJ666" s="33" t="s">
        <v>833</v>
      </c>
      <c r="BL666" s="33" t="s">
        <v>9848</v>
      </c>
      <c r="BP666" s="8"/>
      <c r="CM666" s="4" t="s">
        <v>10398</v>
      </c>
    </row>
    <row r="667" spans="1:91" x14ac:dyDescent="0.25">
      <c r="A667" s="8"/>
      <c r="B667" s="8"/>
      <c r="C667" s="8"/>
      <c r="D667" s="8"/>
      <c r="F667" s="8"/>
      <c r="H667"/>
      <c r="N667"/>
      <c r="P667" s="8"/>
      <c r="R667" s="8"/>
      <c r="T667" s="8"/>
      <c r="AQ667"/>
      <c r="BJ667" s="33" t="s">
        <v>834</v>
      </c>
      <c r="BL667" s="33" t="s">
        <v>9849</v>
      </c>
      <c r="BP667" s="8"/>
      <c r="CM667" s="4" t="s">
        <v>10398</v>
      </c>
    </row>
    <row r="668" spans="1:91" x14ac:dyDescent="0.25">
      <c r="A668" s="8"/>
      <c r="B668" s="8"/>
      <c r="C668" s="8"/>
      <c r="D668" s="8"/>
      <c r="F668" s="8"/>
      <c r="H668"/>
      <c r="N668"/>
      <c r="P668" s="8"/>
      <c r="R668" s="8"/>
      <c r="T668" s="8"/>
      <c r="AQ668"/>
      <c r="BJ668" s="33" t="s">
        <v>835</v>
      </c>
      <c r="BL668" s="33" t="s">
        <v>9850</v>
      </c>
      <c r="BP668" s="8"/>
      <c r="CM668" s="4" t="s">
        <v>10398</v>
      </c>
    </row>
    <row r="669" spans="1:91" x14ac:dyDescent="0.25">
      <c r="A669" s="8"/>
      <c r="B669" s="8"/>
      <c r="C669" s="8"/>
      <c r="D669" s="8"/>
      <c r="F669" s="8"/>
      <c r="H669"/>
      <c r="N669"/>
      <c r="P669" s="8"/>
      <c r="R669" s="8"/>
      <c r="T669" s="8"/>
      <c r="AQ669"/>
      <c r="BJ669" s="33" t="s">
        <v>836</v>
      </c>
      <c r="BL669" s="33" t="s">
        <v>9851</v>
      </c>
      <c r="BP669" s="8"/>
      <c r="CM669" s="4" t="s">
        <v>10398</v>
      </c>
    </row>
    <row r="670" spans="1:91" x14ac:dyDescent="0.25">
      <c r="A670" s="8"/>
      <c r="B670" s="8"/>
      <c r="C670" s="8"/>
      <c r="D670" s="8"/>
      <c r="F670" s="8"/>
      <c r="H670"/>
      <c r="N670"/>
      <c r="P670" s="8"/>
      <c r="R670" s="8"/>
      <c r="T670" s="8"/>
      <c r="AQ670"/>
      <c r="BJ670" s="33" t="s">
        <v>837</v>
      </c>
      <c r="BL670" s="33" t="s">
        <v>9852</v>
      </c>
      <c r="BP670" s="8"/>
      <c r="CM670" s="4" t="s">
        <v>10398</v>
      </c>
    </row>
    <row r="671" spans="1:91" x14ac:dyDescent="0.25">
      <c r="A671" s="8"/>
      <c r="B671" s="8"/>
      <c r="C671" s="8"/>
      <c r="D671" s="8"/>
      <c r="F671" s="8"/>
      <c r="H671"/>
      <c r="N671"/>
      <c r="P671" s="8"/>
      <c r="R671" s="8"/>
      <c r="T671" s="8"/>
      <c r="AQ671"/>
      <c r="BJ671" s="33" t="s">
        <v>838</v>
      </c>
      <c r="BL671" s="33" t="s">
        <v>9853</v>
      </c>
      <c r="BP671" s="8"/>
      <c r="CM671" s="4" t="s">
        <v>10398</v>
      </c>
    </row>
    <row r="672" spans="1:91" x14ac:dyDescent="0.25">
      <c r="A672" s="8"/>
      <c r="B672" s="8"/>
      <c r="C672" s="8"/>
      <c r="D672" s="8"/>
      <c r="F672" s="8"/>
      <c r="H672"/>
      <c r="N672"/>
      <c r="P672" s="8"/>
      <c r="R672" s="8"/>
      <c r="T672" s="8"/>
      <c r="AQ672"/>
      <c r="BJ672" s="33" t="s">
        <v>839</v>
      </c>
      <c r="BL672" s="33" t="s">
        <v>9854</v>
      </c>
      <c r="BP672" s="8"/>
      <c r="CM672" s="4" t="s">
        <v>10398</v>
      </c>
    </row>
    <row r="673" spans="1:91" x14ac:dyDescent="0.25">
      <c r="A673" s="8"/>
      <c r="B673" s="8"/>
      <c r="C673" s="8"/>
      <c r="D673" s="8"/>
      <c r="F673" s="8"/>
      <c r="H673"/>
      <c r="N673"/>
      <c r="P673" s="8"/>
      <c r="R673" s="8"/>
      <c r="T673" s="8"/>
      <c r="AQ673"/>
      <c r="BJ673" s="33" t="s">
        <v>840</v>
      </c>
      <c r="BL673" s="33" t="s">
        <v>9855</v>
      </c>
      <c r="BP673" s="8"/>
      <c r="CM673" s="4" t="s">
        <v>10398</v>
      </c>
    </row>
    <row r="674" spans="1:91" x14ac:dyDescent="0.25">
      <c r="A674" s="8"/>
      <c r="B674" s="8"/>
      <c r="C674" s="8"/>
      <c r="D674" s="8"/>
      <c r="F674" s="8"/>
      <c r="H674"/>
      <c r="N674"/>
      <c r="P674" s="8"/>
      <c r="R674" s="8"/>
      <c r="T674" s="8"/>
      <c r="AQ674"/>
      <c r="BJ674" s="33" t="s">
        <v>841</v>
      </c>
      <c r="BL674" s="33" t="s">
        <v>9856</v>
      </c>
      <c r="BP674" s="8"/>
      <c r="CM674" s="4" t="s">
        <v>10398</v>
      </c>
    </row>
    <row r="675" spans="1:91" x14ac:dyDescent="0.25">
      <c r="A675" s="8"/>
      <c r="B675" s="8"/>
      <c r="C675" s="8"/>
      <c r="D675" s="8"/>
      <c r="F675" s="8"/>
      <c r="H675"/>
      <c r="N675"/>
      <c r="P675" s="8"/>
      <c r="R675" s="8"/>
      <c r="T675" s="8"/>
      <c r="AQ675"/>
      <c r="BJ675" s="33" t="s">
        <v>842</v>
      </c>
      <c r="BL675" s="33" t="s">
        <v>9857</v>
      </c>
      <c r="BP675" s="8"/>
      <c r="CM675" s="4" t="s">
        <v>10398</v>
      </c>
    </row>
    <row r="676" spans="1:91" x14ac:dyDescent="0.25">
      <c r="A676" s="8"/>
      <c r="B676" s="8"/>
      <c r="C676" s="8"/>
      <c r="D676" s="8"/>
      <c r="F676" s="8"/>
      <c r="H676"/>
      <c r="N676"/>
      <c r="P676" s="8"/>
      <c r="R676" s="8"/>
      <c r="T676" s="8"/>
      <c r="AQ676"/>
      <c r="BJ676" s="33" t="s">
        <v>843</v>
      </c>
      <c r="BL676" s="33" t="s">
        <v>9858</v>
      </c>
      <c r="BP676" s="8"/>
      <c r="CM676" s="4" t="s">
        <v>10398</v>
      </c>
    </row>
    <row r="677" spans="1:91" x14ac:dyDescent="0.25">
      <c r="A677" s="8"/>
      <c r="B677" s="8"/>
      <c r="C677" s="8"/>
      <c r="D677" s="8"/>
      <c r="F677" s="8"/>
      <c r="H677"/>
      <c r="N677"/>
      <c r="P677" s="8"/>
      <c r="R677" s="8"/>
      <c r="T677" s="8"/>
      <c r="AQ677"/>
      <c r="BJ677" s="33" t="s">
        <v>844</v>
      </c>
      <c r="BL677" s="33" t="s">
        <v>9859</v>
      </c>
      <c r="BP677" s="8"/>
      <c r="CM677" s="4" t="s">
        <v>10398</v>
      </c>
    </row>
    <row r="678" spans="1:91" x14ac:dyDescent="0.25">
      <c r="A678" s="8"/>
      <c r="B678" s="8"/>
      <c r="C678" s="8"/>
      <c r="D678" s="8"/>
      <c r="F678" s="8"/>
      <c r="H678"/>
      <c r="N678"/>
      <c r="P678" s="8"/>
      <c r="R678" s="8"/>
      <c r="T678" s="8"/>
      <c r="AQ678"/>
      <c r="BJ678" s="33" t="s">
        <v>845</v>
      </c>
      <c r="BL678" s="33" t="s">
        <v>9860</v>
      </c>
      <c r="BP678" s="8"/>
      <c r="CM678" s="4" t="s">
        <v>10398</v>
      </c>
    </row>
    <row r="679" spans="1:91" x14ac:dyDescent="0.25">
      <c r="A679" s="8"/>
      <c r="B679" s="8"/>
      <c r="C679" s="8"/>
      <c r="D679" s="8"/>
      <c r="F679" s="8"/>
      <c r="H679"/>
      <c r="N679"/>
      <c r="P679" s="8"/>
      <c r="R679" s="8"/>
      <c r="T679" s="8"/>
      <c r="AQ679"/>
      <c r="BJ679" s="33" t="s">
        <v>846</v>
      </c>
      <c r="BL679" s="33" t="s">
        <v>9861</v>
      </c>
      <c r="BP679" s="8"/>
      <c r="CM679" s="4" t="s">
        <v>10398</v>
      </c>
    </row>
    <row r="680" spans="1:91" x14ac:dyDescent="0.25">
      <c r="A680" s="8"/>
      <c r="B680" s="8"/>
      <c r="C680" s="8"/>
      <c r="D680" s="8"/>
      <c r="F680" s="8"/>
      <c r="H680"/>
      <c r="N680"/>
      <c r="P680" s="8"/>
      <c r="R680" s="8"/>
      <c r="T680" s="8"/>
      <c r="AQ680"/>
      <c r="BJ680" s="33" t="s">
        <v>847</v>
      </c>
      <c r="BL680" s="33" t="s">
        <v>9862</v>
      </c>
      <c r="BP680" s="8"/>
      <c r="CM680" s="4" t="s">
        <v>10398</v>
      </c>
    </row>
    <row r="681" spans="1:91" x14ac:dyDescent="0.25">
      <c r="A681" s="8"/>
      <c r="B681" s="8"/>
      <c r="C681" s="8"/>
      <c r="D681" s="8"/>
      <c r="F681" s="8"/>
      <c r="H681"/>
      <c r="N681"/>
      <c r="P681" s="8"/>
      <c r="R681" s="8"/>
      <c r="T681" s="8"/>
      <c r="AQ681"/>
      <c r="BJ681" s="33" t="s">
        <v>848</v>
      </c>
      <c r="BL681" s="33" t="s">
        <v>9863</v>
      </c>
      <c r="BP681" s="8"/>
      <c r="CM681" s="4" t="s">
        <v>10398</v>
      </c>
    </row>
    <row r="682" spans="1:91" x14ac:dyDescent="0.25">
      <c r="A682" s="8"/>
      <c r="B682" s="8"/>
      <c r="C682" s="8"/>
      <c r="D682" s="8"/>
      <c r="F682" s="8"/>
      <c r="H682"/>
      <c r="N682"/>
      <c r="P682" s="8"/>
      <c r="R682" s="8"/>
      <c r="T682" s="8"/>
      <c r="AQ682"/>
      <c r="BJ682" s="33" t="s">
        <v>849</v>
      </c>
      <c r="BL682" s="33" t="s">
        <v>9864</v>
      </c>
      <c r="BP682" s="8"/>
      <c r="CM682" s="4" t="s">
        <v>10398</v>
      </c>
    </row>
    <row r="683" spans="1:91" x14ac:dyDescent="0.25">
      <c r="A683" s="8"/>
      <c r="B683" s="8"/>
      <c r="C683" s="8"/>
      <c r="D683" s="8"/>
      <c r="F683" s="8"/>
      <c r="H683"/>
      <c r="N683"/>
      <c r="P683" s="8"/>
      <c r="R683" s="8"/>
      <c r="T683" s="8"/>
      <c r="AQ683"/>
      <c r="BJ683" s="33" t="s">
        <v>850</v>
      </c>
      <c r="BL683" s="33" t="s">
        <v>9865</v>
      </c>
      <c r="BP683" s="8"/>
      <c r="CM683" s="4" t="s">
        <v>10398</v>
      </c>
    </row>
    <row r="684" spans="1:91" x14ac:dyDescent="0.25">
      <c r="A684" s="8"/>
      <c r="B684" s="8"/>
      <c r="C684" s="8"/>
      <c r="D684" s="8"/>
      <c r="F684" s="8"/>
      <c r="H684"/>
      <c r="N684"/>
      <c r="P684" s="8"/>
      <c r="R684" s="8"/>
      <c r="T684" s="8"/>
      <c r="AQ684"/>
      <c r="BJ684" s="33" t="s">
        <v>851</v>
      </c>
      <c r="BL684" s="33" t="s">
        <v>9866</v>
      </c>
      <c r="BP684" s="8"/>
      <c r="CM684" s="4" t="s">
        <v>10398</v>
      </c>
    </row>
    <row r="685" spans="1:91" x14ac:dyDescent="0.25">
      <c r="A685" s="8"/>
      <c r="B685" s="8"/>
      <c r="C685" s="8"/>
      <c r="D685" s="8"/>
      <c r="F685" s="8"/>
      <c r="H685"/>
      <c r="N685"/>
      <c r="P685" s="8"/>
      <c r="R685" s="8"/>
      <c r="T685" s="8"/>
      <c r="AQ685"/>
      <c r="BJ685" s="33" t="s">
        <v>852</v>
      </c>
      <c r="BL685" s="33" t="s">
        <v>9867</v>
      </c>
      <c r="BP685" s="8"/>
      <c r="CM685" s="4" t="s">
        <v>10398</v>
      </c>
    </row>
    <row r="686" spans="1:91" x14ac:dyDescent="0.25">
      <c r="A686" s="8"/>
      <c r="B686" s="8"/>
      <c r="C686" s="8"/>
      <c r="D686" s="8"/>
      <c r="F686" s="8"/>
      <c r="H686"/>
      <c r="N686"/>
      <c r="P686" s="8"/>
      <c r="R686" s="8"/>
      <c r="T686" s="8"/>
      <c r="AQ686"/>
      <c r="BJ686" s="33" t="s">
        <v>853</v>
      </c>
      <c r="BL686" s="33" t="s">
        <v>9868</v>
      </c>
      <c r="BP686" s="8"/>
      <c r="CM686" s="4" t="s">
        <v>10398</v>
      </c>
    </row>
    <row r="687" spans="1:91" x14ac:dyDescent="0.25">
      <c r="A687" s="8"/>
      <c r="B687" s="8"/>
      <c r="C687" s="8"/>
      <c r="D687" s="8"/>
      <c r="F687" s="8"/>
      <c r="H687"/>
      <c r="N687"/>
      <c r="P687" s="8"/>
      <c r="R687" s="8"/>
      <c r="T687" s="8"/>
      <c r="AQ687"/>
      <c r="BJ687" s="33" t="s">
        <v>854</v>
      </c>
      <c r="BL687" s="33" t="s">
        <v>9869</v>
      </c>
      <c r="BP687" s="8"/>
      <c r="CM687" s="4" t="s">
        <v>10398</v>
      </c>
    </row>
    <row r="688" spans="1:91" x14ac:dyDescent="0.25">
      <c r="A688" s="8"/>
      <c r="B688" s="8"/>
      <c r="C688" s="8"/>
      <c r="D688" s="8"/>
      <c r="F688" s="8"/>
      <c r="H688"/>
      <c r="N688"/>
      <c r="P688" s="8"/>
      <c r="R688" s="8"/>
      <c r="T688" s="8"/>
      <c r="AQ688"/>
      <c r="BJ688" s="33" t="s">
        <v>855</v>
      </c>
      <c r="BL688" s="33" t="s">
        <v>9870</v>
      </c>
      <c r="BP688" s="8"/>
      <c r="CM688" s="4" t="s">
        <v>10398</v>
      </c>
    </row>
    <row r="689" spans="1:91" x14ac:dyDescent="0.25">
      <c r="A689" s="8"/>
      <c r="B689" s="8"/>
      <c r="C689" s="8"/>
      <c r="D689" s="8"/>
      <c r="F689" s="8"/>
      <c r="H689"/>
      <c r="N689"/>
      <c r="P689" s="8"/>
      <c r="R689" s="8"/>
      <c r="T689" s="8"/>
      <c r="AQ689"/>
      <c r="BJ689" s="33" t="s">
        <v>856</v>
      </c>
      <c r="BL689" s="33" t="s">
        <v>9871</v>
      </c>
      <c r="BP689" s="8"/>
      <c r="CM689" s="4" t="s">
        <v>10398</v>
      </c>
    </row>
    <row r="690" spans="1:91" x14ac:dyDescent="0.25">
      <c r="A690" s="8"/>
      <c r="B690" s="8"/>
      <c r="C690" s="8"/>
      <c r="D690" s="8"/>
      <c r="F690" s="8"/>
      <c r="H690"/>
      <c r="N690"/>
      <c r="P690" s="8"/>
      <c r="R690" s="8"/>
      <c r="T690" s="8"/>
      <c r="AQ690"/>
      <c r="BJ690" s="33" t="s">
        <v>857</v>
      </c>
      <c r="BL690" s="33" t="s">
        <v>9872</v>
      </c>
      <c r="BP690" s="8"/>
      <c r="CM690" s="4" t="s">
        <v>10398</v>
      </c>
    </row>
    <row r="691" spans="1:91" x14ac:dyDescent="0.25">
      <c r="A691" s="8"/>
      <c r="B691" s="8"/>
      <c r="C691" s="8"/>
      <c r="D691" s="8"/>
      <c r="F691" s="8"/>
      <c r="H691"/>
      <c r="N691"/>
      <c r="P691" s="8"/>
      <c r="R691" s="8"/>
      <c r="T691" s="8"/>
      <c r="AQ691"/>
      <c r="BJ691" s="33" t="s">
        <v>858</v>
      </c>
      <c r="BL691" s="33" t="s">
        <v>9873</v>
      </c>
      <c r="BP691" s="8"/>
      <c r="CM691" s="4" t="s">
        <v>10398</v>
      </c>
    </row>
    <row r="692" spans="1:91" x14ac:dyDescent="0.25">
      <c r="A692" s="8"/>
      <c r="B692" s="8"/>
      <c r="C692" s="8"/>
      <c r="D692" s="8"/>
      <c r="F692" s="8"/>
      <c r="H692"/>
      <c r="N692"/>
      <c r="P692" s="8"/>
      <c r="R692" s="8"/>
      <c r="T692" s="8"/>
      <c r="AQ692"/>
      <c r="BJ692" s="33" t="s">
        <v>859</v>
      </c>
      <c r="BL692" s="33" t="s">
        <v>9874</v>
      </c>
      <c r="BP692" s="8"/>
      <c r="CM692" s="4" t="s">
        <v>10398</v>
      </c>
    </row>
    <row r="693" spans="1:91" x14ac:dyDescent="0.25">
      <c r="A693" s="8"/>
      <c r="B693" s="8"/>
      <c r="C693" s="8"/>
      <c r="D693" s="8"/>
      <c r="F693" s="8"/>
      <c r="H693"/>
      <c r="N693"/>
      <c r="P693" s="8"/>
      <c r="R693" s="8"/>
      <c r="T693" s="8"/>
      <c r="AQ693"/>
      <c r="BJ693" s="33" t="s">
        <v>860</v>
      </c>
      <c r="BL693" s="33" t="s">
        <v>9875</v>
      </c>
      <c r="BP693" s="8"/>
      <c r="CM693" s="4" t="s">
        <v>10398</v>
      </c>
    </row>
    <row r="694" spans="1:91" x14ac:dyDescent="0.25">
      <c r="A694" s="8"/>
      <c r="B694" s="8"/>
      <c r="C694" s="8"/>
      <c r="D694" s="8"/>
      <c r="F694" s="8"/>
      <c r="H694"/>
      <c r="N694"/>
      <c r="P694" s="8"/>
      <c r="R694" s="8"/>
      <c r="T694" s="8"/>
      <c r="AQ694"/>
      <c r="BJ694" s="33" t="s">
        <v>861</v>
      </c>
      <c r="BL694" s="33" t="s">
        <v>9876</v>
      </c>
      <c r="BP694" s="8"/>
      <c r="CM694" s="4" t="s">
        <v>10398</v>
      </c>
    </row>
    <row r="695" spans="1:91" x14ac:dyDescent="0.25">
      <c r="A695" s="8"/>
      <c r="B695" s="8"/>
      <c r="C695" s="8"/>
      <c r="D695" s="8"/>
      <c r="F695" s="8"/>
      <c r="H695"/>
      <c r="N695"/>
      <c r="P695" s="8"/>
      <c r="R695" s="8"/>
      <c r="T695" s="8"/>
      <c r="AQ695"/>
      <c r="BJ695" s="33" t="s">
        <v>862</v>
      </c>
      <c r="BL695" s="33" t="s">
        <v>9877</v>
      </c>
      <c r="BP695" s="8"/>
      <c r="CM695" s="4" t="s">
        <v>10398</v>
      </c>
    </row>
    <row r="696" spans="1:91" x14ac:dyDescent="0.25">
      <c r="A696" s="8"/>
      <c r="B696" s="8"/>
      <c r="C696" s="8"/>
      <c r="D696" s="8"/>
      <c r="F696" s="8"/>
      <c r="H696"/>
      <c r="N696"/>
      <c r="P696" s="8"/>
      <c r="R696" s="8"/>
      <c r="T696" s="8"/>
      <c r="AQ696"/>
      <c r="BJ696" s="33" t="s">
        <v>863</v>
      </c>
      <c r="BL696" s="33" t="s">
        <v>9878</v>
      </c>
      <c r="BP696" s="8"/>
      <c r="CM696" s="4" t="s">
        <v>10398</v>
      </c>
    </row>
    <row r="697" spans="1:91" x14ac:dyDescent="0.25">
      <c r="A697" s="8"/>
      <c r="B697" s="8"/>
      <c r="C697" s="8"/>
      <c r="D697" s="8"/>
      <c r="F697" s="8"/>
      <c r="H697"/>
      <c r="N697"/>
      <c r="P697" s="8"/>
      <c r="R697" s="8"/>
      <c r="T697" s="8"/>
      <c r="AQ697"/>
      <c r="BJ697" s="33" t="s">
        <v>864</v>
      </c>
      <c r="BL697" s="33" t="s">
        <v>9879</v>
      </c>
      <c r="BP697" s="8"/>
      <c r="CM697" s="4" t="s">
        <v>10398</v>
      </c>
    </row>
    <row r="698" spans="1:91" x14ac:dyDescent="0.25">
      <c r="A698" s="8"/>
      <c r="B698" s="8"/>
      <c r="C698" s="8"/>
      <c r="D698" s="8"/>
      <c r="F698" s="8"/>
      <c r="H698"/>
      <c r="N698"/>
      <c r="P698" s="8"/>
      <c r="R698" s="8"/>
      <c r="T698" s="8"/>
      <c r="AQ698"/>
      <c r="BJ698" s="33" t="s">
        <v>865</v>
      </c>
      <c r="BL698" s="33" t="s">
        <v>9880</v>
      </c>
      <c r="BP698" s="8"/>
      <c r="CM698" s="4" t="s">
        <v>10398</v>
      </c>
    </row>
    <row r="699" spans="1:91" x14ac:dyDescent="0.25">
      <c r="A699" s="8"/>
      <c r="B699" s="8"/>
      <c r="C699" s="8"/>
      <c r="D699" s="8"/>
      <c r="F699" s="8"/>
      <c r="H699"/>
      <c r="N699"/>
      <c r="P699" s="8"/>
      <c r="R699" s="8"/>
      <c r="T699" s="8"/>
      <c r="AQ699"/>
      <c r="BJ699" s="33" t="s">
        <v>866</v>
      </c>
      <c r="BL699" s="33" t="s">
        <v>9881</v>
      </c>
      <c r="BP699" s="8"/>
      <c r="CM699" s="4" t="s">
        <v>10398</v>
      </c>
    </row>
    <row r="700" spans="1:91" x14ac:dyDescent="0.25">
      <c r="A700" s="8"/>
      <c r="B700" s="8"/>
      <c r="C700" s="8"/>
      <c r="D700" s="8"/>
      <c r="F700" s="8"/>
      <c r="H700"/>
      <c r="N700"/>
      <c r="P700" s="8"/>
      <c r="R700" s="8"/>
      <c r="T700" s="8"/>
      <c r="AQ700"/>
      <c r="BJ700" s="33" t="s">
        <v>867</v>
      </c>
      <c r="BL700" s="33" t="s">
        <v>9882</v>
      </c>
      <c r="BP700" s="8"/>
      <c r="CM700" s="4" t="s">
        <v>10398</v>
      </c>
    </row>
    <row r="701" spans="1:91" x14ac:dyDescent="0.25">
      <c r="A701" s="8"/>
      <c r="B701" s="8"/>
      <c r="C701" s="8"/>
      <c r="D701" s="8"/>
      <c r="F701" s="8"/>
      <c r="H701"/>
      <c r="N701"/>
      <c r="P701" s="8"/>
      <c r="R701" s="8"/>
      <c r="T701" s="8"/>
      <c r="AQ701"/>
      <c r="BJ701" s="33" t="s">
        <v>868</v>
      </c>
      <c r="BL701" s="33" t="s">
        <v>9883</v>
      </c>
      <c r="BP701" s="8"/>
      <c r="CM701" s="4" t="s">
        <v>10398</v>
      </c>
    </row>
    <row r="702" spans="1:91" x14ac:dyDescent="0.25">
      <c r="A702" s="8"/>
      <c r="B702" s="8"/>
      <c r="C702" s="8"/>
      <c r="D702" s="8"/>
      <c r="F702" s="8"/>
      <c r="H702"/>
      <c r="N702"/>
      <c r="P702" s="8"/>
      <c r="R702" s="8"/>
      <c r="T702" s="8"/>
      <c r="AQ702"/>
      <c r="BJ702" s="33" t="s">
        <v>869</v>
      </c>
      <c r="BL702" s="33" t="s">
        <v>9884</v>
      </c>
      <c r="BP702" s="8"/>
      <c r="CM702" s="4" t="s">
        <v>10398</v>
      </c>
    </row>
    <row r="703" spans="1:91" x14ac:dyDescent="0.25">
      <c r="A703" s="8"/>
      <c r="B703" s="8"/>
      <c r="C703" s="8"/>
      <c r="D703" s="8"/>
      <c r="F703" s="8"/>
      <c r="H703"/>
      <c r="N703"/>
      <c r="P703" s="8"/>
      <c r="R703" s="8"/>
      <c r="T703" s="8"/>
      <c r="AQ703"/>
      <c r="BJ703" s="33" t="s">
        <v>870</v>
      </c>
      <c r="BL703" s="33" t="s">
        <v>9885</v>
      </c>
      <c r="BP703" s="8"/>
      <c r="CM703" s="4" t="s">
        <v>10398</v>
      </c>
    </row>
    <row r="704" spans="1:91" x14ac:dyDescent="0.25">
      <c r="A704" s="8"/>
      <c r="B704" s="8"/>
      <c r="C704" s="8"/>
      <c r="D704" s="8"/>
      <c r="F704" s="8"/>
      <c r="H704"/>
      <c r="N704"/>
      <c r="P704" s="8"/>
      <c r="R704" s="8"/>
      <c r="T704" s="8"/>
      <c r="AQ704"/>
      <c r="BJ704" s="33" t="s">
        <v>871</v>
      </c>
      <c r="BL704" s="33" t="s">
        <v>9886</v>
      </c>
      <c r="BP704" s="8"/>
      <c r="CM704" s="4" t="s">
        <v>10398</v>
      </c>
    </row>
    <row r="705" spans="1:91" x14ac:dyDescent="0.25">
      <c r="A705" s="8"/>
      <c r="B705" s="8"/>
      <c r="C705" s="8"/>
      <c r="D705" s="8"/>
      <c r="F705" s="8"/>
      <c r="H705"/>
      <c r="N705"/>
      <c r="P705" s="8"/>
      <c r="R705" s="8"/>
      <c r="T705" s="8"/>
      <c r="AQ705"/>
      <c r="BJ705" s="33" t="s">
        <v>872</v>
      </c>
      <c r="BL705" s="33" t="s">
        <v>9887</v>
      </c>
      <c r="BP705" s="8"/>
      <c r="CM705" s="4" t="s">
        <v>10398</v>
      </c>
    </row>
    <row r="706" spans="1:91" x14ac:dyDescent="0.25">
      <c r="A706" s="8"/>
      <c r="B706" s="8"/>
      <c r="C706" s="8"/>
      <c r="D706" s="8"/>
      <c r="F706" s="8"/>
      <c r="H706"/>
      <c r="N706"/>
      <c r="P706" s="8"/>
      <c r="R706" s="8"/>
      <c r="T706" s="8"/>
      <c r="AQ706"/>
      <c r="BJ706" s="33" t="s">
        <v>873</v>
      </c>
      <c r="BL706" s="33" t="s">
        <v>9888</v>
      </c>
      <c r="BP706" s="8"/>
      <c r="CM706" s="4" t="s">
        <v>10398</v>
      </c>
    </row>
    <row r="707" spans="1:91" x14ac:dyDescent="0.25">
      <c r="A707" s="8"/>
      <c r="B707" s="8"/>
      <c r="C707" s="8"/>
      <c r="D707" s="8"/>
      <c r="F707" s="8"/>
      <c r="H707"/>
      <c r="N707"/>
      <c r="P707" s="8"/>
      <c r="R707" s="8"/>
      <c r="T707" s="8"/>
      <c r="AQ707"/>
      <c r="BJ707" s="33" t="s">
        <v>874</v>
      </c>
      <c r="BL707" s="33" t="s">
        <v>9889</v>
      </c>
      <c r="BP707" s="8"/>
      <c r="CM707" s="4" t="s">
        <v>10398</v>
      </c>
    </row>
    <row r="708" spans="1:91" x14ac:dyDescent="0.25">
      <c r="A708" s="8"/>
      <c r="B708" s="8"/>
      <c r="C708" s="8"/>
      <c r="D708" s="8"/>
      <c r="F708" s="8"/>
      <c r="H708"/>
      <c r="N708"/>
      <c r="P708" s="8"/>
      <c r="R708" s="8"/>
      <c r="T708" s="8"/>
      <c r="AQ708"/>
      <c r="BJ708" s="33" t="s">
        <v>875</v>
      </c>
      <c r="BL708" s="33" t="s">
        <v>9890</v>
      </c>
      <c r="BP708" s="8"/>
      <c r="CM708" s="4" t="s">
        <v>10398</v>
      </c>
    </row>
    <row r="709" spans="1:91" x14ac:dyDescent="0.25">
      <c r="A709" s="8"/>
      <c r="B709" s="8"/>
      <c r="C709" s="8"/>
      <c r="D709" s="8"/>
      <c r="F709" s="8"/>
      <c r="H709"/>
      <c r="N709"/>
      <c r="P709" s="8"/>
      <c r="R709" s="8"/>
      <c r="T709" s="8"/>
      <c r="AQ709"/>
      <c r="BJ709" s="33" t="s">
        <v>876</v>
      </c>
      <c r="BL709" s="33" t="s">
        <v>9891</v>
      </c>
      <c r="BP709" s="8"/>
      <c r="CM709" s="4" t="s">
        <v>10398</v>
      </c>
    </row>
    <row r="710" spans="1:91" x14ac:dyDescent="0.25">
      <c r="A710" s="8"/>
      <c r="B710" s="8"/>
      <c r="C710" s="8"/>
      <c r="D710" s="8"/>
      <c r="F710" s="8"/>
      <c r="H710"/>
      <c r="N710"/>
      <c r="P710" s="8"/>
      <c r="R710" s="8"/>
      <c r="T710" s="8"/>
      <c r="AQ710"/>
      <c r="BJ710" s="33" t="s">
        <v>877</v>
      </c>
      <c r="BL710" s="33" t="s">
        <v>9892</v>
      </c>
      <c r="BP710" s="8"/>
      <c r="CM710" s="4" t="s">
        <v>10398</v>
      </c>
    </row>
    <row r="711" spans="1:91" x14ac:dyDescent="0.25">
      <c r="A711" s="8"/>
      <c r="B711" s="8"/>
      <c r="C711" s="8"/>
      <c r="D711" s="8"/>
      <c r="F711" s="8"/>
      <c r="H711"/>
      <c r="N711"/>
      <c r="P711" s="8"/>
      <c r="R711" s="8"/>
      <c r="T711" s="8"/>
      <c r="AQ711"/>
      <c r="BJ711" s="33" t="s">
        <v>878</v>
      </c>
      <c r="BL711" s="33" t="s">
        <v>9893</v>
      </c>
      <c r="BP711" s="8"/>
      <c r="CM711" s="4" t="s">
        <v>10398</v>
      </c>
    </row>
    <row r="712" spans="1:91" x14ac:dyDescent="0.25">
      <c r="A712" s="8"/>
      <c r="B712" s="8"/>
      <c r="C712" s="8"/>
      <c r="D712" s="8"/>
      <c r="F712" s="8"/>
      <c r="H712"/>
      <c r="N712"/>
      <c r="P712" s="8"/>
      <c r="R712" s="8"/>
      <c r="T712" s="8"/>
      <c r="AQ712"/>
      <c r="BJ712" s="33" t="s">
        <v>879</v>
      </c>
      <c r="BL712" s="33" t="s">
        <v>9894</v>
      </c>
      <c r="BP712" s="8"/>
      <c r="CM712" s="4" t="s">
        <v>10398</v>
      </c>
    </row>
    <row r="713" spans="1:91" x14ac:dyDescent="0.25">
      <c r="A713" s="8"/>
      <c r="B713" s="8"/>
      <c r="C713" s="8"/>
      <c r="D713" s="8"/>
      <c r="F713" s="8"/>
      <c r="H713"/>
      <c r="N713"/>
      <c r="P713" s="8"/>
      <c r="R713" s="8"/>
      <c r="T713" s="8"/>
      <c r="AQ713"/>
      <c r="BJ713" s="33" t="s">
        <v>880</v>
      </c>
      <c r="BL713" s="33" t="s">
        <v>9895</v>
      </c>
      <c r="BP713" s="8"/>
      <c r="CM713" s="4" t="s">
        <v>10398</v>
      </c>
    </row>
    <row r="714" spans="1:91" x14ac:dyDescent="0.25">
      <c r="A714" s="8"/>
      <c r="B714" s="8"/>
      <c r="C714" s="8"/>
      <c r="D714" s="8"/>
      <c r="F714" s="8"/>
      <c r="H714"/>
      <c r="N714"/>
      <c r="P714" s="8"/>
      <c r="R714" s="8"/>
      <c r="T714" s="8"/>
      <c r="AQ714"/>
      <c r="BJ714" s="33" t="s">
        <v>881</v>
      </c>
      <c r="BL714" s="33" t="s">
        <v>9896</v>
      </c>
      <c r="BP714" s="8"/>
      <c r="CM714" s="4" t="s">
        <v>10398</v>
      </c>
    </row>
    <row r="715" spans="1:91" x14ac:dyDescent="0.25">
      <c r="A715" s="8"/>
      <c r="B715" s="8"/>
      <c r="C715" s="8"/>
      <c r="D715" s="8"/>
      <c r="F715" s="8"/>
      <c r="H715"/>
      <c r="N715"/>
      <c r="P715" s="8"/>
      <c r="R715" s="8"/>
      <c r="T715" s="8"/>
      <c r="AQ715"/>
      <c r="BJ715" s="33" t="s">
        <v>882</v>
      </c>
      <c r="BL715" s="33" t="s">
        <v>9897</v>
      </c>
      <c r="BP715" s="8"/>
      <c r="CM715" s="4" t="s">
        <v>10398</v>
      </c>
    </row>
    <row r="716" spans="1:91" x14ac:dyDescent="0.25">
      <c r="A716" s="8"/>
      <c r="B716" s="8"/>
      <c r="C716" s="8"/>
      <c r="D716" s="8"/>
      <c r="F716" s="8"/>
      <c r="H716"/>
      <c r="N716"/>
      <c r="P716" s="8"/>
      <c r="R716" s="8"/>
      <c r="T716" s="8"/>
      <c r="AQ716"/>
      <c r="BJ716" s="33" t="s">
        <v>883</v>
      </c>
      <c r="BL716" s="33" t="s">
        <v>9898</v>
      </c>
      <c r="BP716" s="8"/>
      <c r="CM716" s="4" t="s">
        <v>10398</v>
      </c>
    </row>
    <row r="717" spans="1:91" x14ac:dyDescent="0.25">
      <c r="A717" s="8"/>
      <c r="B717" s="8"/>
      <c r="C717" s="8"/>
      <c r="D717" s="8"/>
      <c r="F717" s="8"/>
      <c r="H717"/>
      <c r="N717"/>
      <c r="P717" s="8"/>
      <c r="R717" s="8"/>
      <c r="T717" s="8"/>
      <c r="AQ717"/>
      <c r="BJ717" s="33" t="s">
        <v>884</v>
      </c>
      <c r="BL717" s="33" t="s">
        <v>9899</v>
      </c>
      <c r="BP717" s="8"/>
      <c r="CM717" s="4" t="s">
        <v>10398</v>
      </c>
    </row>
    <row r="718" spans="1:91" x14ac:dyDescent="0.25">
      <c r="A718" s="8"/>
      <c r="B718" s="8"/>
      <c r="C718" s="8"/>
      <c r="D718" s="8"/>
      <c r="F718" s="8"/>
      <c r="H718"/>
      <c r="N718"/>
      <c r="P718" s="8"/>
      <c r="R718" s="8"/>
      <c r="T718" s="8"/>
      <c r="AQ718"/>
      <c r="BJ718" s="33" t="s">
        <v>885</v>
      </c>
      <c r="BL718" s="33" t="s">
        <v>9900</v>
      </c>
      <c r="BP718" s="8"/>
      <c r="CM718" s="4" t="s">
        <v>10398</v>
      </c>
    </row>
    <row r="719" spans="1:91" x14ac:dyDescent="0.25">
      <c r="A719" s="8"/>
      <c r="B719" s="8"/>
      <c r="C719" s="8"/>
      <c r="D719" s="8"/>
      <c r="F719" s="8"/>
      <c r="H719"/>
      <c r="N719"/>
      <c r="P719" s="8"/>
      <c r="R719" s="8"/>
      <c r="T719" s="8"/>
      <c r="AQ719"/>
      <c r="BJ719" s="33" t="s">
        <v>886</v>
      </c>
      <c r="BL719" s="33" t="s">
        <v>9901</v>
      </c>
      <c r="BP719" s="8"/>
      <c r="CM719" s="4" t="s">
        <v>10398</v>
      </c>
    </row>
    <row r="720" spans="1:91" x14ac:dyDescent="0.25">
      <c r="A720" s="8"/>
      <c r="B720" s="8"/>
      <c r="C720" s="8"/>
      <c r="D720" s="8"/>
      <c r="F720" s="8"/>
      <c r="H720"/>
      <c r="N720"/>
      <c r="P720" s="8"/>
      <c r="R720" s="8"/>
      <c r="T720" s="8"/>
      <c r="AQ720"/>
      <c r="BJ720" s="33" t="s">
        <v>887</v>
      </c>
      <c r="BL720" s="33" t="s">
        <v>9902</v>
      </c>
      <c r="BP720" s="8"/>
      <c r="CM720" s="4" t="s">
        <v>10398</v>
      </c>
    </row>
    <row r="721" spans="1:91" x14ac:dyDescent="0.25">
      <c r="A721" s="8"/>
      <c r="B721" s="8"/>
      <c r="C721" s="8"/>
      <c r="D721" s="8"/>
      <c r="F721" s="8"/>
      <c r="H721"/>
      <c r="N721"/>
      <c r="P721" s="8"/>
      <c r="R721" s="8"/>
      <c r="T721" s="8"/>
      <c r="AQ721"/>
      <c r="BJ721" s="33" t="s">
        <v>888</v>
      </c>
      <c r="BL721" s="33" t="s">
        <v>9903</v>
      </c>
      <c r="BP721" s="8"/>
      <c r="CM721" s="4" t="s">
        <v>10398</v>
      </c>
    </row>
    <row r="722" spans="1:91" x14ac:dyDescent="0.25">
      <c r="A722" s="8"/>
      <c r="B722" s="8"/>
      <c r="C722" s="8"/>
      <c r="D722" s="8"/>
      <c r="F722" s="8"/>
      <c r="H722"/>
      <c r="N722"/>
      <c r="P722" s="8"/>
      <c r="R722" s="8"/>
      <c r="T722" s="8"/>
      <c r="AQ722"/>
      <c r="BJ722" s="33" t="s">
        <v>889</v>
      </c>
      <c r="BL722" s="33" t="s">
        <v>9904</v>
      </c>
      <c r="BP722" s="8"/>
      <c r="CM722" s="4" t="s">
        <v>10398</v>
      </c>
    </row>
    <row r="723" spans="1:91" x14ac:dyDescent="0.25">
      <c r="A723" s="8"/>
      <c r="B723" s="8"/>
      <c r="C723" s="8"/>
      <c r="D723" s="8"/>
      <c r="F723" s="8"/>
      <c r="H723"/>
      <c r="N723"/>
      <c r="P723" s="8"/>
      <c r="R723" s="8"/>
      <c r="T723" s="8"/>
      <c r="AQ723"/>
      <c r="BJ723" s="33" t="s">
        <v>890</v>
      </c>
      <c r="BL723" s="33" t="s">
        <v>9905</v>
      </c>
      <c r="BP723" s="8"/>
      <c r="CM723" s="4" t="s">
        <v>10398</v>
      </c>
    </row>
    <row r="724" spans="1:91" x14ac:dyDescent="0.25">
      <c r="A724" s="8"/>
      <c r="B724" s="8"/>
      <c r="C724" s="8"/>
      <c r="D724" s="8"/>
      <c r="F724" s="8"/>
      <c r="H724"/>
      <c r="N724"/>
      <c r="P724" s="8"/>
      <c r="R724" s="8"/>
      <c r="T724" s="8"/>
      <c r="AQ724"/>
      <c r="BJ724" s="33" t="s">
        <v>891</v>
      </c>
      <c r="BL724" s="33" t="s">
        <v>9906</v>
      </c>
      <c r="BP724" s="8"/>
      <c r="CM724" s="4" t="s">
        <v>10398</v>
      </c>
    </row>
    <row r="725" spans="1:91" x14ac:dyDescent="0.25">
      <c r="A725" s="8"/>
      <c r="B725" s="8"/>
      <c r="C725" s="8"/>
      <c r="D725" s="8"/>
      <c r="F725" s="8"/>
      <c r="H725"/>
      <c r="N725"/>
      <c r="P725" s="8"/>
      <c r="R725" s="8"/>
      <c r="T725" s="8"/>
      <c r="AQ725"/>
      <c r="BJ725" s="33" t="s">
        <v>892</v>
      </c>
      <c r="BL725" s="33" t="s">
        <v>9907</v>
      </c>
      <c r="BP725" s="8"/>
      <c r="CM725" s="4" t="s">
        <v>10398</v>
      </c>
    </row>
    <row r="726" spans="1:91" x14ac:dyDescent="0.25">
      <c r="A726" s="8"/>
      <c r="B726" s="8"/>
      <c r="C726" s="8"/>
      <c r="D726" s="8"/>
      <c r="F726" s="8"/>
      <c r="H726"/>
      <c r="N726"/>
      <c r="P726" s="8"/>
      <c r="R726" s="8"/>
      <c r="T726" s="8"/>
      <c r="AQ726"/>
      <c r="BJ726" s="33" t="s">
        <v>893</v>
      </c>
      <c r="BL726" s="33" t="s">
        <v>9908</v>
      </c>
      <c r="BP726" s="8"/>
      <c r="CM726" s="4" t="s">
        <v>10398</v>
      </c>
    </row>
    <row r="727" spans="1:91" x14ac:dyDescent="0.25">
      <c r="A727" s="8"/>
      <c r="B727" s="8"/>
      <c r="C727" s="8"/>
      <c r="D727" s="8"/>
      <c r="F727" s="8"/>
      <c r="H727"/>
      <c r="N727"/>
      <c r="P727" s="8"/>
      <c r="R727" s="8"/>
      <c r="T727" s="8"/>
      <c r="AQ727"/>
      <c r="BJ727" s="33" t="s">
        <v>894</v>
      </c>
      <c r="BL727" s="33" t="s">
        <v>9909</v>
      </c>
      <c r="BP727" s="8"/>
      <c r="CM727" s="4" t="s">
        <v>10398</v>
      </c>
    </row>
    <row r="728" spans="1:91" x14ac:dyDescent="0.25">
      <c r="A728" s="8"/>
      <c r="B728" s="8"/>
      <c r="C728" s="8"/>
      <c r="D728" s="8"/>
      <c r="F728" s="8"/>
      <c r="H728"/>
      <c r="N728"/>
      <c r="P728" s="8"/>
      <c r="R728" s="8"/>
      <c r="T728" s="8"/>
      <c r="AQ728"/>
      <c r="BJ728" s="33" t="s">
        <v>895</v>
      </c>
      <c r="BL728" s="33" t="s">
        <v>9910</v>
      </c>
      <c r="BP728" s="8"/>
      <c r="CM728" s="4" t="s">
        <v>10398</v>
      </c>
    </row>
    <row r="729" spans="1:91" x14ac:dyDescent="0.25">
      <c r="A729" s="8"/>
      <c r="B729" s="8"/>
      <c r="C729" s="8"/>
      <c r="D729" s="8"/>
      <c r="F729" s="8"/>
      <c r="H729"/>
      <c r="N729"/>
      <c r="P729" s="8"/>
      <c r="R729" s="8"/>
      <c r="T729" s="8"/>
      <c r="AQ729"/>
      <c r="BJ729" s="33" t="s">
        <v>896</v>
      </c>
      <c r="BL729" s="33" t="s">
        <v>9911</v>
      </c>
      <c r="BP729" s="8"/>
      <c r="CM729" s="4" t="s">
        <v>10398</v>
      </c>
    </row>
    <row r="730" spans="1:91" x14ac:dyDescent="0.25">
      <c r="A730" s="8"/>
      <c r="B730" s="8"/>
      <c r="C730" s="8"/>
      <c r="D730" s="8"/>
      <c r="F730" s="8"/>
      <c r="H730"/>
      <c r="N730"/>
      <c r="P730" s="8"/>
      <c r="R730" s="8"/>
      <c r="T730" s="8"/>
      <c r="AQ730"/>
      <c r="BJ730" s="33" t="s">
        <v>897</v>
      </c>
      <c r="BL730" s="33" t="s">
        <v>9912</v>
      </c>
      <c r="BP730" s="8"/>
      <c r="CM730" s="4" t="s">
        <v>10398</v>
      </c>
    </row>
    <row r="731" spans="1:91" x14ac:dyDescent="0.25">
      <c r="A731" s="8"/>
      <c r="B731" s="8"/>
      <c r="C731" s="8"/>
      <c r="D731" s="8"/>
      <c r="F731" s="8"/>
      <c r="H731"/>
      <c r="N731"/>
      <c r="P731" s="8"/>
      <c r="R731" s="8"/>
      <c r="T731" s="8"/>
      <c r="AQ731"/>
      <c r="BJ731" s="33" t="s">
        <v>898</v>
      </c>
      <c r="BL731" s="33" t="s">
        <v>9913</v>
      </c>
      <c r="BP731" s="8"/>
      <c r="CM731" s="4" t="s">
        <v>10398</v>
      </c>
    </row>
    <row r="732" spans="1:91" x14ac:dyDescent="0.25">
      <c r="A732" s="8"/>
      <c r="B732" s="8"/>
      <c r="C732" s="8"/>
      <c r="D732" s="8"/>
      <c r="F732" s="8"/>
      <c r="H732"/>
      <c r="N732"/>
      <c r="P732" s="8"/>
      <c r="R732" s="8"/>
      <c r="T732" s="8"/>
      <c r="AQ732"/>
      <c r="BJ732" s="33" t="s">
        <v>899</v>
      </c>
      <c r="BL732" s="33" t="s">
        <v>9914</v>
      </c>
      <c r="BP732" s="8"/>
      <c r="CM732" s="4" t="s">
        <v>10398</v>
      </c>
    </row>
    <row r="733" spans="1:91" x14ac:dyDescent="0.25">
      <c r="A733" s="8"/>
      <c r="B733" s="8"/>
      <c r="C733" s="8"/>
      <c r="D733" s="8"/>
      <c r="F733" s="8"/>
      <c r="H733"/>
      <c r="N733"/>
      <c r="P733" s="8"/>
      <c r="R733" s="8"/>
      <c r="T733" s="8"/>
      <c r="AQ733"/>
      <c r="BJ733" s="33" t="s">
        <v>900</v>
      </c>
      <c r="BL733" s="33" t="s">
        <v>9915</v>
      </c>
      <c r="BP733" s="8"/>
      <c r="CM733" s="4" t="s">
        <v>10398</v>
      </c>
    </row>
    <row r="734" spans="1:91" x14ac:dyDescent="0.25">
      <c r="A734" s="8"/>
      <c r="B734" s="8"/>
      <c r="C734" s="8"/>
      <c r="D734" s="8"/>
      <c r="F734" s="8"/>
      <c r="H734"/>
      <c r="N734"/>
      <c r="P734" s="8"/>
      <c r="R734" s="8"/>
      <c r="T734" s="8"/>
      <c r="AQ734"/>
      <c r="BJ734" s="33" t="s">
        <v>901</v>
      </c>
      <c r="BL734" s="33" t="s">
        <v>9916</v>
      </c>
      <c r="BP734" s="8"/>
      <c r="CM734" s="4" t="s">
        <v>10398</v>
      </c>
    </row>
    <row r="735" spans="1:91" x14ac:dyDescent="0.25">
      <c r="A735" s="8"/>
      <c r="B735" s="8"/>
      <c r="C735" s="8"/>
      <c r="D735" s="8"/>
      <c r="F735" s="8"/>
      <c r="H735"/>
      <c r="N735"/>
      <c r="P735" s="8"/>
      <c r="R735" s="8"/>
      <c r="T735" s="8"/>
      <c r="AQ735"/>
      <c r="BJ735" s="33" t="s">
        <v>902</v>
      </c>
      <c r="BL735" s="33" t="s">
        <v>9917</v>
      </c>
      <c r="BP735" s="8"/>
      <c r="CM735" s="4" t="s">
        <v>10398</v>
      </c>
    </row>
    <row r="736" spans="1:91" x14ac:dyDescent="0.25">
      <c r="A736" s="8"/>
      <c r="B736" s="8"/>
      <c r="C736" s="8"/>
      <c r="D736" s="8"/>
      <c r="F736" s="8"/>
      <c r="H736"/>
      <c r="N736"/>
      <c r="P736" s="8"/>
      <c r="R736" s="8"/>
      <c r="T736" s="8"/>
      <c r="AQ736"/>
      <c r="BJ736" s="33" t="s">
        <v>903</v>
      </c>
      <c r="BL736" s="33" t="s">
        <v>9918</v>
      </c>
      <c r="BP736" s="8"/>
      <c r="CM736" s="4" t="s">
        <v>10398</v>
      </c>
    </row>
    <row r="737" spans="1:91" x14ac:dyDescent="0.25">
      <c r="A737" s="8"/>
      <c r="B737" s="8"/>
      <c r="C737" s="8"/>
      <c r="D737" s="8"/>
      <c r="F737" s="8"/>
      <c r="H737"/>
      <c r="N737"/>
      <c r="P737" s="8"/>
      <c r="R737" s="8"/>
      <c r="T737" s="8"/>
      <c r="AQ737"/>
      <c r="BJ737" s="33" t="s">
        <v>904</v>
      </c>
      <c r="BL737" s="33" t="s">
        <v>9919</v>
      </c>
      <c r="BP737" s="8"/>
      <c r="CM737" s="4" t="s">
        <v>10398</v>
      </c>
    </row>
    <row r="738" spans="1:91" x14ac:dyDescent="0.25">
      <c r="A738" s="8"/>
      <c r="B738" s="8"/>
      <c r="C738" s="8"/>
      <c r="D738" s="8"/>
      <c r="F738" s="8"/>
      <c r="H738"/>
      <c r="N738"/>
      <c r="P738" s="8"/>
      <c r="R738" s="8"/>
      <c r="T738" s="8"/>
      <c r="AQ738"/>
      <c r="BJ738" s="33" t="s">
        <v>905</v>
      </c>
      <c r="BL738" s="33" t="s">
        <v>9920</v>
      </c>
      <c r="BP738" s="8"/>
      <c r="CM738" s="4" t="s">
        <v>10398</v>
      </c>
    </row>
    <row r="739" spans="1:91" x14ac:dyDescent="0.25">
      <c r="A739" s="8"/>
      <c r="B739" s="8"/>
      <c r="C739" s="8"/>
      <c r="D739" s="8"/>
      <c r="F739" s="8"/>
      <c r="H739"/>
      <c r="N739"/>
      <c r="P739" s="8"/>
      <c r="R739" s="8"/>
      <c r="T739" s="8"/>
      <c r="AQ739"/>
      <c r="BJ739" s="33" t="s">
        <v>906</v>
      </c>
      <c r="BL739" s="33" t="s">
        <v>9921</v>
      </c>
      <c r="BP739" s="8"/>
      <c r="CM739" s="4" t="s">
        <v>10398</v>
      </c>
    </row>
    <row r="740" spans="1:91" x14ac:dyDescent="0.25">
      <c r="A740" s="8"/>
      <c r="B740" s="8"/>
      <c r="C740" s="8"/>
      <c r="D740" s="8"/>
      <c r="F740" s="8"/>
      <c r="H740"/>
      <c r="N740"/>
      <c r="P740" s="8"/>
      <c r="R740" s="8"/>
      <c r="T740" s="8"/>
      <c r="AQ740"/>
      <c r="BJ740" s="33" t="s">
        <v>907</v>
      </c>
      <c r="BL740" s="33" t="s">
        <v>9922</v>
      </c>
      <c r="BP740" s="8"/>
      <c r="CM740" s="4" t="s">
        <v>10398</v>
      </c>
    </row>
    <row r="741" spans="1:91" x14ac:dyDescent="0.25">
      <c r="A741" s="8"/>
      <c r="B741" s="8"/>
      <c r="C741" s="8"/>
      <c r="D741" s="8"/>
      <c r="F741" s="8"/>
      <c r="H741"/>
      <c r="N741"/>
      <c r="P741" s="8"/>
      <c r="R741" s="8"/>
      <c r="T741" s="8"/>
      <c r="AQ741"/>
      <c r="BJ741" s="33" t="s">
        <v>908</v>
      </c>
      <c r="BL741" s="33" t="s">
        <v>9923</v>
      </c>
      <c r="BP741" s="8"/>
      <c r="CM741" s="4" t="s">
        <v>10398</v>
      </c>
    </row>
    <row r="742" spans="1:91" x14ac:dyDescent="0.25">
      <c r="A742" s="8"/>
      <c r="B742" s="8"/>
      <c r="C742" s="8"/>
      <c r="D742" s="8"/>
      <c r="F742" s="8"/>
      <c r="H742"/>
      <c r="N742"/>
      <c r="P742" s="8"/>
      <c r="R742" s="8"/>
      <c r="T742" s="8"/>
      <c r="AQ742"/>
      <c r="BJ742" s="33" t="s">
        <v>909</v>
      </c>
      <c r="BL742" s="33" t="s">
        <v>9924</v>
      </c>
      <c r="BP742" s="8"/>
      <c r="CM742" s="4" t="s">
        <v>10398</v>
      </c>
    </row>
    <row r="743" spans="1:91" x14ac:dyDescent="0.25">
      <c r="A743" s="8"/>
      <c r="B743" s="8"/>
      <c r="C743" s="8"/>
      <c r="D743" s="8"/>
      <c r="F743" s="8"/>
      <c r="H743"/>
      <c r="N743"/>
      <c r="P743" s="8"/>
      <c r="R743" s="8"/>
      <c r="T743" s="8"/>
      <c r="AQ743"/>
      <c r="BJ743" s="33" t="s">
        <v>910</v>
      </c>
      <c r="BL743" s="33" t="s">
        <v>9925</v>
      </c>
      <c r="BP743" s="8"/>
      <c r="CM743" s="4" t="s">
        <v>10398</v>
      </c>
    </row>
    <row r="744" spans="1:91" x14ac:dyDescent="0.25">
      <c r="A744" s="8"/>
      <c r="B744" s="8"/>
      <c r="C744" s="8"/>
      <c r="D744" s="8"/>
      <c r="F744" s="8"/>
      <c r="H744"/>
      <c r="N744"/>
      <c r="P744" s="8"/>
      <c r="R744" s="8"/>
      <c r="T744" s="8"/>
      <c r="AQ744"/>
      <c r="BJ744" s="33" t="s">
        <v>911</v>
      </c>
      <c r="BL744" s="33" t="s">
        <v>9926</v>
      </c>
      <c r="BP744" s="8"/>
      <c r="CM744" s="4" t="s">
        <v>10398</v>
      </c>
    </row>
    <row r="745" spans="1:91" x14ac:dyDescent="0.25">
      <c r="A745" s="8"/>
      <c r="B745" s="8"/>
      <c r="C745" s="8"/>
      <c r="D745" s="8"/>
      <c r="F745" s="8"/>
      <c r="H745"/>
      <c r="N745"/>
      <c r="P745" s="8"/>
      <c r="R745" s="8"/>
      <c r="T745" s="8"/>
      <c r="AQ745"/>
      <c r="BJ745" s="33" t="s">
        <v>912</v>
      </c>
      <c r="BL745" s="33" t="s">
        <v>9927</v>
      </c>
      <c r="BP745" s="8"/>
      <c r="CM745" s="4" t="s">
        <v>10398</v>
      </c>
    </row>
    <row r="746" spans="1:91" x14ac:dyDescent="0.25">
      <c r="A746" s="8"/>
      <c r="B746" s="8"/>
      <c r="C746" s="8"/>
      <c r="D746" s="8"/>
      <c r="F746" s="8"/>
      <c r="H746"/>
      <c r="N746"/>
      <c r="P746" s="8"/>
      <c r="R746" s="8"/>
      <c r="T746" s="8"/>
      <c r="AQ746"/>
      <c r="BJ746" s="33" t="s">
        <v>913</v>
      </c>
      <c r="BL746" s="33" t="s">
        <v>9928</v>
      </c>
      <c r="BP746" s="8"/>
      <c r="CM746" s="4" t="s">
        <v>10398</v>
      </c>
    </row>
    <row r="747" spans="1:91" x14ac:dyDescent="0.25">
      <c r="A747" s="8"/>
      <c r="B747" s="8"/>
      <c r="C747" s="8"/>
      <c r="D747" s="8"/>
      <c r="F747" s="8"/>
      <c r="H747"/>
      <c r="N747"/>
      <c r="P747" s="8"/>
      <c r="R747" s="8"/>
      <c r="T747" s="8"/>
      <c r="AQ747"/>
      <c r="BJ747" s="33" t="s">
        <v>914</v>
      </c>
      <c r="BL747" s="33" t="s">
        <v>9929</v>
      </c>
      <c r="BP747" s="8"/>
      <c r="CM747" s="4" t="s">
        <v>10398</v>
      </c>
    </row>
    <row r="748" spans="1:91" x14ac:dyDescent="0.25">
      <c r="A748" s="8"/>
      <c r="B748" s="8"/>
      <c r="C748" s="8"/>
      <c r="D748" s="8"/>
      <c r="F748" s="8"/>
      <c r="H748"/>
      <c r="N748"/>
      <c r="P748" s="8"/>
      <c r="R748" s="8"/>
      <c r="T748" s="8"/>
      <c r="AQ748"/>
      <c r="BJ748" s="33" t="s">
        <v>915</v>
      </c>
      <c r="BL748" s="33" t="s">
        <v>9930</v>
      </c>
      <c r="BP748" s="8"/>
      <c r="CM748" s="4" t="s">
        <v>10398</v>
      </c>
    </row>
    <row r="749" spans="1:91" x14ac:dyDescent="0.25">
      <c r="A749" s="8"/>
      <c r="B749" s="8"/>
      <c r="C749" s="8"/>
      <c r="D749" s="8"/>
      <c r="F749" s="8"/>
      <c r="H749"/>
      <c r="N749"/>
      <c r="P749" s="8"/>
      <c r="R749" s="8"/>
      <c r="T749" s="8"/>
      <c r="AQ749"/>
      <c r="BJ749" s="33" t="s">
        <v>916</v>
      </c>
      <c r="BL749" s="33" t="s">
        <v>9931</v>
      </c>
      <c r="BP749" s="8"/>
      <c r="CM749" s="4" t="s">
        <v>10398</v>
      </c>
    </row>
    <row r="750" spans="1:91" x14ac:dyDescent="0.25">
      <c r="A750" s="8"/>
      <c r="B750" s="8"/>
      <c r="C750" s="8"/>
      <c r="D750" s="8"/>
      <c r="F750" s="8"/>
      <c r="H750"/>
      <c r="N750"/>
      <c r="P750" s="8"/>
      <c r="R750" s="8"/>
      <c r="T750" s="8"/>
      <c r="AQ750"/>
      <c r="BJ750" s="33" t="s">
        <v>917</v>
      </c>
      <c r="BL750" s="33" t="s">
        <v>9932</v>
      </c>
      <c r="BP750" s="8"/>
      <c r="CM750" s="4" t="s">
        <v>10398</v>
      </c>
    </row>
    <row r="751" spans="1:91" x14ac:dyDescent="0.25">
      <c r="A751" s="8"/>
      <c r="B751" s="8"/>
      <c r="C751" s="8"/>
      <c r="D751" s="8"/>
      <c r="F751" s="8"/>
      <c r="H751"/>
      <c r="N751"/>
      <c r="P751" s="8"/>
      <c r="R751" s="8"/>
      <c r="T751" s="8"/>
      <c r="AQ751"/>
      <c r="BJ751" s="33" t="s">
        <v>918</v>
      </c>
      <c r="BL751" s="33" t="s">
        <v>9933</v>
      </c>
      <c r="BP751" s="8"/>
      <c r="CM751" s="4" t="s">
        <v>10398</v>
      </c>
    </row>
    <row r="752" spans="1:91" x14ac:dyDescent="0.25">
      <c r="A752" s="8"/>
      <c r="B752" s="8"/>
      <c r="C752" s="8"/>
      <c r="D752" s="8"/>
      <c r="F752" s="8"/>
      <c r="H752"/>
      <c r="N752"/>
      <c r="P752" s="8"/>
      <c r="R752" s="8"/>
      <c r="T752" s="8"/>
      <c r="AQ752"/>
      <c r="BJ752" s="33" t="s">
        <v>919</v>
      </c>
      <c r="BL752" s="33" t="s">
        <v>9934</v>
      </c>
      <c r="BP752" s="8"/>
      <c r="CM752" s="4" t="s">
        <v>10398</v>
      </c>
    </row>
    <row r="753" spans="1:91" x14ac:dyDescent="0.25">
      <c r="A753" s="8"/>
      <c r="B753" s="8"/>
      <c r="C753" s="8"/>
      <c r="D753" s="8"/>
      <c r="F753" s="8"/>
      <c r="H753"/>
      <c r="N753"/>
      <c r="P753" s="8"/>
      <c r="R753" s="8"/>
      <c r="T753" s="8"/>
      <c r="AQ753"/>
      <c r="BJ753" s="33" t="s">
        <v>920</v>
      </c>
      <c r="BL753" s="33" t="s">
        <v>9935</v>
      </c>
      <c r="BP753" s="8"/>
      <c r="CM753" s="4" t="s">
        <v>10398</v>
      </c>
    </row>
    <row r="754" spans="1:91" x14ac:dyDescent="0.25">
      <c r="A754" s="8"/>
      <c r="B754" s="8"/>
      <c r="C754" s="8"/>
      <c r="D754" s="8"/>
      <c r="F754" s="8"/>
      <c r="H754"/>
      <c r="N754"/>
      <c r="P754" s="8"/>
      <c r="R754" s="8"/>
      <c r="T754" s="8"/>
      <c r="AQ754"/>
      <c r="BJ754" s="33" t="s">
        <v>921</v>
      </c>
      <c r="BL754" s="33" t="s">
        <v>9936</v>
      </c>
      <c r="BP754" s="8"/>
      <c r="CM754" s="4" t="s">
        <v>10398</v>
      </c>
    </row>
    <row r="755" spans="1:91" x14ac:dyDescent="0.25">
      <c r="A755" s="8"/>
      <c r="B755" s="8"/>
      <c r="C755" s="8"/>
      <c r="D755" s="8"/>
      <c r="F755" s="8"/>
      <c r="H755"/>
      <c r="N755"/>
      <c r="P755" s="8"/>
      <c r="R755" s="8"/>
      <c r="T755" s="8"/>
      <c r="AQ755"/>
      <c r="BJ755" s="33" t="s">
        <v>922</v>
      </c>
      <c r="BL755" s="33" t="s">
        <v>9937</v>
      </c>
      <c r="BP755" s="8"/>
      <c r="CM755" s="4" t="s">
        <v>10398</v>
      </c>
    </row>
    <row r="756" spans="1:91" x14ac:dyDescent="0.25">
      <c r="A756" s="8"/>
      <c r="B756" s="8"/>
      <c r="C756" s="8"/>
      <c r="D756" s="8"/>
      <c r="F756" s="8"/>
      <c r="H756"/>
      <c r="N756"/>
      <c r="P756" s="8"/>
      <c r="R756" s="8"/>
      <c r="T756" s="8"/>
      <c r="AQ756"/>
      <c r="BJ756" s="33" t="s">
        <v>923</v>
      </c>
      <c r="BL756" s="33" t="s">
        <v>9938</v>
      </c>
      <c r="BP756" s="8"/>
      <c r="CM756" s="4" t="s">
        <v>10398</v>
      </c>
    </row>
    <row r="757" spans="1:91" x14ac:dyDescent="0.25">
      <c r="A757" s="8"/>
      <c r="B757" s="8"/>
      <c r="C757" s="8"/>
      <c r="D757" s="8"/>
      <c r="F757" s="8"/>
      <c r="H757"/>
      <c r="N757"/>
      <c r="P757" s="8"/>
      <c r="R757" s="8"/>
      <c r="T757" s="8"/>
      <c r="AQ757"/>
      <c r="BJ757" s="33" t="s">
        <v>924</v>
      </c>
      <c r="BL757" s="33" t="s">
        <v>9939</v>
      </c>
      <c r="BP757" s="8"/>
      <c r="CM757" s="4" t="s">
        <v>10398</v>
      </c>
    </row>
    <row r="758" spans="1:91" x14ac:dyDescent="0.25">
      <c r="A758" s="8"/>
      <c r="B758" s="8"/>
      <c r="C758" s="8"/>
      <c r="D758" s="8"/>
      <c r="F758" s="8"/>
      <c r="H758"/>
      <c r="N758"/>
      <c r="P758" s="8"/>
      <c r="R758" s="8"/>
      <c r="T758" s="8"/>
      <c r="AQ758"/>
      <c r="BJ758" s="33" t="s">
        <v>925</v>
      </c>
      <c r="BL758" s="33" t="s">
        <v>9940</v>
      </c>
      <c r="BP758" s="8"/>
      <c r="CM758" s="4" t="s">
        <v>10398</v>
      </c>
    </row>
    <row r="759" spans="1:91" x14ac:dyDescent="0.25">
      <c r="A759" s="8"/>
      <c r="B759" s="8"/>
      <c r="C759" s="8"/>
      <c r="D759" s="8"/>
      <c r="F759" s="8"/>
      <c r="H759"/>
      <c r="N759"/>
      <c r="P759" s="8"/>
      <c r="R759" s="8"/>
      <c r="T759" s="8"/>
      <c r="AQ759"/>
      <c r="BJ759" s="33" t="s">
        <v>926</v>
      </c>
      <c r="BL759" s="33" t="s">
        <v>9941</v>
      </c>
      <c r="BP759" s="8"/>
      <c r="CM759" s="4" t="s">
        <v>10398</v>
      </c>
    </row>
    <row r="760" spans="1:91" x14ac:dyDescent="0.25">
      <c r="A760" s="8"/>
      <c r="B760" s="8"/>
      <c r="C760" s="8"/>
      <c r="D760" s="8"/>
      <c r="F760" s="8"/>
      <c r="H760"/>
      <c r="N760"/>
      <c r="P760" s="8"/>
      <c r="R760" s="8"/>
      <c r="T760" s="8"/>
      <c r="AQ760"/>
      <c r="BJ760" s="33" t="s">
        <v>927</v>
      </c>
      <c r="BL760" s="33" t="s">
        <v>9942</v>
      </c>
      <c r="BP760" s="8"/>
      <c r="CM760" s="4" t="s">
        <v>10398</v>
      </c>
    </row>
    <row r="761" spans="1:91" x14ac:dyDescent="0.25">
      <c r="A761" s="8"/>
      <c r="B761" s="8"/>
      <c r="C761" s="8"/>
      <c r="D761" s="8"/>
      <c r="F761" s="8"/>
      <c r="H761"/>
      <c r="N761"/>
      <c r="P761" s="8"/>
      <c r="R761" s="8"/>
      <c r="T761" s="8"/>
      <c r="AQ761"/>
      <c r="BJ761" s="33" t="s">
        <v>928</v>
      </c>
      <c r="BL761" s="33" t="s">
        <v>9943</v>
      </c>
      <c r="BP761" s="8"/>
      <c r="CM761" s="4" t="s">
        <v>10398</v>
      </c>
    </row>
    <row r="762" spans="1:91" x14ac:dyDescent="0.25">
      <c r="A762" s="8"/>
      <c r="B762" s="8"/>
      <c r="C762" s="8"/>
      <c r="D762" s="8"/>
      <c r="F762" s="8"/>
      <c r="H762"/>
      <c r="N762"/>
      <c r="P762" s="8"/>
      <c r="R762" s="8"/>
      <c r="T762" s="8"/>
      <c r="AQ762"/>
      <c r="BJ762" s="33" t="s">
        <v>929</v>
      </c>
      <c r="BL762" s="33" t="s">
        <v>9944</v>
      </c>
      <c r="BP762" s="8"/>
      <c r="CM762" s="4" t="s">
        <v>10398</v>
      </c>
    </row>
    <row r="763" spans="1:91" x14ac:dyDescent="0.25">
      <c r="A763" s="8"/>
      <c r="B763" s="8"/>
      <c r="C763" s="8"/>
      <c r="D763" s="8"/>
      <c r="F763" s="8"/>
      <c r="H763"/>
      <c r="N763"/>
      <c r="P763" s="8"/>
      <c r="R763" s="8"/>
      <c r="T763" s="8"/>
      <c r="AQ763"/>
      <c r="BJ763" s="33" t="s">
        <v>930</v>
      </c>
      <c r="BL763" s="33" t="s">
        <v>9945</v>
      </c>
      <c r="BP763" s="8"/>
      <c r="CM763" s="4" t="s">
        <v>10398</v>
      </c>
    </row>
    <row r="764" spans="1:91" x14ac:dyDescent="0.25">
      <c r="A764" s="8"/>
      <c r="B764" s="8"/>
      <c r="C764" s="8"/>
      <c r="D764" s="8"/>
      <c r="F764" s="8"/>
      <c r="H764"/>
      <c r="N764"/>
      <c r="P764" s="8"/>
      <c r="R764" s="8"/>
      <c r="T764" s="8"/>
      <c r="AQ764"/>
      <c r="BJ764" s="33" t="s">
        <v>931</v>
      </c>
      <c r="BL764" s="33" t="s">
        <v>9946</v>
      </c>
      <c r="BP764" s="8"/>
      <c r="CM764" s="4" t="s">
        <v>10398</v>
      </c>
    </row>
    <row r="765" spans="1:91" x14ac:dyDescent="0.25">
      <c r="A765" s="8"/>
      <c r="B765" s="8"/>
      <c r="C765" s="8"/>
      <c r="D765" s="8"/>
      <c r="F765" s="8"/>
      <c r="H765"/>
      <c r="N765"/>
      <c r="P765" s="8"/>
      <c r="R765" s="8"/>
      <c r="T765" s="8"/>
      <c r="AQ765"/>
      <c r="BJ765" s="33" t="s">
        <v>932</v>
      </c>
      <c r="BL765" s="33" t="s">
        <v>9947</v>
      </c>
      <c r="BP765" s="8"/>
      <c r="CM765" s="4" t="s">
        <v>10398</v>
      </c>
    </row>
    <row r="766" spans="1:91" x14ac:dyDescent="0.25">
      <c r="A766" s="8"/>
      <c r="B766" s="8"/>
      <c r="C766" s="8"/>
      <c r="D766" s="8"/>
      <c r="F766" s="8"/>
      <c r="H766"/>
      <c r="N766"/>
      <c r="P766" s="8"/>
      <c r="R766" s="8"/>
      <c r="T766" s="8"/>
      <c r="AQ766"/>
      <c r="BJ766" s="33" t="s">
        <v>933</v>
      </c>
      <c r="BL766" s="33" t="s">
        <v>9948</v>
      </c>
      <c r="BP766" s="8"/>
      <c r="CM766" s="4" t="s">
        <v>10398</v>
      </c>
    </row>
    <row r="767" spans="1:91" x14ac:dyDescent="0.25">
      <c r="A767" s="8"/>
      <c r="B767" s="8"/>
      <c r="C767" s="8"/>
      <c r="D767" s="8"/>
      <c r="F767" s="8"/>
      <c r="H767"/>
      <c r="N767"/>
      <c r="P767" s="8"/>
      <c r="R767" s="8"/>
      <c r="T767" s="8"/>
      <c r="AQ767"/>
      <c r="BJ767" s="33" t="s">
        <v>934</v>
      </c>
      <c r="BL767" s="33" t="s">
        <v>9949</v>
      </c>
      <c r="BP767" s="8"/>
      <c r="CM767" s="4" t="s">
        <v>10398</v>
      </c>
    </row>
    <row r="768" spans="1:91" x14ac:dyDescent="0.25">
      <c r="A768" s="8"/>
      <c r="B768" s="8"/>
      <c r="C768" s="8"/>
      <c r="D768" s="8"/>
      <c r="F768" s="8"/>
      <c r="H768"/>
      <c r="N768"/>
      <c r="P768" s="8"/>
      <c r="R768" s="8"/>
      <c r="T768" s="8"/>
      <c r="AQ768"/>
      <c r="BJ768" s="33" t="s">
        <v>935</v>
      </c>
      <c r="BL768" s="33" t="s">
        <v>9950</v>
      </c>
      <c r="BP768" s="8"/>
      <c r="CM768" s="4" t="s">
        <v>10398</v>
      </c>
    </row>
    <row r="769" spans="1:91" x14ac:dyDescent="0.25">
      <c r="A769" s="8"/>
      <c r="B769" s="8"/>
      <c r="C769" s="8"/>
      <c r="D769" s="8"/>
      <c r="F769" s="8"/>
      <c r="H769"/>
      <c r="N769"/>
      <c r="P769" s="8"/>
      <c r="R769" s="8"/>
      <c r="T769" s="8"/>
      <c r="AQ769"/>
      <c r="BJ769" s="33" t="s">
        <v>936</v>
      </c>
      <c r="BL769" s="33" t="s">
        <v>9951</v>
      </c>
      <c r="BP769" s="8"/>
      <c r="CM769" s="4" t="s">
        <v>10398</v>
      </c>
    </row>
    <row r="770" spans="1:91" x14ac:dyDescent="0.25">
      <c r="A770" s="8"/>
      <c r="B770" s="8"/>
      <c r="C770" s="8"/>
      <c r="D770" s="8"/>
      <c r="F770" s="8"/>
      <c r="H770"/>
      <c r="N770"/>
      <c r="P770" s="8"/>
      <c r="R770" s="8"/>
      <c r="T770" s="8"/>
      <c r="AQ770"/>
      <c r="BJ770" s="33" t="s">
        <v>937</v>
      </c>
      <c r="BL770" s="33" t="s">
        <v>9952</v>
      </c>
      <c r="BP770" s="8"/>
      <c r="CM770" s="4" t="s">
        <v>10398</v>
      </c>
    </row>
    <row r="771" spans="1:91" x14ac:dyDescent="0.25">
      <c r="A771" s="8"/>
      <c r="B771" s="8"/>
      <c r="C771" s="8"/>
      <c r="D771" s="8"/>
      <c r="F771" s="8"/>
      <c r="H771"/>
      <c r="N771"/>
      <c r="P771" s="8"/>
      <c r="R771" s="8"/>
      <c r="T771" s="8"/>
      <c r="AQ771"/>
      <c r="BJ771" s="33" t="s">
        <v>938</v>
      </c>
      <c r="BL771" s="33" t="s">
        <v>9953</v>
      </c>
      <c r="BP771" s="8"/>
      <c r="CM771" s="4" t="s">
        <v>10398</v>
      </c>
    </row>
    <row r="772" spans="1:91" x14ac:dyDescent="0.25">
      <c r="A772" s="8"/>
      <c r="B772" s="8"/>
      <c r="C772" s="8"/>
      <c r="D772" s="8"/>
      <c r="F772" s="8"/>
      <c r="H772"/>
      <c r="N772"/>
      <c r="P772" s="8"/>
      <c r="R772" s="8"/>
      <c r="T772" s="8"/>
      <c r="AQ772"/>
      <c r="BJ772" s="33" t="s">
        <v>939</v>
      </c>
      <c r="BL772" s="33" t="s">
        <v>9954</v>
      </c>
      <c r="BP772" s="8"/>
      <c r="CM772" s="4" t="s">
        <v>10398</v>
      </c>
    </row>
    <row r="773" spans="1:91" x14ac:dyDescent="0.25">
      <c r="A773" s="8"/>
      <c r="B773" s="8"/>
      <c r="C773" s="8"/>
      <c r="D773" s="8"/>
      <c r="F773" s="8"/>
      <c r="H773"/>
      <c r="N773"/>
      <c r="P773" s="8"/>
      <c r="R773" s="8"/>
      <c r="T773" s="8"/>
      <c r="AQ773"/>
      <c r="BJ773" s="33" t="s">
        <v>940</v>
      </c>
      <c r="BL773" s="33" t="s">
        <v>9955</v>
      </c>
      <c r="BP773" s="8"/>
      <c r="CM773" s="4" t="s">
        <v>10398</v>
      </c>
    </row>
    <row r="774" spans="1:91" x14ac:dyDescent="0.25">
      <c r="A774" s="8"/>
      <c r="B774" s="8"/>
      <c r="C774" s="8"/>
      <c r="D774" s="8"/>
      <c r="F774" s="8"/>
      <c r="H774"/>
      <c r="N774"/>
      <c r="P774" s="8"/>
      <c r="R774" s="8"/>
      <c r="T774" s="8"/>
      <c r="AQ774"/>
      <c r="BJ774" s="33" t="s">
        <v>941</v>
      </c>
      <c r="BL774" s="33" t="s">
        <v>9956</v>
      </c>
      <c r="BP774" s="8"/>
      <c r="CM774" s="4" t="s">
        <v>10398</v>
      </c>
    </row>
    <row r="775" spans="1:91" x14ac:dyDescent="0.25">
      <c r="A775" s="8"/>
      <c r="B775" s="8"/>
      <c r="C775" s="8"/>
      <c r="D775" s="8"/>
      <c r="F775" s="8"/>
      <c r="H775"/>
      <c r="N775"/>
      <c r="P775" s="8"/>
      <c r="R775" s="8"/>
      <c r="T775" s="8"/>
      <c r="AQ775"/>
      <c r="BJ775" s="33" t="s">
        <v>942</v>
      </c>
      <c r="BL775" s="33" t="s">
        <v>9957</v>
      </c>
      <c r="BP775" s="8"/>
      <c r="CM775" s="4" t="s">
        <v>10398</v>
      </c>
    </row>
    <row r="776" spans="1:91" x14ac:dyDescent="0.25">
      <c r="A776" s="8"/>
      <c r="B776" s="8"/>
      <c r="C776" s="8"/>
      <c r="D776" s="8"/>
      <c r="F776" s="8"/>
      <c r="H776"/>
      <c r="N776"/>
      <c r="P776" s="8"/>
      <c r="R776" s="8"/>
      <c r="T776" s="8"/>
      <c r="AQ776"/>
      <c r="BJ776" s="33" t="s">
        <v>943</v>
      </c>
      <c r="BL776" s="33" t="s">
        <v>9958</v>
      </c>
      <c r="BP776" s="8"/>
      <c r="CM776" s="4" t="s">
        <v>10398</v>
      </c>
    </row>
    <row r="777" spans="1:91" x14ac:dyDescent="0.25">
      <c r="A777" s="8"/>
      <c r="B777" s="8"/>
      <c r="C777" s="8"/>
      <c r="D777" s="8"/>
      <c r="F777" s="8"/>
      <c r="H777"/>
      <c r="N777"/>
      <c r="P777" s="8"/>
      <c r="R777" s="8"/>
      <c r="T777" s="8"/>
      <c r="AQ777"/>
      <c r="BJ777" s="33" t="s">
        <v>944</v>
      </c>
      <c r="BL777" s="33" t="s">
        <v>9959</v>
      </c>
      <c r="BP777" s="8"/>
      <c r="CM777" s="4" t="s">
        <v>10398</v>
      </c>
    </row>
    <row r="778" spans="1:91" x14ac:dyDescent="0.25">
      <c r="A778" s="8"/>
      <c r="B778" s="8"/>
      <c r="C778" s="8"/>
      <c r="D778" s="8"/>
      <c r="F778" s="8"/>
      <c r="H778"/>
      <c r="N778"/>
      <c r="P778" s="8"/>
      <c r="R778" s="8"/>
      <c r="T778" s="8"/>
      <c r="AQ778"/>
      <c r="BJ778" s="33" t="s">
        <v>945</v>
      </c>
      <c r="BL778" s="33" t="s">
        <v>9960</v>
      </c>
      <c r="BP778" s="8"/>
      <c r="CM778" s="4" t="s">
        <v>10398</v>
      </c>
    </row>
    <row r="779" spans="1:91" x14ac:dyDescent="0.25">
      <c r="A779" s="8"/>
      <c r="B779" s="8"/>
      <c r="C779" s="8"/>
      <c r="D779" s="8"/>
      <c r="F779" s="8"/>
      <c r="H779"/>
      <c r="N779"/>
      <c r="P779" s="8"/>
      <c r="R779" s="8"/>
      <c r="T779" s="8"/>
      <c r="AQ779"/>
      <c r="BJ779" s="33" t="s">
        <v>946</v>
      </c>
      <c r="BL779" s="33" t="s">
        <v>9961</v>
      </c>
      <c r="BP779" s="8"/>
      <c r="CM779" s="4" t="s">
        <v>10398</v>
      </c>
    </row>
    <row r="780" spans="1:91" x14ac:dyDescent="0.25">
      <c r="A780" s="8"/>
      <c r="B780" s="8"/>
      <c r="C780" s="8"/>
      <c r="D780" s="8"/>
      <c r="F780" s="8"/>
      <c r="H780"/>
      <c r="N780"/>
      <c r="P780" s="8"/>
      <c r="R780" s="8"/>
      <c r="T780" s="8"/>
      <c r="AQ780"/>
      <c r="BJ780" s="33" t="s">
        <v>947</v>
      </c>
      <c r="BL780" s="33" t="s">
        <v>9962</v>
      </c>
      <c r="BP780" s="8"/>
      <c r="CM780" s="4" t="s">
        <v>10398</v>
      </c>
    </row>
    <row r="781" spans="1:91" x14ac:dyDescent="0.25">
      <c r="A781" s="8"/>
      <c r="B781" s="8"/>
      <c r="C781" s="8"/>
      <c r="D781" s="8"/>
      <c r="F781" s="8"/>
      <c r="H781"/>
      <c r="N781"/>
      <c r="P781" s="8"/>
      <c r="R781" s="8"/>
      <c r="T781" s="8"/>
      <c r="AQ781"/>
      <c r="BJ781" s="33" t="s">
        <v>948</v>
      </c>
      <c r="BL781" s="33" t="s">
        <v>9963</v>
      </c>
      <c r="BP781" s="8"/>
      <c r="CM781" s="4" t="s">
        <v>10398</v>
      </c>
    </row>
    <row r="782" spans="1:91" x14ac:dyDescent="0.25">
      <c r="A782" s="8"/>
      <c r="B782" s="8"/>
      <c r="C782" s="8"/>
      <c r="D782" s="8"/>
      <c r="F782" s="8"/>
      <c r="H782"/>
      <c r="N782"/>
      <c r="P782" s="8"/>
      <c r="R782" s="8"/>
      <c r="T782" s="8"/>
      <c r="AQ782"/>
      <c r="BJ782" s="33" t="s">
        <v>949</v>
      </c>
      <c r="BL782" s="33" t="s">
        <v>9964</v>
      </c>
      <c r="BP782" s="8"/>
      <c r="CM782" s="4" t="s">
        <v>10398</v>
      </c>
    </row>
    <row r="783" spans="1:91" x14ac:dyDescent="0.25">
      <c r="A783" s="8"/>
      <c r="B783" s="8"/>
      <c r="C783" s="8"/>
      <c r="D783" s="8"/>
      <c r="F783" s="8"/>
      <c r="H783"/>
      <c r="N783"/>
      <c r="P783" s="8"/>
      <c r="R783" s="8"/>
      <c r="T783" s="8"/>
      <c r="AQ783"/>
      <c r="BJ783" s="33" t="s">
        <v>950</v>
      </c>
      <c r="BL783" s="33" t="s">
        <v>9965</v>
      </c>
      <c r="BP783" s="8"/>
      <c r="CM783" s="4" t="s">
        <v>10398</v>
      </c>
    </row>
    <row r="784" spans="1:91" x14ac:dyDescent="0.25">
      <c r="A784" s="8"/>
      <c r="B784" s="8"/>
      <c r="C784" s="8"/>
      <c r="D784" s="8"/>
      <c r="F784" s="8"/>
      <c r="H784"/>
      <c r="N784"/>
      <c r="P784" s="8"/>
      <c r="R784" s="8"/>
      <c r="T784" s="8"/>
      <c r="AQ784"/>
      <c r="BJ784" s="33" t="s">
        <v>951</v>
      </c>
      <c r="BL784" s="33" t="s">
        <v>9966</v>
      </c>
      <c r="BP784" s="8"/>
      <c r="CM784" s="4" t="s">
        <v>10398</v>
      </c>
    </row>
    <row r="785" spans="1:91" x14ac:dyDescent="0.25">
      <c r="A785" s="8"/>
      <c r="B785" s="8"/>
      <c r="C785" s="8"/>
      <c r="D785" s="8"/>
      <c r="F785" s="8"/>
      <c r="H785"/>
      <c r="N785"/>
      <c r="P785" s="8"/>
      <c r="R785" s="8"/>
      <c r="T785" s="8"/>
      <c r="AQ785"/>
      <c r="BJ785" s="33" t="s">
        <v>952</v>
      </c>
      <c r="BL785" s="33" t="s">
        <v>9967</v>
      </c>
      <c r="BP785" s="8"/>
      <c r="CM785" s="4" t="s">
        <v>10398</v>
      </c>
    </row>
    <row r="786" spans="1:91" x14ac:dyDescent="0.25">
      <c r="A786" s="8"/>
      <c r="B786" s="8"/>
      <c r="C786" s="8"/>
      <c r="D786" s="8"/>
      <c r="F786" s="8"/>
      <c r="H786"/>
      <c r="N786"/>
      <c r="P786" s="8"/>
      <c r="R786" s="8"/>
      <c r="T786" s="8"/>
      <c r="AQ786"/>
      <c r="BJ786" s="33" t="s">
        <v>953</v>
      </c>
      <c r="BL786" s="33" t="s">
        <v>9968</v>
      </c>
      <c r="BP786" s="8"/>
      <c r="CM786" s="4" t="s">
        <v>10398</v>
      </c>
    </row>
    <row r="787" spans="1:91" x14ac:dyDescent="0.25">
      <c r="A787" s="8"/>
      <c r="B787" s="8"/>
      <c r="C787" s="8"/>
      <c r="D787" s="8"/>
      <c r="F787" s="8"/>
      <c r="H787"/>
      <c r="N787"/>
      <c r="P787" s="8"/>
      <c r="R787" s="8"/>
      <c r="T787" s="8"/>
      <c r="AQ787"/>
      <c r="BJ787" s="33" t="s">
        <v>954</v>
      </c>
      <c r="BL787" s="33" t="s">
        <v>9969</v>
      </c>
      <c r="BP787" s="8"/>
      <c r="CM787" s="4" t="s">
        <v>10398</v>
      </c>
    </row>
    <row r="788" spans="1:91" x14ac:dyDescent="0.25">
      <c r="A788" s="8"/>
      <c r="B788" s="8"/>
      <c r="C788" s="8"/>
      <c r="D788" s="8"/>
      <c r="F788" s="8"/>
      <c r="H788"/>
      <c r="N788"/>
      <c r="P788" s="8"/>
      <c r="R788" s="8"/>
      <c r="T788" s="8"/>
      <c r="AQ788"/>
      <c r="BJ788" s="33" t="s">
        <v>955</v>
      </c>
      <c r="BL788" s="33" t="s">
        <v>9970</v>
      </c>
      <c r="BP788" s="8"/>
      <c r="CM788" s="4" t="s">
        <v>10398</v>
      </c>
    </row>
    <row r="789" spans="1:91" x14ac:dyDescent="0.25">
      <c r="A789" s="8"/>
      <c r="B789" s="8"/>
      <c r="C789" s="8"/>
      <c r="D789" s="8"/>
      <c r="F789" s="8"/>
      <c r="H789"/>
      <c r="N789"/>
      <c r="P789" s="8"/>
      <c r="R789" s="8"/>
      <c r="T789" s="8"/>
      <c r="AQ789"/>
      <c r="BJ789" s="33" t="s">
        <v>956</v>
      </c>
      <c r="BL789" s="33" t="s">
        <v>9971</v>
      </c>
      <c r="BP789" s="8"/>
      <c r="CM789" s="4" t="s">
        <v>10398</v>
      </c>
    </row>
    <row r="790" spans="1:91" x14ac:dyDescent="0.25">
      <c r="A790" s="8"/>
      <c r="B790" s="8"/>
      <c r="C790" s="8"/>
      <c r="D790" s="8"/>
      <c r="F790" s="8"/>
      <c r="H790"/>
      <c r="N790"/>
      <c r="P790" s="8"/>
      <c r="R790" s="8"/>
      <c r="T790" s="8"/>
      <c r="AQ790"/>
      <c r="BJ790" s="33" t="s">
        <v>957</v>
      </c>
      <c r="BL790" s="33" t="s">
        <v>9972</v>
      </c>
      <c r="BP790" s="8"/>
      <c r="CM790" s="4" t="s">
        <v>10398</v>
      </c>
    </row>
    <row r="791" spans="1:91" x14ac:dyDescent="0.25">
      <c r="A791" s="8"/>
      <c r="B791" s="8"/>
      <c r="C791" s="8"/>
      <c r="D791" s="8"/>
      <c r="F791" s="8"/>
      <c r="H791"/>
      <c r="N791"/>
      <c r="P791" s="8"/>
      <c r="R791" s="8"/>
      <c r="T791" s="8"/>
      <c r="AQ791"/>
      <c r="BJ791" s="33" t="s">
        <v>958</v>
      </c>
      <c r="BL791" s="33" t="s">
        <v>9973</v>
      </c>
      <c r="BP791" s="8"/>
      <c r="CM791" s="4" t="s">
        <v>10398</v>
      </c>
    </row>
    <row r="792" spans="1:91" x14ac:dyDescent="0.25">
      <c r="A792" s="8"/>
      <c r="B792" s="8"/>
      <c r="C792" s="8"/>
      <c r="D792" s="8"/>
      <c r="F792" s="8"/>
      <c r="H792"/>
      <c r="N792"/>
      <c r="P792" s="8"/>
      <c r="R792" s="8"/>
      <c r="T792" s="8"/>
      <c r="AQ792"/>
      <c r="BJ792" s="33" t="s">
        <v>959</v>
      </c>
      <c r="BL792" s="33" t="s">
        <v>9974</v>
      </c>
      <c r="BP792" s="8"/>
      <c r="CM792" s="4" t="s">
        <v>10398</v>
      </c>
    </row>
    <row r="793" spans="1:91" x14ac:dyDescent="0.25">
      <c r="A793" s="8"/>
      <c r="B793" s="8"/>
      <c r="C793" s="8"/>
      <c r="D793" s="8"/>
      <c r="F793" s="8"/>
      <c r="H793"/>
      <c r="N793"/>
      <c r="P793" s="8"/>
      <c r="R793" s="8"/>
      <c r="T793" s="8"/>
      <c r="AQ793"/>
      <c r="BJ793" s="33" t="s">
        <v>960</v>
      </c>
      <c r="BL793" s="33" t="s">
        <v>9975</v>
      </c>
      <c r="BP793" s="8"/>
      <c r="CM793" s="4" t="s">
        <v>10398</v>
      </c>
    </row>
    <row r="794" spans="1:91" x14ac:dyDescent="0.25">
      <c r="A794" s="8"/>
      <c r="B794" s="8"/>
      <c r="C794" s="8"/>
      <c r="D794" s="8"/>
      <c r="F794" s="8"/>
      <c r="H794"/>
      <c r="N794"/>
      <c r="P794" s="8"/>
      <c r="R794" s="8"/>
      <c r="T794" s="8"/>
      <c r="AQ794"/>
      <c r="BJ794" s="33" t="s">
        <v>961</v>
      </c>
      <c r="BL794" s="33" t="s">
        <v>9976</v>
      </c>
      <c r="BP794" s="8"/>
      <c r="CM794" s="4" t="s">
        <v>10398</v>
      </c>
    </row>
    <row r="795" spans="1:91" x14ac:dyDescent="0.25">
      <c r="A795" s="8"/>
      <c r="B795" s="8"/>
      <c r="C795" s="8"/>
      <c r="D795" s="8"/>
      <c r="F795" s="8"/>
      <c r="H795"/>
      <c r="N795"/>
      <c r="P795" s="8"/>
      <c r="R795" s="8"/>
      <c r="T795" s="8"/>
      <c r="AQ795"/>
      <c r="BJ795" s="33" t="s">
        <v>962</v>
      </c>
      <c r="BL795" s="33" t="s">
        <v>9977</v>
      </c>
      <c r="BP795" s="8"/>
      <c r="CM795" s="4" t="s">
        <v>10398</v>
      </c>
    </row>
    <row r="796" spans="1:91" x14ac:dyDescent="0.25">
      <c r="A796" s="8"/>
      <c r="B796" s="8"/>
      <c r="C796" s="8"/>
      <c r="D796" s="8"/>
      <c r="F796" s="8"/>
      <c r="H796"/>
      <c r="N796"/>
      <c r="P796" s="8"/>
      <c r="R796" s="8"/>
      <c r="T796" s="8"/>
      <c r="AQ796"/>
      <c r="BJ796" s="33" t="s">
        <v>963</v>
      </c>
      <c r="BL796" s="33" t="s">
        <v>9978</v>
      </c>
      <c r="BP796" s="8"/>
      <c r="CM796" s="4" t="s">
        <v>10398</v>
      </c>
    </row>
    <row r="797" spans="1:91" x14ac:dyDescent="0.25">
      <c r="A797" s="8"/>
      <c r="B797" s="8"/>
      <c r="C797" s="8"/>
      <c r="D797" s="8"/>
      <c r="F797" s="8"/>
      <c r="H797"/>
      <c r="N797"/>
      <c r="P797" s="8"/>
      <c r="R797" s="8"/>
      <c r="T797" s="8"/>
      <c r="AQ797"/>
      <c r="BJ797" s="33" t="s">
        <v>964</v>
      </c>
      <c r="BL797" s="33" t="s">
        <v>9979</v>
      </c>
      <c r="BP797" s="8"/>
      <c r="CM797" s="4" t="s">
        <v>10398</v>
      </c>
    </row>
    <row r="798" spans="1:91" x14ac:dyDescent="0.25">
      <c r="A798" s="8"/>
      <c r="B798" s="8"/>
      <c r="C798" s="8"/>
      <c r="D798" s="8"/>
      <c r="F798" s="8"/>
      <c r="H798"/>
      <c r="N798"/>
      <c r="P798" s="8"/>
      <c r="R798" s="8"/>
      <c r="T798" s="8"/>
      <c r="AQ798"/>
      <c r="BJ798" s="33" t="s">
        <v>965</v>
      </c>
      <c r="BL798" s="33" t="s">
        <v>9980</v>
      </c>
      <c r="BP798" s="8"/>
      <c r="CM798" s="4" t="s">
        <v>10398</v>
      </c>
    </row>
    <row r="799" spans="1:91" x14ac:dyDescent="0.25">
      <c r="A799" s="8"/>
      <c r="B799" s="8"/>
      <c r="C799" s="8"/>
      <c r="D799" s="8"/>
      <c r="F799" s="8"/>
      <c r="H799"/>
      <c r="N799"/>
      <c r="P799" s="8"/>
      <c r="R799" s="8"/>
      <c r="T799" s="8"/>
      <c r="AQ799"/>
      <c r="BJ799" s="33" t="s">
        <v>966</v>
      </c>
      <c r="BL799" s="33" t="s">
        <v>9981</v>
      </c>
      <c r="BP799" s="8"/>
      <c r="CM799" s="4" t="s">
        <v>10398</v>
      </c>
    </row>
    <row r="800" spans="1:91" x14ac:dyDescent="0.25">
      <c r="A800" s="8"/>
      <c r="B800" s="8"/>
      <c r="C800" s="8"/>
      <c r="D800" s="8"/>
      <c r="F800" s="8"/>
      <c r="H800"/>
      <c r="N800"/>
      <c r="P800" s="8"/>
      <c r="R800" s="8"/>
      <c r="T800" s="8"/>
      <c r="AQ800"/>
      <c r="BJ800" s="33" t="s">
        <v>967</v>
      </c>
      <c r="BL800" s="33" t="s">
        <v>9982</v>
      </c>
      <c r="BP800" s="8"/>
    </row>
    <row r="801" spans="1:91" x14ac:dyDescent="0.25">
      <c r="A801" s="8"/>
      <c r="B801" s="8"/>
      <c r="C801" s="8"/>
      <c r="D801" s="8"/>
      <c r="F801" s="8"/>
      <c r="H801"/>
      <c r="N801"/>
      <c r="P801" s="8"/>
      <c r="R801" s="8"/>
      <c r="T801" s="8"/>
      <c r="AQ801"/>
      <c r="BJ801" s="33" t="s">
        <v>968</v>
      </c>
      <c r="BL801" s="33" t="s">
        <v>9983</v>
      </c>
      <c r="BP801" s="8"/>
      <c r="CM801" s="4" t="s">
        <v>10399</v>
      </c>
    </row>
    <row r="802" spans="1:91" x14ac:dyDescent="0.25">
      <c r="A802" s="8"/>
      <c r="B802" s="8"/>
      <c r="C802" s="8"/>
      <c r="D802" s="8"/>
      <c r="F802" s="8"/>
      <c r="H802"/>
      <c r="N802"/>
      <c r="P802" s="8"/>
      <c r="R802" s="8"/>
      <c r="T802" s="8"/>
      <c r="AQ802"/>
      <c r="BJ802" s="33" t="s">
        <v>969</v>
      </c>
      <c r="BL802" s="33" t="s">
        <v>9984</v>
      </c>
      <c r="BP802" s="8"/>
      <c r="CM802" s="4" t="s">
        <v>10399</v>
      </c>
    </row>
    <row r="803" spans="1:91" x14ac:dyDescent="0.25">
      <c r="A803" s="8"/>
      <c r="B803" s="8"/>
      <c r="C803" s="8"/>
      <c r="D803" s="8"/>
      <c r="F803" s="8"/>
      <c r="H803"/>
      <c r="N803"/>
      <c r="P803" s="8"/>
      <c r="R803" s="8"/>
      <c r="T803" s="8"/>
      <c r="AQ803"/>
      <c r="BJ803" s="33" t="s">
        <v>970</v>
      </c>
      <c r="BL803" s="33" t="s">
        <v>9985</v>
      </c>
      <c r="BP803" s="8"/>
      <c r="CM803" s="4" t="s">
        <v>10399</v>
      </c>
    </row>
    <row r="804" spans="1:91" x14ac:dyDescent="0.25">
      <c r="A804" s="8"/>
      <c r="B804" s="8"/>
      <c r="C804" s="8"/>
      <c r="D804" s="8"/>
      <c r="F804" s="8"/>
      <c r="H804"/>
      <c r="N804"/>
      <c r="P804" s="8"/>
      <c r="R804" s="8"/>
      <c r="T804" s="8"/>
      <c r="AQ804"/>
      <c r="BJ804" s="33" t="s">
        <v>971</v>
      </c>
      <c r="BL804" s="33" t="s">
        <v>9986</v>
      </c>
      <c r="BP804" s="8"/>
      <c r="CM804" s="4" t="s">
        <v>10399</v>
      </c>
    </row>
    <row r="805" spans="1:91" x14ac:dyDescent="0.25">
      <c r="A805" s="8"/>
      <c r="B805" s="8"/>
      <c r="C805" s="8"/>
      <c r="D805" s="8"/>
      <c r="F805" s="8"/>
      <c r="H805"/>
      <c r="N805"/>
      <c r="P805" s="8"/>
      <c r="R805" s="8"/>
      <c r="T805" s="8"/>
      <c r="AQ805"/>
      <c r="BJ805" s="33" t="s">
        <v>972</v>
      </c>
      <c r="BL805" s="33" t="s">
        <v>9987</v>
      </c>
      <c r="BP805" s="8"/>
      <c r="CM805" s="4" t="s">
        <v>10399</v>
      </c>
    </row>
    <row r="806" spans="1:91" x14ac:dyDescent="0.25">
      <c r="A806" s="8"/>
      <c r="B806" s="8"/>
      <c r="C806" s="8"/>
      <c r="D806" s="8"/>
      <c r="F806" s="8"/>
      <c r="H806"/>
      <c r="N806"/>
      <c r="P806" s="8"/>
      <c r="R806" s="8"/>
      <c r="T806" s="8"/>
      <c r="AQ806"/>
      <c r="BJ806" s="33" t="s">
        <v>973</v>
      </c>
      <c r="BL806" s="33" t="s">
        <v>9988</v>
      </c>
      <c r="BP806" s="8"/>
      <c r="CM806" s="4" t="s">
        <v>10399</v>
      </c>
    </row>
    <row r="807" spans="1:91" x14ac:dyDescent="0.25">
      <c r="A807" s="8"/>
      <c r="B807" s="8"/>
      <c r="C807" s="8"/>
      <c r="D807" s="8"/>
      <c r="F807" s="8"/>
      <c r="H807"/>
      <c r="N807"/>
      <c r="P807" s="8"/>
      <c r="R807" s="8"/>
      <c r="T807" s="8"/>
      <c r="AQ807"/>
      <c r="BJ807" s="33" t="s">
        <v>974</v>
      </c>
      <c r="BL807" s="33" t="s">
        <v>9989</v>
      </c>
      <c r="BP807" s="8"/>
      <c r="CM807" s="4" t="s">
        <v>10399</v>
      </c>
    </row>
    <row r="808" spans="1:91" x14ac:dyDescent="0.25">
      <c r="A808" s="8"/>
      <c r="B808" s="8"/>
      <c r="C808" s="8"/>
      <c r="D808" s="8"/>
      <c r="F808" s="8"/>
      <c r="H808"/>
      <c r="N808"/>
      <c r="P808" s="8"/>
      <c r="R808" s="8"/>
      <c r="T808" s="8"/>
      <c r="AQ808"/>
      <c r="BJ808" s="33" t="s">
        <v>975</v>
      </c>
      <c r="BL808" s="33" t="s">
        <v>9990</v>
      </c>
      <c r="BP808" s="8"/>
      <c r="CM808" s="4" t="s">
        <v>10399</v>
      </c>
    </row>
    <row r="809" spans="1:91" x14ac:dyDescent="0.25">
      <c r="A809" s="8"/>
      <c r="B809" s="8"/>
      <c r="C809" s="8"/>
      <c r="D809" s="8"/>
      <c r="F809" s="8"/>
      <c r="H809"/>
      <c r="N809"/>
      <c r="P809" s="8"/>
      <c r="R809" s="8"/>
      <c r="T809" s="8"/>
      <c r="AQ809"/>
      <c r="BJ809" s="33" t="s">
        <v>976</v>
      </c>
      <c r="BL809" s="33" t="s">
        <v>9991</v>
      </c>
      <c r="BP809" s="8"/>
      <c r="CM809" s="4" t="s">
        <v>10399</v>
      </c>
    </row>
    <row r="810" spans="1:91" x14ac:dyDescent="0.25">
      <c r="A810" s="8"/>
      <c r="B810" s="8"/>
      <c r="C810" s="8"/>
      <c r="D810" s="8"/>
      <c r="F810" s="8"/>
      <c r="H810"/>
      <c r="N810"/>
      <c r="P810" s="8"/>
      <c r="R810" s="8"/>
      <c r="T810" s="8"/>
      <c r="AQ810"/>
      <c r="BJ810" s="33" t="s">
        <v>977</v>
      </c>
      <c r="BL810" s="33" t="s">
        <v>9992</v>
      </c>
      <c r="BP810" s="8"/>
      <c r="CM810" s="4" t="s">
        <v>10399</v>
      </c>
    </row>
    <row r="811" spans="1:91" x14ac:dyDescent="0.25">
      <c r="A811" s="8"/>
      <c r="B811" s="8"/>
      <c r="C811" s="8"/>
      <c r="D811" s="8"/>
      <c r="F811" s="8"/>
      <c r="H811"/>
      <c r="N811"/>
      <c r="P811" s="8"/>
      <c r="R811" s="8"/>
      <c r="T811" s="8"/>
      <c r="AQ811"/>
      <c r="BJ811" s="33" t="s">
        <v>978</v>
      </c>
      <c r="BL811" s="33" t="s">
        <v>9993</v>
      </c>
      <c r="BP811" s="8"/>
      <c r="CM811" s="4" t="s">
        <v>10399</v>
      </c>
    </row>
    <row r="812" spans="1:91" x14ac:dyDescent="0.25">
      <c r="A812" s="8"/>
      <c r="B812" s="8"/>
      <c r="C812" s="8"/>
      <c r="D812" s="8"/>
      <c r="F812" s="8"/>
      <c r="H812"/>
      <c r="N812"/>
      <c r="P812" s="8"/>
      <c r="R812" s="8"/>
      <c r="T812" s="8"/>
      <c r="AQ812"/>
      <c r="BJ812" s="33" t="s">
        <v>979</v>
      </c>
      <c r="BL812" s="33" t="s">
        <v>9994</v>
      </c>
      <c r="BP812" s="8"/>
      <c r="CM812" s="4" t="s">
        <v>10399</v>
      </c>
    </row>
    <row r="813" spans="1:91" x14ac:dyDescent="0.25">
      <c r="A813" s="8"/>
      <c r="B813" s="8"/>
      <c r="C813" s="8"/>
      <c r="D813" s="8"/>
      <c r="F813" s="8"/>
      <c r="H813"/>
      <c r="N813"/>
      <c r="P813" s="8"/>
      <c r="R813" s="8"/>
      <c r="T813" s="8"/>
      <c r="AQ813"/>
      <c r="BJ813" s="33" t="s">
        <v>980</v>
      </c>
      <c r="BL813" s="33" t="s">
        <v>9995</v>
      </c>
      <c r="BP813" s="8"/>
      <c r="CM813" s="4" t="s">
        <v>10399</v>
      </c>
    </row>
    <row r="814" spans="1:91" x14ac:dyDescent="0.25">
      <c r="A814" s="8"/>
      <c r="B814" s="8"/>
      <c r="C814" s="8"/>
      <c r="D814" s="8"/>
      <c r="F814" s="8"/>
      <c r="H814"/>
      <c r="N814"/>
      <c r="P814" s="8"/>
      <c r="R814" s="8"/>
      <c r="T814" s="8"/>
      <c r="AQ814"/>
      <c r="BJ814" s="33" t="s">
        <v>981</v>
      </c>
      <c r="BL814" s="33" t="s">
        <v>9996</v>
      </c>
      <c r="BP814" s="8"/>
      <c r="CM814" s="4" t="s">
        <v>10399</v>
      </c>
    </row>
    <row r="815" spans="1:91" x14ac:dyDescent="0.25">
      <c r="A815" s="8"/>
      <c r="B815" s="8"/>
      <c r="C815" s="8"/>
      <c r="D815" s="8"/>
      <c r="F815" s="8"/>
      <c r="H815"/>
      <c r="N815"/>
      <c r="P815" s="8"/>
      <c r="R815" s="8"/>
      <c r="T815" s="8"/>
      <c r="AQ815"/>
      <c r="BJ815" s="33" t="s">
        <v>982</v>
      </c>
      <c r="BL815" s="33" t="s">
        <v>9997</v>
      </c>
      <c r="BP815" s="8"/>
      <c r="CM815" s="4" t="s">
        <v>10399</v>
      </c>
    </row>
    <row r="816" spans="1:91" x14ac:dyDescent="0.25">
      <c r="A816" s="8"/>
      <c r="B816" s="8"/>
      <c r="C816" s="8"/>
      <c r="D816" s="8"/>
      <c r="F816" s="8"/>
      <c r="H816"/>
      <c r="N816"/>
      <c r="P816" s="8"/>
      <c r="R816" s="8"/>
      <c r="T816" s="8"/>
      <c r="AQ816"/>
      <c r="BJ816" s="33" t="s">
        <v>983</v>
      </c>
      <c r="BL816" s="33" t="s">
        <v>9998</v>
      </c>
      <c r="BP816" s="8"/>
      <c r="CM816" s="4" t="s">
        <v>10399</v>
      </c>
    </row>
    <row r="817" spans="1:91" x14ac:dyDescent="0.25">
      <c r="A817" s="8"/>
      <c r="B817" s="8"/>
      <c r="C817" s="8"/>
      <c r="D817" s="8"/>
      <c r="F817" s="8"/>
      <c r="H817"/>
      <c r="N817"/>
      <c r="P817" s="8"/>
      <c r="R817" s="8"/>
      <c r="T817" s="8"/>
      <c r="AQ817"/>
      <c r="BJ817" s="33" t="s">
        <v>984</v>
      </c>
      <c r="BL817" s="33" t="s">
        <v>9999</v>
      </c>
      <c r="BP817" s="8"/>
      <c r="CM817" s="4" t="s">
        <v>10399</v>
      </c>
    </row>
    <row r="818" spans="1:91" x14ac:dyDescent="0.25">
      <c r="A818" s="8"/>
      <c r="B818" s="8"/>
      <c r="C818" s="8"/>
      <c r="D818" s="8"/>
      <c r="F818" s="8"/>
      <c r="H818"/>
      <c r="N818"/>
      <c r="P818" s="8"/>
      <c r="R818" s="8"/>
      <c r="T818" s="8"/>
      <c r="AQ818"/>
      <c r="BJ818" s="33" t="s">
        <v>985</v>
      </c>
      <c r="BL818" s="33" t="s">
        <v>10000</v>
      </c>
      <c r="BP818" s="8"/>
      <c r="CM818" s="4" t="s">
        <v>10399</v>
      </c>
    </row>
    <row r="819" spans="1:91" x14ac:dyDescent="0.25">
      <c r="A819" s="8"/>
      <c r="B819" s="8"/>
      <c r="C819" s="8"/>
      <c r="D819" s="8"/>
      <c r="F819" s="8"/>
      <c r="H819"/>
      <c r="N819"/>
      <c r="P819" s="8"/>
      <c r="R819" s="8"/>
      <c r="T819" s="8"/>
      <c r="AQ819"/>
      <c r="BJ819" s="33" t="s">
        <v>986</v>
      </c>
      <c r="BL819" s="33" t="s">
        <v>10001</v>
      </c>
      <c r="BP819" s="8"/>
      <c r="CM819" s="4" t="s">
        <v>10399</v>
      </c>
    </row>
    <row r="820" spans="1:91" x14ac:dyDescent="0.25">
      <c r="A820" s="8"/>
      <c r="B820" s="8"/>
      <c r="C820" s="8"/>
      <c r="D820" s="8"/>
      <c r="F820" s="8"/>
      <c r="H820"/>
      <c r="N820"/>
      <c r="P820" s="8"/>
      <c r="R820" s="8"/>
      <c r="T820" s="8"/>
      <c r="AQ820"/>
      <c r="BJ820" s="33" t="s">
        <v>987</v>
      </c>
      <c r="BL820" s="33" t="s">
        <v>10002</v>
      </c>
      <c r="BP820" s="8"/>
      <c r="CM820" s="4" t="s">
        <v>10399</v>
      </c>
    </row>
    <row r="821" spans="1:91" x14ac:dyDescent="0.25">
      <c r="A821" s="8"/>
      <c r="B821" s="8"/>
      <c r="C821" s="8"/>
      <c r="D821" s="8"/>
      <c r="F821" s="8"/>
      <c r="H821"/>
      <c r="N821"/>
      <c r="P821" s="8"/>
      <c r="R821" s="8"/>
      <c r="T821" s="8"/>
      <c r="AQ821"/>
      <c r="BJ821" s="33" t="s">
        <v>988</v>
      </c>
      <c r="BL821" s="33" t="s">
        <v>10003</v>
      </c>
      <c r="BP821" s="8"/>
      <c r="CM821" s="4" t="s">
        <v>10399</v>
      </c>
    </row>
    <row r="822" spans="1:91" x14ac:dyDescent="0.25">
      <c r="A822" s="8"/>
      <c r="B822" s="8"/>
      <c r="C822" s="8"/>
      <c r="D822" s="8"/>
      <c r="F822" s="8"/>
      <c r="H822"/>
      <c r="N822"/>
      <c r="P822" s="8"/>
      <c r="R822" s="8"/>
      <c r="T822" s="8"/>
      <c r="AQ822"/>
      <c r="BJ822" s="33" t="s">
        <v>989</v>
      </c>
      <c r="BL822" s="33" t="s">
        <v>10004</v>
      </c>
      <c r="BP822" s="8"/>
      <c r="CM822" s="4" t="s">
        <v>10399</v>
      </c>
    </row>
    <row r="823" spans="1:91" x14ac:dyDescent="0.25">
      <c r="A823" s="8"/>
      <c r="B823" s="8"/>
      <c r="C823" s="8"/>
      <c r="D823" s="8"/>
      <c r="F823" s="8"/>
      <c r="H823"/>
      <c r="N823"/>
      <c r="P823" s="8"/>
      <c r="R823" s="8"/>
      <c r="T823" s="8"/>
      <c r="AQ823"/>
      <c r="BJ823" s="33" t="s">
        <v>990</v>
      </c>
      <c r="BL823" s="33" t="s">
        <v>10005</v>
      </c>
      <c r="BP823" s="8"/>
      <c r="CM823" s="4" t="s">
        <v>10399</v>
      </c>
    </row>
    <row r="824" spans="1:91" x14ac:dyDescent="0.25">
      <c r="A824" s="8"/>
      <c r="B824" s="8"/>
      <c r="C824" s="8"/>
      <c r="D824" s="8"/>
      <c r="F824" s="8"/>
      <c r="H824"/>
      <c r="N824"/>
      <c r="P824" s="8"/>
      <c r="R824" s="8"/>
      <c r="T824" s="8"/>
      <c r="AQ824"/>
      <c r="BJ824" s="33" t="s">
        <v>991</v>
      </c>
      <c r="BL824" s="33" t="s">
        <v>10006</v>
      </c>
      <c r="BP824" s="8"/>
      <c r="CM824" s="4" t="s">
        <v>10399</v>
      </c>
    </row>
    <row r="825" spans="1:91" x14ac:dyDescent="0.25">
      <c r="A825" s="8"/>
      <c r="B825" s="8"/>
      <c r="C825" s="8"/>
      <c r="D825" s="8"/>
      <c r="F825" s="8"/>
      <c r="H825"/>
      <c r="N825"/>
      <c r="P825" s="8"/>
      <c r="R825" s="8"/>
      <c r="T825" s="8"/>
      <c r="AQ825"/>
      <c r="BJ825" s="33" t="s">
        <v>992</v>
      </c>
      <c r="BL825" s="33" t="s">
        <v>10007</v>
      </c>
      <c r="BP825" s="8"/>
      <c r="CM825" s="4" t="s">
        <v>10399</v>
      </c>
    </row>
    <row r="826" spans="1:91" x14ac:dyDescent="0.25">
      <c r="A826" s="8"/>
      <c r="B826" s="8"/>
      <c r="C826" s="8"/>
      <c r="D826" s="8"/>
      <c r="F826" s="8"/>
      <c r="H826"/>
      <c r="N826"/>
      <c r="P826" s="8"/>
      <c r="R826" s="8"/>
      <c r="T826" s="8"/>
      <c r="AQ826"/>
      <c r="BJ826" s="33" t="s">
        <v>993</v>
      </c>
      <c r="BL826" s="33" t="s">
        <v>10008</v>
      </c>
      <c r="BP826" s="8"/>
      <c r="CM826" s="4" t="s">
        <v>10399</v>
      </c>
    </row>
    <row r="827" spans="1:91" x14ac:dyDescent="0.25">
      <c r="A827" s="8"/>
      <c r="B827" s="8"/>
      <c r="C827" s="8"/>
      <c r="D827" s="8"/>
      <c r="F827" s="8"/>
      <c r="H827"/>
      <c r="N827"/>
      <c r="P827" s="8"/>
      <c r="R827" s="8"/>
      <c r="T827" s="8"/>
      <c r="AQ827"/>
      <c r="BJ827" s="33" t="s">
        <v>994</v>
      </c>
      <c r="BL827" s="33" t="s">
        <v>10009</v>
      </c>
      <c r="BP827" s="8"/>
      <c r="CM827" s="4" t="s">
        <v>10399</v>
      </c>
    </row>
    <row r="828" spans="1:91" x14ac:dyDescent="0.25">
      <c r="A828" s="8"/>
      <c r="B828" s="8"/>
      <c r="C828" s="8"/>
      <c r="D828" s="8"/>
      <c r="F828" s="8"/>
      <c r="H828"/>
      <c r="N828"/>
      <c r="P828" s="8"/>
      <c r="R828" s="8"/>
      <c r="T828" s="8"/>
      <c r="AQ828"/>
      <c r="BJ828" s="33" t="s">
        <v>995</v>
      </c>
      <c r="BL828" s="33" t="s">
        <v>10010</v>
      </c>
      <c r="BP828" s="8"/>
      <c r="CM828" s="4" t="s">
        <v>10399</v>
      </c>
    </row>
    <row r="829" spans="1:91" x14ac:dyDescent="0.25">
      <c r="A829" s="8"/>
      <c r="B829" s="8"/>
      <c r="C829" s="8"/>
      <c r="D829" s="8"/>
      <c r="F829" s="8"/>
      <c r="H829"/>
      <c r="N829"/>
      <c r="P829" s="8"/>
      <c r="R829" s="8"/>
      <c r="T829" s="8"/>
      <c r="AQ829"/>
      <c r="BJ829" s="33" t="s">
        <v>996</v>
      </c>
      <c r="BL829" s="33" t="s">
        <v>10011</v>
      </c>
      <c r="BP829" s="8"/>
      <c r="CM829" s="4" t="s">
        <v>10399</v>
      </c>
    </row>
    <row r="830" spans="1:91" x14ac:dyDescent="0.25">
      <c r="A830" s="8"/>
      <c r="B830" s="8"/>
      <c r="C830" s="8"/>
      <c r="D830" s="8"/>
      <c r="F830" s="8"/>
      <c r="H830"/>
      <c r="N830"/>
      <c r="P830" s="8"/>
      <c r="R830" s="8"/>
      <c r="T830" s="8"/>
      <c r="AQ830"/>
      <c r="BJ830" s="33" t="s">
        <v>997</v>
      </c>
      <c r="BL830" s="33" t="s">
        <v>10012</v>
      </c>
      <c r="BP830" s="8"/>
      <c r="CM830" s="4" t="s">
        <v>10399</v>
      </c>
    </row>
    <row r="831" spans="1:91" x14ac:dyDescent="0.25">
      <c r="A831" s="8"/>
      <c r="B831" s="8"/>
      <c r="C831" s="8"/>
      <c r="D831" s="8"/>
      <c r="F831" s="8"/>
      <c r="H831"/>
      <c r="N831"/>
      <c r="P831" s="8"/>
      <c r="R831" s="8"/>
      <c r="T831" s="8"/>
      <c r="AQ831"/>
      <c r="BJ831" s="33" t="s">
        <v>998</v>
      </c>
      <c r="BL831" s="33" t="s">
        <v>10013</v>
      </c>
      <c r="BP831" s="8"/>
      <c r="CM831" s="4" t="s">
        <v>10399</v>
      </c>
    </row>
    <row r="832" spans="1:91" x14ac:dyDescent="0.25">
      <c r="A832" s="8"/>
      <c r="B832" s="8"/>
      <c r="C832" s="8"/>
      <c r="D832" s="8"/>
      <c r="F832" s="8"/>
      <c r="H832"/>
      <c r="N832"/>
      <c r="P832" s="8"/>
      <c r="R832" s="8"/>
      <c r="T832" s="8"/>
      <c r="AQ832"/>
      <c r="BJ832" s="33" t="s">
        <v>999</v>
      </c>
      <c r="BL832" s="33" t="s">
        <v>10014</v>
      </c>
      <c r="BP832" s="8"/>
      <c r="CM832" s="4" t="s">
        <v>10399</v>
      </c>
    </row>
    <row r="833" spans="1:91" x14ac:dyDescent="0.25">
      <c r="A833" s="8"/>
      <c r="B833" s="8"/>
      <c r="C833" s="8"/>
      <c r="D833" s="8"/>
      <c r="F833" s="8"/>
      <c r="H833"/>
      <c r="N833"/>
      <c r="P833" s="8"/>
      <c r="R833" s="8"/>
      <c r="T833" s="8"/>
      <c r="AQ833"/>
      <c r="BJ833" s="33" t="s">
        <v>1000</v>
      </c>
      <c r="BL833" s="33" t="s">
        <v>10015</v>
      </c>
      <c r="BP833" s="8"/>
      <c r="CM833" s="4" t="s">
        <v>10399</v>
      </c>
    </row>
    <row r="834" spans="1:91" x14ac:dyDescent="0.25">
      <c r="A834" s="8"/>
      <c r="B834" s="8"/>
      <c r="C834" s="8"/>
      <c r="D834" s="8"/>
      <c r="F834" s="8"/>
      <c r="H834"/>
      <c r="N834"/>
      <c r="P834" s="8"/>
      <c r="R834" s="8"/>
      <c r="T834" s="8"/>
      <c r="AQ834"/>
      <c r="BJ834" s="33" t="s">
        <v>1001</v>
      </c>
      <c r="BL834" s="33" t="s">
        <v>10016</v>
      </c>
      <c r="BP834" s="8"/>
      <c r="CM834" s="4" t="s">
        <v>10399</v>
      </c>
    </row>
    <row r="835" spans="1:91" x14ac:dyDescent="0.25">
      <c r="A835" s="8"/>
      <c r="B835" s="8"/>
      <c r="C835" s="8"/>
      <c r="D835" s="8"/>
      <c r="F835" s="8"/>
      <c r="H835"/>
      <c r="N835"/>
      <c r="P835" s="8"/>
      <c r="R835" s="8"/>
      <c r="T835" s="8"/>
      <c r="AQ835"/>
      <c r="BJ835" s="33" t="s">
        <v>1002</v>
      </c>
      <c r="BL835" s="33" t="s">
        <v>10017</v>
      </c>
      <c r="BP835" s="8"/>
      <c r="CM835" s="4" t="s">
        <v>10399</v>
      </c>
    </row>
    <row r="836" spans="1:91" x14ac:dyDescent="0.25">
      <c r="A836" s="8"/>
      <c r="B836" s="8"/>
      <c r="C836" s="8"/>
      <c r="D836" s="8"/>
      <c r="F836" s="8"/>
      <c r="H836"/>
      <c r="N836"/>
      <c r="P836" s="8"/>
      <c r="R836" s="8"/>
      <c r="T836" s="8"/>
      <c r="AQ836"/>
      <c r="BJ836" s="33" t="s">
        <v>1003</v>
      </c>
      <c r="BL836" s="33" t="s">
        <v>10018</v>
      </c>
      <c r="BP836" s="8"/>
      <c r="CM836" s="4" t="s">
        <v>10399</v>
      </c>
    </row>
    <row r="837" spans="1:91" x14ac:dyDescent="0.25">
      <c r="A837" s="8"/>
      <c r="B837" s="8"/>
      <c r="C837" s="8"/>
      <c r="D837" s="8"/>
      <c r="F837" s="8"/>
      <c r="H837"/>
      <c r="N837"/>
      <c r="P837" s="8"/>
      <c r="R837" s="8"/>
      <c r="T837" s="8"/>
      <c r="AQ837"/>
      <c r="BJ837" s="33" t="s">
        <v>1004</v>
      </c>
      <c r="BL837" s="33" t="s">
        <v>10019</v>
      </c>
      <c r="BP837" s="8"/>
      <c r="CM837" s="4" t="s">
        <v>10399</v>
      </c>
    </row>
    <row r="838" spans="1:91" x14ac:dyDescent="0.25">
      <c r="A838" s="8"/>
      <c r="B838" s="8"/>
      <c r="C838" s="8"/>
      <c r="D838" s="8"/>
      <c r="F838" s="8"/>
      <c r="H838"/>
      <c r="N838"/>
      <c r="P838" s="8"/>
      <c r="R838" s="8"/>
      <c r="T838" s="8"/>
      <c r="AQ838"/>
      <c r="BJ838" s="33" t="s">
        <v>1005</v>
      </c>
      <c r="BL838" s="33" t="s">
        <v>10020</v>
      </c>
      <c r="BP838" s="8"/>
      <c r="CM838" s="4" t="s">
        <v>10399</v>
      </c>
    </row>
    <row r="839" spans="1:91" x14ac:dyDescent="0.25">
      <c r="A839" s="8"/>
      <c r="B839" s="8"/>
      <c r="C839" s="8"/>
      <c r="D839" s="8"/>
      <c r="F839" s="8"/>
      <c r="H839"/>
      <c r="N839"/>
      <c r="P839" s="8"/>
      <c r="R839" s="8"/>
      <c r="T839" s="8"/>
      <c r="AQ839"/>
      <c r="BJ839" s="33" t="s">
        <v>1006</v>
      </c>
      <c r="BL839" s="33" t="s">
        <v>10021</v>
      </c>
      <c r="BP839" s="8"/>
      <c r="CM839" s="4" t="s">
        <v>10399</v>
      </c>
    </row>
    <row r="840" spans="1:91" x14ac:dyDescent="0.25">
      <c r="A840" s="8"/>
      <c r="B840" s="8"/>
      <c r="C840" s="8"/>
      <c r="D840" s="8"/>
      <c r="F840" s="8"/>
      <c r="H840"/>
      <c r="N840"/>
      <c r="P840" s="8"/>
      <c r="R840" s="8"/>
      <c r="T840" s="8"/>
      <c r="AQ840"/>
      <c r="BJ840" s="33" t="s">
        <v>1007</v>
      </c>
      <c r="BL840" s="33" t="s">
        <v>10022</v>
      </c>
      <c r="BP840" s="8"/>
      <c r="CM840" s="4" t="s">
        <v>10399</v>
      </c>
    </row>
    <row r="841" spans="1:91" x14ac:dyDescent="0.25">
      <c r="A841" s="8"/>
      <c r="B841" s="8"/>
      <c r="C841" s="8"/>
      <c r="D841" s="8"/>
      <c r="F841" s="8"/>
      <c r="H841"/>
      <c r="N841"/>
      <c r="P841" s="8"/>
      <c r="R841" s="8"/>
      <c r="T841" s="8"/>
      <c r="AQ841"/>
      <c r="BJ841" s="33" t="s">
        <v>1008</v>
      </c>
      <c r="BL841" s="33" t="s">
        <v>10023</v>
      </c>
      <c r="BP841" s="8"/>
      <c r="CM841" s="4" t="s">
        <v>10399</v>
      </c>
    </row>
    <row r="842" spans="1:91" x14ac:dyDescent="0.25">
      <c r="A842" s="8"/>
      <c r="B842" s="8"/>
      <c r="C842" s="8"/>
      <c r="D842" s="8"/>
      <c r="F842" s="8"/>
      <c r="H842"/>
      <c r="N842"/>
      <c r="P842" s="8"/>
      <c r="R842" s="8"/>
      <c r="T842" s="8"/>
      <c r="AQ842"/>
      <c r="BJ842" s="33" t="s">
        <v>1009</v>
      </c>
      <c r="BL842" s="33" t="s">
        <v>10024</v>
      </c>
      <c r="BP842" s="8"/>
      <c r="CM842" s="4" t="s">
        <v>10399</v>
      </c>
    </row>
    <row r="843" spans="1:91" x14ac:dyDescent="0.25">
      <c r="A843" s="8"/>
      <c r="B843" s="8"/>
      <c r="C843" s="8"/>
      <c r="D843" s="8"/>
      <c r="F843" s="8"/>
      <c r="H843"/>
      <c r="N843"/>
      <c r="P843" s="8"/>
      <c r="R843" s="8"/>
      <c r="T843" s="8"/>
      <c r="AQ843"/>
      <c r="BJ843" s="33" t="s">
        <v>1010</v>
      </c>
      <c r="BL843" s="33" t="s">
        <v>10025</v>
      </c>
      <c r="BP843" s="8"/>
      <c r="CM843" s="4" t="s">
        <v>10399</v>
      </c>
    </row>
    <row r="844" spans="1:91" x14ac:dyDescent="0.25">
      <c r="A844" s="8"/>
      <c r="B844" s="8"/>
      <c r="C844" s="8"/>
      <c r="D844" s="8"/>
      <c r="F844" s="8"/>
      <c r="H844"/>
      <c r="N844"/>
      <c r="P844" s="8"/>
      <c r="R844" s="8"/>
      <c r="T844" s="8"/>
      <c r="AQ844"/>
      <c r="BJ844" s="33" t="s">
        <v>1011</v>
      </c>
      <c r="BL844" s="33" t="s">
        <v>10026</v>
      </c>
      <c r="BP844" s="8"/>
      <c r="CM844" s="4" t="s">
        <v>10399</v>
      </c>
    </row>
    <row r="845" spans="1:91" x14ac:dyDescent="0.25">
      <c r="A845" s="8"/>
      <c r="B845" s="8"/>
      <c r="C845" s="8"/>
      <c r="D845" s="8"/>
      <c r="F845" s="8"/>
      <c r="H845"/>
      <c r="N845"/>
      <c r="P845" s="8"/>
      <c r="R845" s="8"/>
      <c r="T845" s="8"/>
      <c r="AQ845"/>
      <c r="BJ845" s="33" t="s">
        <v>1012</v>
      </c>
      <c r="BL845" s="33" t="s">
        <v>10027</v>
      </c>
      <c r="BP845" s="8"/>
      <c r="CM845" s="4" t="s">
        <v>10399</v>
      </c>
    </row>
    <row r="846" spans="1:91" x14ac:dyDescent="0.25">
      <c r="A846" s="8"/>
      <c r="B846" s="8"/>
      <c r="C846" s="8"/>
      <c r="D846" s="8"/>
      <c r="F846" s="8"/>
      <c r="H846"/>
      <c r="N846"/>
      <c r="P846" s="8"/>
      <c r="R846" s="8"/>
      <c r="T846" s="8"/>
      <c r="AQ846"/>
      <c r="BJ846" s="33" t="s">
        <v>1013</v>
      </c>
      <c r="BL846" s="33" t="s">
        <v>10028</v>
      </c>
      <c r="BP846" s="8"/>
      <c r="CM846" s="4" t="s">
        <v>10399</v>
      </c>
    </row>
    <row r="847" spans="1:91" x14ac:dyDescent="0.25">
      <c r="A847" s="8"/>
      <c r="B847" s="8"/>
      <c r="C847" s="8"/>
      <c r="D847" s="8"/>
      <c r="F847" s="8"/>
      <c r="H847"/>
      <c r="N847"/>
      <c r="P847" s="8"/>
      <c r="R847" s="8"/>
      <c r="T847" s="8"/>
      <c r="AQ847"/>
      <c r="BJ847" s="33" t="s">
        <v>1014</v>
      </c>
      <c r="BL847" s="33" t="s">
        <v>10029</v>
      </c>
      <c r="BP847" s="8"/>
      <c r="CM847" s="4" t="s">
        <v>10399</v>
      </c>
    </row>
    <row r="848" spans="1:91" x14ac:dyDescent="0.25">
      <c r="A848" s="8"/>
      <c r="B848" s="8"/>
      <c r="C848" s="8"/>
      <c r="D848" s="8"/>
      <c r="F848" s="8"/>
      <c r="H848"/>
      <c r="N848"/>
      <c r="P848" s="8"/>
      <c r="R848" s="8"/>
      <c r="T848" s="8"/>
      <c r="AQ848"/>
      <c r="BJ848" s="33" t="s">
        <v>1015</v>
      </c>
      <c r="BL848" s="33" t="s">
        <v>10030</v>
      </c>
      <c r="BP848" s="8"/>
      <c r="CM848" s="4" t="s">
        <v>10399</v>
      </c>
    </row>
    <row r="849" spans="1:91" x14ac:dyDescent="0.25">
      <c r="A849" s="8"/>
      <c r="B849" s="8"/>
      <c r="C849" s="8"/>
      <c r="D849" s="8"/>
      <c r="F849" s="8"/>
      <c r="H849"/>
      <c r="N849"/>
      <c r="P849" s="8"/>
      <c r="R849" s="8"/>
      <c r="T849" s="8"/>
      <c r="AQ849"/>
      <c r="BJ849" s="33" t="s">
        <v>1016</v>
      </c>
      <c r="BL849" s="33" t="s">
        <v>10031</v>
      </c>
      <c r="BP849" s="8"/>
      <c r="CM849" s="4" t="s">
        <v>10399</v>
      </c>
    </row>
    <row r="850" spans="1:91" x14ac:dyDescent="0.25">
      <c r="A850" s="8"/>
      <c r="B850" s="8"/>
      <c r="C850" s="8"/>
      <c r="D850" s="8"/>
      <c r="F850" s="8"/>
      <c r="H850"/>
      <c r="N850"/>
      <c r="P850" s="8"/>
      <c r="R850" s="8"/>
      <c r="T850" s="8"/>
      <c r="AQ850"/>
      <c r="BJ850" s="33" t="s">
        <v>1017</v>
      </c>
      <c r="BL850" s="33" t="s">
        <v>10032</v>
      </c>
      <c r="BP850" s="8"/>
      <c r="CM850" s="4" t="s">
        <v>10399</v>
      </c>
    </row>
    <row r="851" spans="1:91" x14ac:dyDescent="0.25">
      <c r="A851" s="8"/>
      <c r="B851" s="8"/>
      <c r="C851" s="8"/>
      <c r="D851" s="8"/>
      <c r="F851" s="8"/>
      <c r="H851"/>
      <c r="N851"/>
      <c r="P851" s="8"/>
      <c r="R851" s="8"/>
      <c r="T851" s="8"/>
      <c r="AQ851"/>
      <c r="BJ851" s="33" t="s">
        <v>1018</v>
      </c>
      <c r="BL851" s="33" t="s">
        <v>10033</v>
      </c>
      <c r="BP851" s="8"/>
      <c r="CM851" s="4" t="s">
        <v>10399</v>
      </c>
    </row>
    <row r="852" spans="1:91" x14ac:dyDescent="0.25">
      <c r="A852" s="8"/>
      <c r="B852" s="8"/>
      <c r="C852" s="8"/>
      <c r="D852" s="8"/>
      <c r="F852" s="8"/>
      <c r="H852"/>
      <c r="N852"/>
      <c r="P852" s="8"/>
      <c r="R852" s="8"/>
      <c r="T852" s="8"/>
      <c r="AQ852"/>
      <c r="BJ852" s="33" t="s">
        <v>1019</v>
      </c>
      <c r="BL852" s="33" t="s">
        <v>10034</v>
      </c>
      <c r="BP852" s="8"/>
      <c r="CM852" s="4" t="s">
        <v>10399</v>
      </c>
    </row>
    <row r="853" spans="1:91" x14ac:dyDescent="0.25">
      <c r="A853" s="8"/>
      <c r="B853" s="8"/>
      <c r="C853" s="8"/>
      <c r="D853" s="8"/>
      <c r="F853" s="8"/>
      <c r="H853"/>
      <c r="N853"/>
      <c r="P853" s="8"/>
      <c r="R853" s="8"/>
      <c r="T853" s="8"/>
      <c r="AQ853"/>
      <c r="BJ853" s="33" t="s">
        <v>1020</v>
      </c>
      <c r="BL853" s="33" t="s">
        <v>10035</v>
      </c>
      <c r="BP853" s="8"/>
      <c r="CM853" s="4" t="s">
        <v>10399</v>
      </c>
    </row>
    <row r="854" spans="1:91" x14ac:dyDescent="0.25">
      <c r="A854" s="8"/>
      <c r="B854" s="8"/>
      <c r="C854" s="8"/>
      <c r="D854" s="8"/>
      <c r="F854" s="8"/>
      <c r="H854"/>
      <c r="N854"/>
      <c r="P854" s="8"/>
      <c r="R854" s="8"/>
      <c r="T854" s="8"/>
      <c r="AQ854"/>
      <c r="BJ854" s="33" t="s">
        <v>1021</v>
      </c>
      <c r="BL854" s="33" t="s">
        <v>10036</v>
      </c>
      <c r="BP854" s="8"/>
      <c r="CM854" s="4" t="s">
        <v>10399</v>
      </c>
    </row>
    <row r="855" spans="1:91" x14ac:dyDescent="0.25">
      <c r="A855" s="8"/>
      <c r="B855" s="8"/>
      <c r="C855" s="8"/>
      <c r="D855" s="8"/>
      <c r="F855" s="8"/>
      <c r="H855"/>
      <c r="N855"/>
      <c r="P855" s="8"/>
      <c r="R855" s="8"/>
      <c r="T855" s="8"/>
      <c r="AQ855"/>
      <c r="BJ855" s="33" t="s">
        <v>1022</v>
      </c>
      <c r="BL855" s="33" t="s">
        <v>10037</v>
      </c>
      <c r="BP855" s="8"/>
      <c r="CM855" s="4" t="s">
        <v>10399</v>
      </c>
    </row>
    <row r="856" spans="1:91" x14ac:dyDescent="0.25">
      <c r="A856" s="8"/>
      <c r="B856" s="8"/>
      <c r="C856" s="8"/>
      <c r="D856" s="8"/>
      <c r="F856" s="8"/>
      <c r="H856"/>
      <c r="N856"/>
      <c r="P856" s="8"/>
      <c r="R856" s="8"/>
      <c r="T856" s="8"/>
      <c r="AQ856"/>
      <c r="BJ856" s="33" t="s">
        <v>1023</v>
      </c>
      <c r="BL856" s="33" t="s">
        <v>10038</v>
      </c>
      <c r="BP856" s="8"/>
      <c r="CM856" s="4" t="s">
        <v>10399</v>
      </c>
    </row>
    <row r="857" spans="1:91" x14ac:dyDescent="0.25">
      <c r="A857" s="8"/>
      <c r="B857" s="8"/>
      <c r="C857" s="8"/>
      <c r="D857" s="8"/>
      <c r="F857" s="8"/>
      <c r="H857"/>
      <c r="N857"/>
      <c r="P857" s="8"/>
      <c r="R857" s="8"/>
      <c r="T857" s="8"/>
      <c r="AQ857"/>
      <c r="BJ857" s="33" t="s">
        <v>1024</v>
      </c>
      <c r="BL857" s="33" t="s">
        <v>10039</v>
      </c>
      <c r="BP857" s="8"/>
      <c r="CM857" s="4" t="s">
        <v>10399</v>
      </c>
    </row>
    <row r="858" spans="1:91" x14ac:dyDescent="0.25">
      <c r="A858" s="8"/>
      <c r="B858" s="8"/>
      <c r="C858" s="8"/>
      <c r="D858" s="8"/>
      <c r="F858" s="8"/>
      <c r="H858"/>
      <c r="N858"/>
      <c r="P858" s="8"/>
      <c r="R858" s="8"/>
      <c r="T858" s="8"/>
      <c r="AQ858"/>
      <c r="BJ858" s="33" t="s">
        <v>1025</v>
      </c>
      <c r="BL858" s="33" t="s">
        <v>10040</v>
      </c>
      <c r="BP858" s="8"/>
      <c r="CM858" s="4" t="s">
        <v>10399</v>
      </c>
    </row>
    <row r="859" spans="1:91" x14ac:dyDescent="0.25">
      <c r="A859" s="8"/>
      <c r="B859" s="8"/>
      <c r="C859" s="8"/>
      <c r="D859" s="8"/>
      <c r="F859" s="8"/>
      <c r="H859"/>
      <c r="N859"/>
      <c r="P859" s="8"/>
      <c r="R859" s="8"/>
      <c r="T859" s="8"/>
      <c r="AQ859"/>
      <c r="BJ859" s="33" t="s">
        <v>1026</v>
      </c>
      <c r="BL859" s="33" t="s">
        <v>10041</v>
      </c>
      <c r="BP859" s="8"/>
      <c r="CM859" s="4" t="s">
        <v>10399</v>
      </c>
    </row>
    <row r="860" spans="1:91" x14ac:dyDescent="0.25">
      <c r="A860" s="8"/>
      <c r="B860" s="8"/>
      <c r="C860" s="8"/>
      <c r="D860" s="8"/>
      <c r="F860" s="8"/>
      <c r="H860"/>
      <c r="N860"/>
      <c r="P860" s="8"/>
      <c r="R860" s="8"/>
      <c r="T860" s="8"/>
      <c r="AQ860"/>
      <c r="BJ860" s="33" t="s">
        <v>1027</v>
      </c>
      <c r="BL860" s="33" t="s">
        <v>10042</v>
      </c>
      <c r="BP860" s="8"/>
      <c r="CM860" s="4" t="s">
        <v>10399</v>
      </c>
    </row>
    <row r="861" spans="1:91" x14ac:dyDescent="0.25">
      <c r="A861" s="8"/>
      <c r="B861" s="8"/>
      <c r="C861" s="8"/>
      <c r="D861" s="8"/>
      <c r="F861" s="8"/>
      <c r="H861"/>
      <c r="N861"/>
      <c r="P861" s="8"/>
      <c r="R861" s="8"/>
      <c r="T861" s="8"/>
      <c r="AQ861"/>
      <c r="BJ861" s="33" t="s">
        <v>1028</v>
      </c>
      <c r="BL861" s="33" t="s">
        <v>10043</v>
      </c>
      <c r="BP861" s="8"/>
      <c r="CM861" s="4" t="s">
        <v>10399</v>
      </c>
    </row>
    <row r="862" spans="1:91" x14ac:dyDescent="0.25">
      <c r="A862" s="8"/>
      <c r="B862" s="8"/>
      <c r="C862" s="8"/>
      <c r="D862" s="8"/>
      <c r="F862" s="8"/>
      <c r="H862"/>
      <c r="N862"/>
      <c r="P862" s="8"/>
      <c r="R862" s="8"/>
      <c r="T862" s="8"/>
      <c r="AQ862"/>
      <c r="BJ862" s="33" t="s">
        <v>1029</v>
      </c>
      <c r="BL862" s="33" t="s">
        <v>10044</v>
      </c>
      <c r="BP862" s="8"/>
      <c r="CM862" s="4" t="s">
        <v>10399</v>
      </c>
    </row>
    <row r="863" spans="1:91" x14ac:dyDescent="0.25">
      <c r="A863" s="8"/>
      <c r="B863" s="8"/>
      <c r="C863" s="8"/>
      <c r="D863" s="8"/>
      <c r="F863" s="8"/>
      <c r="H863"/>
      <c r="N863"/>
      <c r="P863" s="8"/>
      <c r="R863" s="8"/>
      <c r="T863" s="8"/>
      <c r="AQ863"/>
      <c r="BJ863" s="33" t="s">
        <v>1030</v>
      </c>
      <c r="BL863" s="33" t="s">
        <v>10045</v>
      </c>
      <c r="BP863" s="8"/>
      <c r="CM863" s="4" t="s">
        <v>10399</v>
      </c>
    </row>
    <row r="864" spans="1:91" x14ac:dyDescent="0.25">
      <c r="A864" s="8"/>
      <c r="B864" s="8"/>
      <c r="C864" s="8"/>
      <c r="D864" s="8"/>
      <c r="F864" s="8"/>
      <c r="H864"/>
      <c r="N864"/>
      <c r="P864" s="8"/>
      <c r="R864" s="8"/>
      <c r="T864" s="8"/>
      <c r="AQ864"/>
      <c r="BJ864" s="33" t="s">
        <v>1031</v>
      </c>
      <c r="BL864" s="33" t="s">
        <v>10046</v>
      </c>
      <c r="BP864" s="8"/>
      <c r="CM864" s="4" t="s">
        <v>10399</v>
      </c>
    </row>
    <row r="865" spans="1:91" x14ac:dyDescent="0.25">
      <c r="A865" s="8"/>
      <c r="B865" s="8"/>
      <c r="C865" s="8"/>
      <c r="D865" s="8"/>
      <c r="F865" s="8"/>
      <c r="H865"/>
      <c r="N865"/>
      <c r="P865" s="8"/>
      <c r="R865" s="8"/>
      <c r="T865" s="8"/>
      <c r="AQ865"/>
      <c r="BJ865" s="33" t="s">
        <v>1032</v>
      </c>
      <c r="BL865" s="33" t="s">
        <v>10047</v>
      </c>
      <c r="BP865" s="8"/>
      <c r="CM865" s="4" t="s">
        <v>10399</v>
      </c>
    </row>
    <row r="866" spans="1:91" x14ac:dyDescent="0.25">
      <c r="A866" s="8"/>
      <c r="B866" s="8"/>
      <c r="C866" s="8"/>
      <c r="D866" s="8"/>
      <c r="F866" s="8"/>
      <c r="H866"/>
      <c r="N866"/>
      <c r="P866" s="8"/>
      <c r="R866" s="8"/>
      <c r="T866" s="8"/>
      <c r="AQ866"/>
      <c r="BJ866" s="33" t="s">
        <v>1033</v>
      </c>
      <c r="BL866" s="33" t="s">
        <v>10048</v>
      </c>
      <c r="BP866" s="8"/>
      <c r="CM866" s="4" t="s">
        <v>10399</v>
      </c>
    </row>
    <row r="867" spans="1:91" x14ac:dyDescent="0.25">
      <c r="A867" s="8"/>
      <c r="B867" s="8"/>
      <c r="C867" s="8"/>
      <c r="D867" s="8"/>
      <c r="F867" s="8"/>
      <c r="H867"/>
      <c r="N867"/>
      <c r="P867" s="8"/>
      <c r="R867" s="8"/>
      <c r="T867" s="8"/>
      <c r="AQ867"/>
      <c r="BJ867" s="33" t="s">
        <v>1034</v>
      </c>
      <c r="BL867" s="33" t="s">
        <v>10049</v>
      </c>
      <c r="BP867" s="8"/>
      <c r="CM867" s="4" t="s">
        <v>10399</v>
      </c>
    </row>
    <row r="868" spans="1:91" x14ac:dyDescent="0.25">
      <c r="A868" s="8"/>
      <c r="B868" s="8"/>
      <c r="C868" s="8"/>
      <c r="D868" s="8"/>
      <c r="F868" s="8"/>
      <c r="H868"/>
      <c r="N868"/>
      <c r="P868" s="8"/>
      <c r="R868" s="8"/>
      <c r="T868" s="8"/>
      <c r="AQ868"/>
      <c r="BJ868" s="33" t="s">
        <v>1035</v>
      </c>
      <c r="BL868" s="33" t="s">
        <v>10050</v>
      </c>
      <c r="BP868" s="8"/>
      <c r="CM868" s="4" t="s">
        <v>10399</v>
      </c>
    </row>
    <row r="869" spans="1:91" x14ac:dyDescent="0.25">
      <c r="A869" s="8"/>
      <c r="B869" s="8"/>
      <c r="C869" s="8"/>
      <c r="D869" s="8"/>
      <c r="F869" s="8"/>
      <c r="H869"/>
      <c r="N869"/>
      <c r="P869" s="8"/>
      <c r="R869" s="8"/>
      <c r="T869" s="8"/>
      <c r="AQ869"/>
      <c r="BJ869" s="33" t="s">
        <v>1036</v>
      </c>
      <c r="BL869" s="33" t="s">
        <v>10051</v>
      </c>
      <c r="BP869" s="8"/>
      <c r="CM869" s="4" t="s">
        <v>10399</v>
      </c>
    </row>
    <row r="870" spans="1:91" x14ac:dyDescent="0.25">
      <c r="A870" s="8"/>
      <c r="B870" s="8"/>
      <c r="C870" s="8"/>
      <c r="D870" s="8"/>
      <c r="F870" s="8"/>
      <c r="H870"/>
      <c r="N870"/>
      <c r="P870" s="8"/>
      <c r="R870" s="8"/>
      <c r="T870" s="8"/>
      <c r="AQ870"/>
      <c r="BJ870" s="33" t="s">
        <v>1037</v>
      </c>
      <c r="BL870" s="33" t="s">
        <v>10052</v>
      </c>
      <c r="BP870" s="8"/>
      <c r="CM870" s="4" t="s">
        <v>10399</v>
      </c>
    </row>
    <row r="871" spans="1:91" x14ac:dyDescent="0.25">
      <c r="A871" s="8"/>
      <c r="B871" s="8"/>
      <c r="C871" s="8"/>
      <c r="D871" s="8"/>
      <c r="F871" s="8"/>
      <c r="H871"/>
      <c r="N871"/>
      <c r="P871" s="8"/>
      <c r="R871" s="8"/>
      <c r="T871" s="8"/>
      <c r="AQ871"/>
      <c r="BJ871" s="33" t="s">
        <v>1038</v>
      </c>
      <c r="BL871" s="33" t="s">
        <v>10053</v>
      </c>
      <c r="BP871" s="8"/>
      <c r="CM871" s="4" t="s">
        <v>10399</v>
      </c>
    </row>
    <row r="872" spans="1:91" x14ac:dyDescent="0.25">
      <c r="A872" s="8"/>
      <c r="B872" s="8"/>
      <c r="C872" s="8"/>
      <c r="D872" s="8"/>
      <c r="F872" s="8"/>
      <c r="H872"/>
      <c r="N872"/>
      <c r="P872" s="8"/>
      <c r="R872" s="8"/>
      <c r="T872" s="8"/>
      <c r="AQ872"/>
      <c r="BJ872" s="33" t="s">
        <v>1039</v>
      </c>
      <c r="BL872" s="33" t="s">
        <v>10054</v>
      </c>
      <c r="BP872" s="8"/>
      <c r="CM872" s="4" t="s">
        <v>10399</v>
      </c>
    </row>
    <row r="873" spans="1:91" x14ac:dyDescent="0.25">
      <c r="A873" s="8"/>
      <c r="B873" s="8"/>
      <c r="C873" s="8"/>
      <c r="D873" s="8"/>
      <c r="F873" s="8"/>
      <c r="H873"/>
      <c r="N873"/>
      <c r="P873" s="8"/>
      <c r="R873" s="8"/>
      <c r="T873" s="8"/>
      <c r="AQ873"/>
      <c r="BJ873" s="33" t="s">
        <v>1040</v>
      </c>
      <c r="BL873" s="33" t="s">
        <v>10055</v>
      </c>
      <c r="BP873" s="8"/>
      <c r="CM873" s="4" t="s">
        <v>10399</v>
      </c>
    </row>
    <row r="874" spans="1:91" x14ac:dyDescent="0.25">
      <c r="A874" s="8"/>
      <c r="B874" s="8"/>
      <c r="C874" s="8"/>
      <c r="D874" s="8"/>
      <c r="F874" s="8"/>
      <c r="H874"/>
      <c r="N874"/>
      <c r="P874" s="8"/>
      <c r="R874" s="8"/>
      <c r="T874" s="8"/>
      <c r="AQ874"/>
      <c r="BJ874" s="33" t="s">
        <v>1041</v>
      </c>
      <c r="BL874" s="33" t="s">
        <v>10056</v>
      </c>
      <c r="BP874" s="8"/>
      <c r="CM874" s="4" t="s">
        <v>10399</v>
      </c>
    </row>
    <row r="875" spans="1:91" x14ac:dyDescent="0.25">
      <c r="A875" s="8"/>
      <c r="B875" s="8"/>
      <c r="C875" s="8"/>
      <c r="D875" s="8"/>
      <c r="F875" s="8"/>
      <c r="H875"/>
      <c r="N875"/>
      <c r="P875" s="8"/>
      <c r="R875" s="8"/>
      <c r="T875" s="8"/>
      <c r="AQ875"/>
      <c r="BJ875" s="33" t="s">
        <v>1042</v>
      </c>
      <c r="BL875" s="33" t="s">
        <v>10057</v>
      </c>
      <c r="BP875" s="8"/>
      <c r="CM875" s="4" t="s">
        <v>10399</v>
      </c>
    </row>
    <row r="876" spans="1:91" x14ac:dyDescent="0.25">
      <c r="A876" s="8"/>
      <c r="B876" s="8"/>
      <c r="C876" s="8"/>
      <c r="D876" s="8"/>
      <c r="F876" s="8"/>
      <c r="H876"/>
      <c r="N876"/>
      <c r="P876" s="8"/>
      <c r="R876" s="8"/>
      <c r="T876" s="8"/>
      <c r="AQ876"/>
      <c r="BJ876" s="33" t="s">
        <v>1043</v>
      </c>
      <c r="BL876" s="33" t="s">
        <v>10058</v>
      </c>
      <c r="BP876" s="8"/>
      <c r="CM876" s="4" t="s">
        <v>10399</v>
      </c>
    </row>
    <row r="877" spans="1:91" x14ac:dyDescent="0.25">
      <c r="A877" s="8"/>
      <c r="B877" s="8"/>
      <c r="C877" s="8"/>
      <c r="D877" s="8"/>
      <c r="F877" s="8"/>
      <c r="H877"/>
      <c r="N877"/>
      <c r="P877" s="8"/>
      <c r="R877" s="8"/>
      <c r="T877" s="8"/>
      <c r="AQ877"/>
      <c r="BJ877" s="33" t="s">
        <v>1044</v>
      </c>
      <c r="BL877" s="33" t="s">
        <v>10059</v>
      </c>
      <c r="BP877" s="8"/>
      <c r="CM877" s="4" t="s">
        <v>10399</v>
      </c>
    </row>
    <row r="878" spans="1:91" x14ac:dyDescent="0.25">
      <c r="A878" s="8"/>
      <c r="B878" s="8"/>
      <c r="C878" s="8"/>
      <c r="D878" s="8"/>
      <c r="F878" s="8"/>
      <c r="H878"/>
      <c r="N878"/>
      <c r="P878" s="8"/>
      <c r="R878" s="8"/>
      <c r="T878" s="8"/>
      <c r="AQ878"/>
      <c r="BJ878" s="33" t="s">
        <v>1045</v>
      </c>
      <c r="BL878" s="33" t="s">
        <v>10060</v>
      </c>
      <c r="BP878" s="8"/>
      <c r="CM878" s="4" t="s">
        <v>10399</v>
      </c>
    </row>
    <row r="879" spans="1:91" x14ac:dyDescent="0.25">
      <c r="A879" s="8"/>
      <c r="B879" s="8"/>
      <c r="C879" s="8"/>
      <c r="D879" s="8"/>
      <c r="F879" s="8"/>
      <c r="H879"/>
      <c r="N879"/>
      <c r="P879" s="8"/>
      <c r="R879" s="8"/>
      <c r="T879" s="8"/>
      <c r="AQ879"/>
      <c r="BJ879" s="33" t="s">
        <v>1046</v>
      </c>
      <c r="BL879" s="33" t="s">
        <v>10061</v>
      </c>
      <c r="BP879" s="8"/>
      <c r="CM879" s="4" t="s">
        <v>10399</v>
      </c>
    </row>
    <row r="880" spans="1:91" x14ac:dyDescent="0.25">
      <c r="A880" s="8"/>
      <c r="B880" s="8"/>
      <c r="C880" s="8"/>
      <c r="D880" s="8"/>
      <c r="F880" s="8"/>
      <c r="H880"/>
      <c r="N880"/>
      <c r="P880" s="8"/>
      <c r="R880" s="8"/>
      <c r="T880" s="8"/>
      <c r="AQ880"/>
      <c r="BJ880" s="33" t="s">
        <v>1047</v>
      </c>
      <c r="BL880" s="33" t="s">
        <v>10062</v>
      </c>
      <c r="BP880" s="8"/>
      <c r="CM880" s="4" t="s">
        <v>10399</v>
      </c>
    </row>
    <row r="881" spans="1:91" x14ac:dyDescent="0.25">
      <c r="A881" s="8"/>
      <c r="B881" s="8"/>
      <c r="C881" s="8"/>
      <c r="D881" s="8"/>
      <c r="F881" s="8"/>
      <c r="H881"/>
      <c r="N881"/>
      <c r="P881" s="8"/>
      <c r="R881" s="8"/>
      <c r="T881" s="8"/>
      <c r="AQ881"/>
      <c r="BJ881" s="33" t="s">
        <v>1048</v>
      </c>
      <c r="BL881" s="33" t="s">
        <v>10063</v>
      </c>
      <c r="BP881" s="8"/>
      <c r="CM881" s="4" t="s">
        <v>10399</v>
      </c>
    </row>
    <row r="882" spans="1:91" x14ac:dyDescent="0.25">
      <c r="A882" s="8"/>
      <c r="B882" s="8"/>
      <c r="C882" s="8"/>
      <c r="D882" s="8"/>
      <c r="F882" s="8"/>
      <c r="H882"/>
      <c r="N882"/>
      <c r="P882" s="8"/>
      <c r="R882" s="8"/>
      <c r="T882" s="8"/>
      <c r="AQ882"/>
      <c r="BJ882" s="33" t="s">
        <v>1049</v>
      </c>
      <c r="BL882" s="33" t="s">
        <v>10064</v>
      </c>
      <c r="BP882" s="8"/>
      <c r="CM882" s="4" t="s">
        <v>10399</v>
      </c>
    </row>
    <row r="883" spans="1:91" x14ac:dyDescent="0.25">
      <c r="A883" s="8"/>
      <c r="B883" s="8"/>
      <c r="C883" s="8"/>
      <c r="D883" s="8"/>
      <c r="F883" s="8"/>
      <c r="H883"/>
      <c r="N883"/>
      <c r="P883" s="8"/>
      <c r="R883" s="8"/>
      <c r="T883" s="8"/>
      <c r="AQ883"/>
      <c r="BJ883" s="33" t="s">
        <v>1050</v>
      </c>
      <c r="BL883" s="33" t="s">
        <v>10065</v>
      </c>
      <c r="BP883" s="8"/>
      <c r="CM883" s="4" t="s">
        <v>10399</v>
      </c>
    </row>
    <row r="884" spans="1:91" x14ac:dyDescent="0.25">
      <c r="A884" s="8"/>
      <c r="B884" s="8"/>
      <c r="C884" s="8"/>
      <c r="D884" s="8"/>
      <c r="F884" s="8"/>
      <c r="H884"/>
      <c r="N884"/>
      <c r="P884" s="8"/>
      <c r="R884" s="8"/>
      <c r="T884" s="8"/>
      <c r="AQ884"/>
      <c r="BJ884" s="33" t="s">
        <v>1051</v>
      </c>
      <c r="BL884" s="33" t="s">
        <v>10066</v>
      </c>
      <c r="BP884" s="8"/>
      <c r="CM884" s="4" t="s">
        <v>10399</v>
      </c>
    </row>
    <row r="885" spans="1:91" x14ac:dyDescent="0.25">
      <c r="A885" s="8"/>
      <c r="B885" s="8"/>
      <c r="C885" s="8"/>
      <c r="D885" s="8"/>
      <c r="F885" s="8"/>
      <c r="H885"/>
      <c r="N885"/>
      <c r="P885" s="8"/>
      <c r="R885" s="8"/>
      <c r="T885" s="8"/>
      <c r="AQ885"/>
      <c r="BJ885" s="33" t="s">
        <v>1052</v>
      </c>
      <c r="BL885" s="33" t="s">
        <v>10067</v>
      </c>
      <c r="BP885" s="8"/>
      <c r="CM885" s="4" t="s">
        <v>10399</v>
      </c>
    </row>
    <row r="886" spans="1:91" x14ac:dyDescent="0.25">
      <c r="A886" s="8"/>
      <c r="B886" s="8"/>
      <c r="C886" s="8"/>
      <c r="D886" s="8"/>
      <c r="F886" s="8"/>
      <c r="H886"/>
      <c r="N886"/>
      <c r="P886" s="8"/>
      <c r="R886" s="8"/>
      <c r="T886" s="8"/>
      <c r="AQ886"/>
      <c r="BJ886" s="33" t="s">
        <v>1053</v>
      </c>
      <c r="BL886" s="33" t="s">
        <v>10068</v>
      </c>
      <c r="BP886" s="8"/>
      <c r="CM886" s="4" t="s">
        <v>10399</v>
      </c>
    </row>
    <row r="887" spans="1:91" x14ac:dyDescent="0.25">
      <c r="A887" s="8"/>
      <c r="B887" s="8"/>
      <c r="C887" s="8"/>
      <c r="D887" s="8"/>
      <c r="F887" s="8"/>
      <c r="H887"/>
      <c r="N887"/>
      <c r="P887" s="8"/>
      <c r="R887" s="8"/>
      <c r="T887" s="8"/>
      <c r="AQ887"/>
      <c r="BJ887" s="33" t="s">
        <v>1054</v>
      </c>
      <c r="BL887" s="33" t="s">
        <v>10069</v>
      </c>
      <c r="BP887" s="8"/>
      <c r="CM887" s="4" t="s">
        <v>10399</v>
      </c>
    </row>
    <row r="888" spans="1:91" x14ac:dyDescent="0.25">
      <c r="A888" s="8"/>
      <c r="B888" s="8"/>
      <c r="C888" s="8"/>
      <c r="D888" s="8"/>
      <c r="F888" s="8"/>
      <c r="H888"/>
      <c r="N888"/>
      <c r="P888" s="8"/>
      <c r="R888" s="8"/>
      <c r="T888" s="8"/>
      <c r="AQ888"/>
      <c r="BJ888" s="33" t="s">
        <v>1055</v>
      </c>
      <c r="BL888" s="33" t="s">
        <v>10070</v>
      </c>
      <c r="BP888" s="8"/>
      <c r="CM888" s="4" t="s">
        <v>10399</v>
      </c>
    </row>
    <row r="889" spans="1:91" x14ac:dyDescent="0.25">
      <c r="A889" s="8"/>
      <c r="B889" s="8"/>
      <c r="C889" s="8"/>
      <c r="D889" s="8"/>
      <c r="F889" s="8"/>
      <c r="H889"/>
      <c r="N889"/>
      <c r="P889" s="8"/>
      <c r="R889" s="8"/>
      <c r="T889" s="8"/>
      <c r="AQ889"/>
      <c r="BJ889" s="33" t="s">
        <v>1056</v>
      </c>
      <c r="BL889" s="33" t="s">
        <v>10071</v>
      </c>
      <c r="BP889" s="8"/>
      <c r="CM889" s="4" t="s">
        <v>10399</v>
      </c>
    </row>
    <row r="890" spans="1:91" x14ac:dyDescent="0.25">
      <c r="A890" s="8"/>
      <c r="B890" s="8"/>
      <c r="C890" s="8"/>
      <c r="D890" s="8"/>
      <c r="F890" s="8"/>
      <c r="H890"/>
      <c r="N890"/>
      <c r="P890" s="8"/>
      <c r="R890" s="8"/>
      <c r="T890" s="8"/>
      <c r="AQ890"/>
      <c r="BJ890" s="33" t="s">
        <v>1057</v>
      </c>
      <c r="BL890" s="33" t="s">
        <v>10072</v>
      </c>
      <c r="BP890" s="8"/>
      <c r="CM890" s="4" t="s">
        <v>10399</v>
      </c>
    </row>
    <row r="891" spans="1:91" x14ac:dyDescent="0.25">
      <c r="A891" s="8"/>
      <c r="B891" s="8"/>
      <c r="C891" s="8"/>
      <c r="D891" s="8"/>
      <c r="F891" s="8"/>
      <c r="H891"/>
      <c r="N891"/>
      <c r="P891" s="8"/>
      <c r="R891" s="8"/>
      <c r="T891" s="8"/>
      <c r="AQ891"/>
      <c r="BJ891" s="33" t="s">
        <v>1058</v>
      </c>
      <c r="BL891" s="33" t="s">
        <v>10073</v>
      </c>
      <c r="BP891" s="8"/>
      <c r="CM891" s="4" t="s">
        <v>10399</v>
      </c>
    </row>
    <row r="892" spans="1:91" x14ac:dyDescent="0.25">
      <c r="A892" s="8"/>
      <c r="B892" s="8"/>
      <c r="C892" s="8"/>
      <c r="D892" s="8"/>
      <c r="F892" s="8"/>
      <c r="H892"/>
      <c r="N892"/>
      <c r="P892" s="8"/>
      <c r="R892" s="8"/>
      <c r="T892" s="8"/>
      <c r="AQ892"/>
      <c r="BJ892" s="33" t="s">
        <v>1059</v>
      </c>
      <c r="BL892" s="33" t="s">
        <v>10074</v>
      </c>
      <c r="BP892" s="8"/>
      <c r="CM892" s="4" t="s">
        <v>10399</v>
      </c>
    </row>
    <row r="893" spans="1:91" x14ac:dyDescent="0.25">
      <c r="A893" s="8"/>
      <c r="B893" s="8"/>
      <c r="C893" s="8"/>
      <c r="D893" s="8"/>
      <c r="F893" s="8"/>
      <c r="H893"/>
      <c r="N893"/>
      <c r="P893" s="8"/>
      <c r="R893" s="8"/>
      <c r="T893" s="8"/>
      <c r="AQ893"/>
      <c r="BJ893" s="33" t="s">
        <v>1060</v>
      </c>
      <c r="BL893" s="33" t="s">
        <v>10075</v>
      </c>
      <c r="BP893" s="8"/>
      <c r="CM893" s="4" t="s">
        <v>10399</v>
      </c>
    </row>
    <row r="894" spans="1:91" x14ac:dyDescent="0.25">
      <c r="A894" s="8"/>
      <c r="B894" s="8"/>
      <c r="C894" s="8"/>
      <c r="D894" s="8"/>
      <c r="F894" s="8"/>
      <c r="H894"/>
      <c r="N894"/>
      <c r="P894" s="8"/>
      <c r="R894" s="8"/>
      <c r="T894" s="8"/>
      <c r="AQ894"/>
      <c r="BJ894" s="33" t="s">
        <v>1061</v>
      </c>
      <c r="BL894" s="33" t="s">
        <v>10076</v>
      </c>
      <c r="BP894" s="8"/>
      <c r="CM894" s="4" t="s">
        <v>10399</v>
      </c>
    </row>
    <row r="895" spans="1:91" x14ac:dyDescent="0.25">
      <c r="A895" s="8"/>
      <c r="B895" s="8"/>
      <c r="C895" s="8"/>
      <c r="D895" s="8"/>
      <c r="F895" s="8"/>
      <c r="H895"/>
      <c r="N895"/>
      <c r="P895" s="8"/>
      <c r="R895" s="8"/>
      <c r="T895" s="8"/>
      <c r="AQ895"/>
      <c r="BJ895" s="33" t="s">
        <v>1062</v>
      </c>
      <c r="BL895" s="33" t="s">
        <v>10077</v>
      </c>
      <c r="BP895" s="8"/>
      <c r="CM895" s="4" t="s">
        <v>10399</v>
      </c>
    </row>
    <row r="896" spans="1:91" x14ac:dyDescent="0.25">
      <c r="A896" s="8"/>
      <c r="B896" s="8"/>
      <c r="C896" s="8"/>
      <c r="D896" s="8"/>
      <c r="F896" s="8"/>
      <c r="H896"/>
      <c r="N896"/>
      <c r="P896" s="8"/>
      <c r="R896" s="8"/>
      <c r="T896" s="8"/>
      <c r="AQ896"/>
      <c r="BJ896" s="33" t="s">
        <v>1063</v>
      </c>
      <c r="BL896" s="33" t="s">
        <v>10078</v>
      </c>
      <c r="BP896" s="8"/>
      <c r="CM896" s="4" t="s">
        <v>10399</v>
      </c>
    </row>
    <row r="897" spans="1:91" x14ac:dyDescent="0.25">
      <c r="A897" s="8"/>
      <c r="B897" s="8"/>
      <c r="C897" s="8"/>
      <c r="D897" s="8"/>
      <c r="F897" s="8"/>
      <c r="H897"/>
      <c r="N897"/>
      <c r="P897" s="8"/>
      <c r="R897" s="8"/>
      <c r="T897" s="8"/>
      <c r="AQ897"/>
      <c r="BJ897" s="33" t="s">
        <v>1064</v>
      </c>
      <c r="BL897" s="33" t="s">
        <v>10079</v>
      </c>
      <c r="BP897" s="8"/>
      <c r="CM897" s="4" t="s">
        <v>10399</v>
      </c>
    </row>
    <row r="898" spans="1:91" x14ac:dyDescent="0.25">
      <c r="A898" s="8"/>
      <c r="B898" s="8"/>
      <c r="C898" s="8"/>
      <c r="D898" s="8"/>
      <c r="F898" s="8"/>
      <c r="H898"/>
      <c r="N898"/>
      <c r="P898" s="8"/>
      <c r="R898" s="8"/>
      <c r="T898" s="8"/>
      <c r="AQ898"/>
      <c r="BJ898" s="33" t="s">
        <v>1065</v>
      </c>
      <c r="BL898" s="33" t="s">
        <v>10080</v>
      </c>
      <c r="BP898" s="8"/>
      <c r="CM898" s="4" t="s">
        <v>10399</v>
      </c>
    </row>
    <row r="899" spans="1:91" x14ac:dyDescent="0.25">
      <c r="A899" s="8"/>
      <c r="B899" s="8"/>
      <c r="C899" s="8"/>
      <c r="D899" s="8"/>
      <c r="F899" s="8"/>
      <c r="H899"/>
      <c r="N899"/>
      <c r="P899" s="8"/>
      <c r="R899" s="8"/>
      <c r="T899" s="8"/>
      <c r="AQ899"/>
      <c r="BJ899" s="33" t="s">
        <v>1066</v>
      </c>
      <c r="BL899" s="33" t="s">
        <v>10081</v>
      </c>
      <c r="BP899" s="8"/>
      <c r="CM899" s="4" t="s">
        <v>10399</v>
      </c>
    </row>
    <row r="900" spans="1:91" x14ac:dyDescent="0.25">
      <c r="A900" s="8"/>
      <c r="B900" s="8"/>
      <c r="C900" s="8"/>
      <c r="D900" s="8"/>
      <c r="F900" s="8"/>
      <c r="H900"/>
      <c r="N900"/>
      <c r="P900" s="8"/>
      <c r="R900" s="8"/>
      <c r="T900" s="8"/>
      <c r="AQ900"/>
      <c r="BJ900" s="33" t="s">
        <v>1067</v>
      </c>
      <c r="BL900" s="33" t="s">
        <v>10082</v>
      </c>
      <c r="BP900" s="8"/>
      <c r="CM900" s="4" t="s">
        <v>10399</v>
      </c>
    </row>
    <row r="901" spans="1:91" x14ac:dyDescent="0.25">
      <c r="A901" s="8"/>
      <c r="B901" s="8"/>
      <c r="C901" s="8"/>
      <c r="D901" s="8"/>
      <c r="F901" s="8"/>
      <c r="H901"/>
      <c r="N901"/>
      <c r="P901" s="8"/>
      <c r="R901" s="8"/>
      <c r="T901" s="8"/>
      <c r="AQ901"/>
      <c r="BJ901" s="33" t="s">
        <v>1068</v>
      </c>
      <c r="BL901" s="33" t="s">
        <v>10083</v>
      </c>
      <c r="BP901" s="8"/>
      <c r="CM901" s="4" t="s">
        <v>10399</v>
      </c>
    </row>
    <row r="902" spans="1:91" x14ac:dyDescent="0.25">
      <c r="A902" s="8"/>
      <c r="B902" s="8"/>
      <c r="C902" s="8"/>
      <c r="D902" s="8"/>
      <c r="F902" s="8"/>
      <c r="H902"/>
      <c r="N902"/>
      <c r="P902" s="8"/>
      <c r="R902" s="8"/>
      <c r="T902" s="8"/>
      <c r="AQ902"/>
      <c r="BJ902" s="33" t="s">
        <v>1069</v>
      </c>
      <c r="BL902" s="33" t="s">
        <v>10084</v>
      </c>
      <c r="BP902" s="8"/>
      <c r="CM902" s="4" t="s">
        <v>10399</v>
      </c>
    </row>
    <row r="903" spans="1:91" x14ac:dyDescent="0.25">
      <c r="A903" s="8"/>
      <c r="B903" s="8"/>
      <c r="C903" s="8"/>
      <c r="D903" s="8"/>
      <c r="F903" s="8"/>
      <c r="H903"/>
      <c r="N903"/>
      <c r="P903" s="8"/>
      <c r="R903" s="8"/>
      <c r="T903" s="8"/>
      <c r="AQ903"/>
      <c r="BJ903" s="33" t="s">
        <v>1070</v>
      </c>
      <c r="BL903" s="33" t="s">
        <v>10085</v>
      </c>
      <c r="BP903" s="8"/>
      <c r="CM903" s="4" t="s">
        <v>10399</v>
      </c>
    </row>
    <row r="904" spans="1:91" x14ac:dyDescent="0.25">
      <c r="A904" s="8"/>
      <c r="B904" s="8"/>
      <c r="C904" s="8"/>
      <c r="D904" s="8"/>
      <c r="F904" s="8"/>
      <c r="H904"/>
      <c r="N904"/>
      <c r="P904" s="8"/>
      <c r="R904" s="8"/>
      <c r="T904" s="8"/>
      <c r="AQ904"/>
      <c r="BJ904" s="33" t="s">
        <v>1071</v>
      </c>
      <c r="BL904" s="33" t="s">
        <v>10086</v>
      </c>
      <c r="BP904" s="8"/>
      <c r="CM904" s="4" t="s">
        <v>10399</v>
      </c>
    </row>
    <row r="905" spans="1:91" x14ac:dyDescent="0.25">
      <c r="A905" s="8"/>
      <c r="B905" s="8"/>
      <c r="C905" s="8"/>
      <c r="D905" s="8"/>
      <c r="F905" s="8"/>
      <c r="H905"/>
      <c r="N905"/>
      <c r="P905" s="8"/>
      <c r="R905" s="8"/>
      <c r="T905" s="8"/>
      <c r="AQ905"/>
      <c r="BJ905" s="33" t="s">
        <v>1072</v>
      </c>
      <c r="BL905" s="33" t="s">
        <v>10087</v>
      </c>
      <c r="BP905" s="8"/>
      <c r="CM905" s="4" t="s">
        <v>10399</v>
      </c>
    </row>
    <row r="906" spans="1:91" x14ac:dyDescent="0.25">
      <c r="A906" s="8"/>
      <c r="B906" s="8"/>
      <c r="C906" s="8"/>
      <c r="D906" s="8"/>
      <c r="F906" s="8"/>
      <c r="H906"/>
      <c r="N906"/>
      <c r="P906" s="8"/>
      <c r="R906" s="8"/>
      <c r="T906" s="8"/>
      <c r="AQ906"/>
      <c r="BJ906" s="33" t="s">
        <v>1073</v>
      </c>
      <c r="BL906" s="33" t="s">
        <v>10088</v>
      </c>
      <c r="BP906" s="8"/>
      <c r="CM906" s="4" t="s">
        <v>10399</v>
      </c>
    </row>
    <row r="907" spans="1:91" x14ac:dyDescent="0.25">
      <c r="A907" s="8"/>
      <c r="B907" s="8"/>
      <c r="C907" s="8"/>
      <c r="D907" s="8"/>
      <c r="F907" s="8"/>
      <c r="H907"/>
      <c r="N907"/>
      <c r="P907" s="8"/>
      <c r="R907" s="8"/>
      <c r="T907" s="8"/>
      <c r="AQ907"/>
      <c r="BJ907" s="33" t="s">
        <v>1074</v>
      </c>
      <c r="BL907" s="33" t="s">
        <v>10089</v>
      </c>
      <c r="BP907" s="8"/>
      <c r="CM907" s="4" t="s">
        <v>10399</v>
      </c>
    </row>
    <row r="908" spans="1:91" x14ac:dyDescent="0.25">
      <c r="A908" s="8"/>
      <c r="B908" s="8"/>
      <c r="C908" s="8"/>
      <c r="D908" s="8"/>
      <c r="F908" s="8"/>
      <c r="H908"/>
      <c r="N908"/>
      <c r="P908" s="8"/>
      <c r="R908" s="8"/>
      <c r="T908" s="8"/>
      <c r="AQ908"/>
      <c r="BJ908" s="33" t="s">
        <v>1075</v>
      </c>
      <c r="BL908" s="33" t="s">
        <v>10090</v>
      </c>
      <c r="BP908" s="8"/>
      <c r="CM908" s="4" t="s">
        <v>10399</v>
      </c>
    </row>
    <row r="909" spans="1:91" x14ac:dyDescent="0.25">
      <c r="A909" s="8"/>
      <c r="B909" s="8"/>
      <c r="C909" s="8"/>
      <c r="D909" s="8"/>
      <c r="F909" s="8"/>
      <c r="H909"/>
      <c r="N909"/>
      <c r="P909" s="8"/>
      <c r="R909" s="8"/>
      <c r="T909" s="8"/>
      <c r="AQ909"/>
      <c r="BJ909" s="33" t="s">
        <v>1076</v>
      </c>
      <c r="BL909" s="33" t="s">
        <v>10091</v>
      </c>
      <c r="BP909" s="8"/>
      <c r="CM909" s="4" t="s">
        <v>10399</v>
      </c>
    </row>
    <row r="910" spans="1:91" x14ac:dyDescent="0.25">
      <c r="A910" s="8"/>
      <c r="B910" s="8"/>
      <c r="C910" s="8"/>
      <c r="D910" s="8"/>
      <c r="F910" s="8"/>
      <c r="H910"/>
      <c r="N910"/>
      <c r="P910" s="8"/>
      <c r="R910" s="8"/>
      <c r="T910" s="8"/>
      <c r="AQ910"/>
      <c r="BJ910" s="33" t="s">
        <v>1077</v>
      </c>
      <c r="BL910" s="33" t="s">
        <v>10092</v>
      </c>
      <c r="BP910" s="8"/>
      <c r="CM910" s="4" t="s">
        <v>10399</v>
      </c>
    </row>
    <row r="911" spans="1:91" x14ac:dyDescent="0.25">
      <c r="A911" s="8"/>
      <c r="B911" s="8"/>
      <c r="C911" s="8"/>
      <c r="D911" s="8"/>
      <c r="F911" s="8"/>
      <c r="H911"/>
      <c r="N911"/>
      <c r="P911" s="8"/>
      <c r="R911" s="8"/>
      <c r="T911" s="8"/>
      <c r="AQ911"/>
      <c r="BJ911" s="33" t="s">
        <v>1078</v>
      </c>
      <c r="BL911" s="33" t="s">
        <v>10093</v>
      </c>
      <c r="BP911" s="8"/>
      <c r="CM911" s="4" t="s">
        <v>10399</v>
      </c>
    </row>
    <row r="912" spans="1:91" x14ac:dyDescent="0.25">
      <c r="A912" s="8"/>
      <c r="B912" s="8"/>
      <c r="C912" s="8"/>
      <c r="D912" s="8"/>
      <c r="F912" s="8"/>
      <c r="H912"/>
      <c r="N912"/>
      <c r="P912" s="8"/>
      <c r="R912" s="8"/>
      <c r="T912" s="8"/>
      <c r="AQ912"/>
      <c r="BJ912" s="33" t="s">
        <v>1079</v>
      </c>
      <c r="BL912" s="33" t="s">
        <v>10094</v>
      </c>
      <c r="BP912" s="8"/>
      <c r="CM912" s="4" t="s">
        <v>10399</v>
      </c>
    </row>
    <row r="913" spans="1:91" x14ac:dyDescent="0.25">
      <c r="A913" s="8"/>
      <c r="B913" s="8"/>
      <c r="C913" s="8"/>
      <c r="D913" s="8"/>
      <c r="F913" s="8"/>
      <c r="H913"/>
      <c r="N913"/>
      <c r="P913" s="8"/>
      <c r="R913" s="8"/>
      <c r="T913" s="8"/>
      <c r="AQ913"/>
      <c r="BJ913" s="33" t="s">
        <v>1080</v>
      </c>
      <c r="BL913" s="33" t="s">
        <v>10095</v>
      </c>
      <c r="BP913" s="8"/>
      <c r="CM913" s="4" t="s">
        <v>10399</v>
      </c>
    </row>
    <row r="914" spans="1:91" x14ac:dyDescent="0.25">
      <c r="A914" s="8"/>
      <c r="B914" s="8"/>
      <c r="C914" s="8"/>
      <c r="D914" s="8"/>
      <c r="F914" s="8"/>
      <c r="H914"/>
      <c r="N914"/>
      <c r="P914" s="8"/>
      <c r="R914" s="8"/>
      <c r="T914" s="8"/>
      <c r="AQ914"/>
      <c r="BJ914" s="33" t="s">
        <v>1081</v>
      </c>
      <c r="BL914" s="33" t="s">
        <v>10096</v>
      </c>
      <c r="BP914" s="8"/>
      <c r="CM914" s="4" t="s">
        <v>10399</v>
      </c>
    </row>
    <row r="915" spans="1:91" x14ac:dyDescent="0.25">
      <c r="A915" s="8"/>
      <c r="B915" s="8"/>
      <c r="C915" s="8"/>
      <c r="D915" s="8"/>
      <c r="F915" s="8"/>
      <c r="H915"/>
      <c r="N915"/>
      <c r="P915" s="8"/>
      <c r="R915" s="8"/>
      <c r="T915" s="8"/>
      <c r="AQ915"/>
      <c r="BJ915" s="33" t="s">
        <v>1082</v>
      </c>
      <c r="BL915" s="33" t="s">
        <v>10097</v>
      </c>
      <c r="BP915" s="8"/>
      <c r="CM915" s="4" t="s">
        <v>10399</v>
      </c>
    </row>
    <row r="916" spans="1:91" x14ac:dyDescent="0.25">
      <c r="A916" s="8"/>
      <c r="B916" s="8"/>
      <c r="C916" s="8"/>
      <c r="D916" s="8"/>
      <c r="F916" s="8"/>
      <c r="H916"/>
      <c r="N916"/>
      <c r="P916" s="8"/>
      <c r="R916" s="8"/>
      <c r="T916" s="8"/>
      <c r="AQ916"/>
      <c r="BJ916" s="33" t="s">
        <v>1083</v>
      </c>
      <c r="BL916" s="33" t="s">
        <v>10098</v>
      </c>
      <c r="BP916" s="8"/>
      <c r="CM916" s="4" t="s">
        <v>10399</v>
      </c>
    </row>
    <row r="917" spans="1:91" x14ac:dyDescent="0.25">
      <c r="A917" s="8"/>
      <c r="B917" s="8"/>
      <c r="C917" s="8"/>
      <c r="D917" s="8"/>
      <c r="F917" s="8"/>
      <c r="H917"/>
      <c r="N917"/>
      <c r="P917" s="8"/>
      <c r="R917" s="8"/>
      <c r="T917" s="8"/>
      <c r="AQ917"/>
      <c r="BJ917" s="33" t="s">
        <v>1084</v>
      </c>
      <c r="BL917" s="33" t="s">
        <v>10099</v>
      </c>
      <c r="BP917" s="8"/>
      <c r="CM917" s="4" t="s">
        <v>10399</v>
      </c>
    </row>
    <row r="918" spans="1:91" x14ac:dyDescent="0.25">
      <c r="A918" s="8"/>
      <c r="B918" s="8"/>
      <c r="C918" s="8"/>
      <c r="D918" s="8"/>
      <c r="F918" s="8"/>
      <c r="H918"/>
      <c r="N918"/>
      <c r="P918" s="8"/>
      <c r="R918" s="8"/>
      <c r="T918" s="8"/>
      <c r="AQ918"/>
      <c r="BJ918" s="33" t="s">
        <v>1085</v>
      </c>
      <c r="BL918" s="33" t="s">
        <v>10100</v>
      </c>
      <c r="BP918" s="8"/>
      <c r="CM918" s="4" t="s">
        <v>10399</v>
      </c>
    </row>
    <row r="919" spans="1:91" x14ac:dyDescent="0.25">
      <c r="A919" s="8"/>
      <c r="B919" s="8"/>
      <c r="C919" s="8"/>
      <c r="D919" s="8"/>
      <c r="F919" s="8"/>
      <c r="H919"/>
      <c r="N919"/>
      <c r="P919" s="8"/>
      <c r="R919" s="8"/>
      <c r="T919" s="8"/>
      <c r="AQ919"/>
      <c r="BJ919" s="33" t="s">
        <v>1086</v>
      </c>
      <c r="BL919" s="33" t="s">
        <v>10101</v>
      </c>
      <c r="BP919" s="8"/>
      <c r="CM919" s="4" t="s">
        <v>10399</v>
      </c>
    </row>
    <row r="920" spans="1:91" x14ac:dyDescent="0.25">
      <c r="A920" s="8"/>
      <c r="B920" s="8"/>
      <c r="C920" s="8"/>
      <c r="D920" s="8"/>
      <c r="F920" s="8"/>
      <c r="H920"/>
      <c r="N920"/>
      <c r="P920" s="8"/>
      <c r="R920" s="8"/>
      <c r="T920" s="8"/>
      <c r="AQ920"/>
      <c r="BJ920" s="33" t="s">
        <v>1087</v>
      </c>
      <c r="BL920" s="33" t="s">
        <v>10102</v>
      </c>
      <c r="BP920" s="8"/>
      <c r="CM920" s="4" t="s">
        <v>10399</v>
      </c>
    </row>
    <row r="921" spans="1:91" x14ac:dyDescent="0.25">
      <c r="A921" s="8"/>
      <c r="B921" s="8"/>
      <c r="C921" s="8"/>
      <c r="D921" s="8"/>
      <c r="F921" s="8"/>
      <c r="H921"/>
      <c r="N921"/>
      <c r="P921" s="8"/>
      <c r="R921" s="8"/>
      <c r="T921" s="8"/>
      <c r="AQ921"/>
      <c r="BJ921" s="33" t="s">
        <v>1088</v>
      </c>
      <c r="BL921" s="33" t="s">
        <v>10103</v>
      </c>
      <c r="BP921" s="8"/>
      <c r="CM921" s="4" t="s">
        <v>10399</v>
      </c>
    </row>
    <row r="922" spans="1:91" x14ac:dyDescent="0.25">
      <c r="A922" s="8"/>
      <c r="B922" s="8"/>
      <c r="C922" s="8"/>
      <c r="D922" s="8"/>
      <c r="F922" s="8"/>
      <c r="H922"/>
      <c r="N922"/>
      <c r="P922" s="8"/>
      <c r="R922" s="8"/>
      <c r="T922" s="8"/>
      <c r="AQ922"/>
      <c r="BJ922" s="33" t="s">
        <v>1089</v>
      </c>
      <c r="BL922" s="33" t="s">
        <v>10104</v>
      </c>
      <c r="BP922" s="8"/>
      <c r="CM922" s="4" t="s">
        <v>10399</v>
      </c>
    </row>
    <row r="923" spans="1:91" x14ac:dyDescent="0.25">
      <c r="A923" s="8"/>
      <c r="B923" s="8"/>
      <c r="C923" s="8"/>
      <c r="D923" s="8"/>
      <c r="F923" s="8"/>
      <c r="H923"/>
      <c r="N923"/>
      <c r="P923" s="8"/>
      <c r="R923" s="8"/>
      <c r="T923" s="8"/>
      <c r="AQ923"/>
      <c r="BJ923" s="33" t="s">
        <v>1090</v>
      </c>
      <c r="BL923" s="33" t="s">
        <v>10105</v>
      </c>
      <c r="BP923" s="8"/>
      <c r="CM923" s="4" t="s">
        <v>10399</v>
      </c>
    </row>
    <row r="924" spans="1:91" x14ac:dyDescent="0.25">
      <c r="A924" s="8"/>
      <c r="B924" s="8"/>
      <c r="C924" s="8"/>
      <c r="D924" s="8"/>
      <c r="F924" s="8"/>
      <c r="H924"/>
      <c r="N924"/>
      <c r="P924" s="8"/>
      <c r="R924" s="8"/>
      <c r="T924" s="8"/>
      <c r="AQ924"/>
      <c r="BJ924" s="33" t="s">
        <v>1091</v>
      </c>
      <c r="BL924" s="33" t="s">
        <v>10106</v>
      </c>
      <c r="BP924" s="8"/>
      <c r="CM924" s="4" t="s">
        <v>10399</v>
      </c>
    </row>
    <row r="925" spans="1:91" x14ac:dyDescent="0.25">
      <c r="A925" s="8"/>
      <c r="B925" s="8"/>
      <c r="C925" s="8"/>
      <c r="D925" s="8"/>
      <c r="F925" s="8"/>
      <c r="H925"/>
      <c r="N925"/>
      <c r="P925" s="8"/>
      <c r="R925" s="8"/>
      <c r="T925" s="8"/>
      <c r="AQ925"/>
      <c r="BJ925" s="33" t="s">
        <v>1092</v>
      </c>
      <c r="BL925" s="33" t="s">
        <v>10107</v>
      </c>
      <c r="BP925" s="8"/>
      <c r="CM925" s="4" t="s">
        <v>10399</v>
      </c>
    </row>
    <row r="926" spans="1:91" x14ac:dyDescent="0.25">
      <c r="A926" s="8"/>
      <c r="B926" s="8"/>
      <c r="C926" s="8"/>
      <c r="D926" s="8"/>
      <c r="F926" s="8"/>
      <c r="H926"/>
      <c r="N926"/>
      <c r="P926" s="8"/>
      <c r="R926" s="8"/>
      <c r="T926" s="8"/>
      <c r="AQ926"/>
      <c r="BJ926" s="33" t="s">
        <v>1093</v>
      </c>
      <c r="BL926" s="33" t="s">
        <v>10108</v>
      </c>
      <c r="BP926" s="8"/>
      <c r="CM926" s="4" t="s">
        <v>10399</v>
      </c>
    </row>
    <row r="927" spans="1:91" x14ac:dyDescent="0.25">
      <c r="A927" s="8"/>
      <c r="B927" s="8"/>
      <c r="C927" s="8"/>
      <c r="D927" s="8"/>
      <c r="F927" s="8"/>
      <c r="H927"/>
      <c r="N927"/>
      <c r="P927" s="8"/>
      <c r="R927" s="8"/>
      <c r="T927" s="8"/>
      <c r="AQ927"/>
      <c r="BJ927" s="33" t="s">
        <v>1094</v>
      </c>
      <c r="BL927" s="33" t="s">
        <v>10109</v>
      </c>
      <c r="BP927" s="8"/>
      <c r="CM927" s="4" t="s">
        <v>10399</v>
      </c>
    </row>
    <row r="928" spans="1:91" x14ac:dyDescent="0.25">
      <c r="A928" s="8"/>
      <c r="B928" s="8"/>
      <c r="C928" s="8"/>
      <c r="D928" s="8"/>
      <c r="F928" s="8"/>
      <c r="H928"/>
      <c r="N928"/>
      <c r="P928" s="8"/>
      <c r="R928" s="8"/>
      <c r="T928" s="8"/>
      <c r="AQ928"/>
      <c r="BJ928" s="33" t="s">
        <v>1095</v>
      </c>
      <c r="BL928" s="33" t="s">
        <v>10110</v>
      </c>
      <c r="BP928" s="8"/>
      <c r="CM928" s="4" t="s">
        <v>10399</v>
      </c>
    </row>
    <row r="929" spans="1:91" x14ac:dyDescent="0.25">
      <c r="A929" s="8"/>
      <c r="B929" s="8"/>
      <c r="C929" s="8"/>
      <c r="D929" s="8"/>
      <c r="F929" s="8"/>
      <c r="H929"/>
      <c r="N929"/>
      <c r="P929" s="8"/>
      <c r="R929" s="8"/>
      <c r="T929" s="8"/>
      <c r="AQ929"/>
      <c r="BJ929" s="33" t="s">
        <v>1096</v>
      </c>
      <c r="BL929" s="33" t="s">
        <v>10111</v>
      </c>
      <c r="BP929" s="8"/>
      <c r="CM929" s="4" t="s">
        <v>10399</v>
      </c>
    </row>
    <row r="930" spans="1:91" x14ac:dyDescent="0.25">
      <c r="A930" s="8"/>
      <c r="B930" s="8"/>
      <c r="C930" s="8"/>
      <c r="D930" s="8"/>
      <c r="F930" s="8"/>
      <c r="H930"/>
      <c r="N930"/>
      <c r="P930" s="8"/>
      <c r="R930" s="8"/>
      <c r="T930" s="8"/>
      <c r="AQ930"/>
      <c r="BJ930" s="33" t="s">
        <v>1097</v>
      </c>
      <c r="BL930" s="33" t="s">
        <v>10112</v>
      </c>
      <c r="BP930" s="8"/>
      <c r="CM930" s="4" t="s">
        <v>10399</v>
      </c>
    </row>
    <row r="931" spans="1:91" x14ac:dyDescent="0.25">
      <c r="A931" s="8"/>
      <c r="B931" s="8"/>
      <c r="C931" s="8"/>
      <c r="D931" s="8"/>
      <c r="F931" s="8"/>
      <c r="H931"/>
      <c r="N931"/>
      <c r="P931" s="8"/>
      <c r="R931" s="8"/>
      <c r="T931" s="8"/>
      <c r="AQ931"/>
      <c r="BJ931" s="33" t="s">
        <v>1098</v>
      </c>
      <c r="BL931" s="33" t="s">
        <v>10113</v>
      </c>
      <c r="BP931" s="8"/>
      <c r="CM931" s="4" t="s">
        <v>10399</v>
      </c>
    </row>
    <row r="932" spans="1:91" x14ac:dyDescent="0.25">
      <c r="A932" s="8"/>
      <c r="B932" s="8"/>
      <c r="C932" s="8"/>
      <c r="D932" s="8"/>
      <c r="F932" s="8"/>
      <c r="H932"/>
      <c r="N932"/>
      <c r="P932" s="8"/>
      <c r="R932" s="8"/>
      <c r="T932" s="8"/>
      <c r="AQ932"/>
      <c r="BJ932" s="33" t="s">
        <v>1099</v>
      </c>
      <c r="BL932" s="33" t="s">
        <v>10114</v>
      </c>
      <c r="BP932" s="8"/>
      <c r="CM932" s="4" t="s">
        <v>10399</v>
      </c>
    </row>
    <row r="933" spans="1:91" x14ac:dyDescent="0.25">
      <c r="A933" s="8"/>
      <c r="B933" s="8"/>
      <c r="C933" s="8"/>
      <c r="D933" s="8"/>
      <c r="F933" s="8"/>
      <c r="H933"/>
      <c r="N933"/>
      <c r="P933" s="8"/>
      <c r="R933" s="8"/>
      <c r="T933" s="8"/>
      <c r="AQ933"/>
      <c r="BJ933" s="33" t="s">
        <v>1100</v>
      </c>
      <c r="BL933" s="33" t="s">
        <v>10115</v>
      </c>
      <c r="BP933" s="8"/>
      <c r="CM933" s="4" t="s">
        <v>10399</v>
      </c>
    </row>
    <row r="934" spans="1:91" x14ac:dyDescent="0.25">
      <c r="A934" s="8"/>
      <c r="B934" s="8"/>
      <c r="C934" s="8"/>
      <c r="D934" s="8"/>
      <c r="F934" s="8"/>
      <c r="H934"/>
      <c r="N934"/>
      <c r="P934" s="8"/>
      <c r="R934" s="8"/>
      <c r="T934" s="8"/>
      <c r="AQ934"/>
      <c r="BJ934" s="33" t="s">
        <v>1101</v>
      </c>
      <c r="BL934" s="33" t="s">
        <v>10116</v>
      </c>
      <c r="BP934" s="8"/>
      <c r="CM934" s="4" t="s">
        <v>10399</v>
      </c>
    </row>
    <row r="935" spans="1:91" x14ac:dyDescent="0.25">
      <c r="A935" s="8"/>
      <c r="B935" s="8"/>
      <c r="C935" s="8"/>
      <c r="D935" s="8"/>
      <c r="F935" s="8"/>
      <c r="H935"/>
      <c r="N935"/>
      <c r="P935" s="8"/>
      <c r="R935" s="8"/>
      <c r="T935" s="8"/>
      <c r="AQ935"/>
      <c r="BJ935" s="33" t="s">
        <v>1102</v>
      </c>
      <c r="BL935" s="33" t="s">
        <v>10117</v>
      </c>
      <c r="BP935" s="8"/>
      <c r="CM935" s="4" t="s">
        <v>10399</v>
      </c>
    </row>
    <row r="936" spans="1:91" x14ac:dyDescent="0.25">
      <c r="A936" s="8"/>
      <c r="B936" s="8"/>
      <c r="C936" s="8"/>
      <c r="D936" s="8"/>
      <c r="F936" s="8"/>
      <c r="H936"/>
      <c r="N936"/>
      <c r="P936" s="8"/>
      <c r="R936" s="8"/>
      <c r="T936" s="8"/>
      <c r="AQ936"/>
      <c r="BJ936" s="33" t="s">
        <v>1103</v>
      </c>
      <c r="BL936" s="33" t="s">
        <v>10118</v>
      </c>
      <c r="BP936" s="8"/>
      <c r="CM936" s="4" t="s">
        <v>10399</v>
      </c>
    </row>
    <row r="937" spans="1:91" x14ac:dyDescent="0.25">
      <c r="A937" s="8"/>
      <c r="B937" s="8"/>
      <c r="C937" s="8"/>
      <c r="D937" s="8"/>
      <c r="F937" s="8"/>
      <c r="H937"/>
      <c r="N937"/>
      <c r="P937" s="8"/>
      <c r="R937" s="8"/>
      <c r="T937" s="8"/>
      <c r="AQ937"/>
      <c r="BJ937" s="33" t="s">
        <v>1104</v>
      </c>
      <c r="BL937" s="33" t="s">
        <v>10119</v>
      </c>
      <c r="BP937" s="8"/>
      <c r="CM937" s="4" t="s">
        <v>10399</v>
      </c>
    </row>
    <row r="938" spans="1:91" x14ac:dyDescent="0.25">
      <c r="A938" s="8"/>
      <c r="B938" s="8"/>
      <c r="C938" s="8"/>
      <c r="D938" s="8"/>
      <c r="F938" s="8"/>
      <c r="H938"/>
      <c r="N938"/>
      <c r="P938" s="8"/>
      <c r="R938" s="8"/>
      <c r="T938" s="8"/>
      <c r="AQ938"/>
      <c r="BJ938" s="33" t="s">
        <v>1105</v>
      </c>
      <c r="BL938" s="33" t="s">
        <v>10120</v>
      </c>
      <c r="BP938" s="8"/>
      <c r="CM938" s="4" t="s">
        <v>10399</v>
      </c>
    </row>
    <row r="939" spans="1:91" x14ac:dyDescent="0.25">
      <c r="A939" s="8"/>
      <c r="B939" s="8"/>
      <c r="C939" s="8"/>
      <c r="D939" s="8"/>
      <c r="F939" s="8"/>
      <c r="H939"/>
      <c r="N939"/>
      <c r="P939" s="8"/>
      <c r="R939" s="8"/>
      <c r="T939" s="8"/>
      <c r="AQ939"/>
      <c r="BJ939" s="33" t="s">
        <v>1106</v>
      </c>
      <c r="BL939" s="33" t="s">
        <v>10121</v>
      </c>
      <c r="BP939" s="8"/>
      <c r="CM939" s="4" t="s">
        <v>10399</v>
      </c>
    </row>
    <row r="940" spans="1:91" x14ac:dyDescent="0.25">
      <c r="A940" s="8"/>
      <c r="B940" s="8"/>
      <c r="C940" s="8"/>
      <c r="D940" s="8"/>
      <c r="F940" s="8"/>
      <c r="H940"/>
      <c r="N940"/>
      <c r="P940" s="8"/>
      <c r="R940" s="8"/>
      <c r="T940" s="8"/>
      <c r="AQ940"/>
      <c r="BJ940" s="33" t="s">
        <v>1107</v>
      </c>
      <c r="BL940" s="33" t="s">
        <v>10122</v>
      </c>
      <c r="BP940" s="8"/>
      <c r="CM940" s="4" t="s">
        <v>10399</v>
      </c>
    </row>
    <row r="941" spans="1:91" x14ac:dyDescent="0.25">
      <c r="A941" s="8"/>
      <c r="B941" s="8"/>
      <c r="C941" s="8"/>
      <c r="D941" s="8"/>
      <c r="F941" s="8"/>
      <c r="H941"/>
      <c r="N941"/>
      <c r="P941" s="8"/>
      <c r="R941" s="8"/>
      <c r="T941" s="8"/>
      <c r="AQ941"/>
      <c r="BJ941" s="33" t="s">
        <v>1108</v>
      </c>
      <c r="BL941" s="33" t="s">
        <v>10123</v>
      </c>
      <c r="BP941" s="8"/>
      <c r="CM941" s="4" t="s">
        <v>10399</v>
      </c>
    </row>
    <row r="942" spans="1:91" x14ac:dyDescent="0.25">
      <c r="A942" s="8"/>
      <c r="B942" s="8"/>
      <c r="C942" s="8"/>
      <c r="D942" s="8"/>
      <c r="F942" s="8"/>
      <c r="H942"/>
      <c r="N942"/>
      <c r="P942" s="8"/>
      <c r="R942" s="8"/>
      <c r="T942" s="8"/>
      <c r="AQ942"/>
      <c r="BJ942" s="33" t="s">
        <v>1109</v>
      </c>
      <c r="BL942" s="33" t="s">
        <v>10124</v>
      </c>
      <c r="BP942" s="8"/>
      <c r="CM942" s="4" t="s">
        <v>10399</v>
      </c>
    </row>
    <row r="943" spans="1:91" x14ac:dyDescent="0.25">
      <c r="A943" s="8"/>
      <c r="B943" s="8"/>
      <c r="C943" s="8"/>
      <c r="D943" s="8"/>
      <c r="F943" s="8"/>
      <c r="H943"/>
      <c r="N943"/>
      <c r="P943" s="8"/>
      <c r="R943" s="8"/>
      <c r="T943" s="8"/>
      <c r="AQ943"/>
      <c r="BJ943" s="33" t="s">
        <v>1110</v>
      </c>
      <c r="BL943" s="33" t="s">
        <v>10125</v>
      </c>
      <c r="BP943" s="8"/>
      <c r="CM943" s="4" t="s">
        <v>10399</v>
      </c>
    </row>
    <row r="944" spans="1:91" x14ac:dyDescent="0.25">
      <c r="A944" s="8"/>
      <c r="B944" s="8"/>
      <c r="C944" s="8"/>
      <c r="D944" s="8"/>
      <c r="F944" s="8"/>
      <c r="H944"/>
      <c r="N944"/>
      <c r="P944" s="8"/>
      <c r="R944" s="8"/>
      <c r="T944" s="8"/>
      <c r="AQ944"/>
      <c r="BJ944" s="33" t="s">
        <v>1111</v>
      </c>
      <c r="BL944" s="33" t="s">
        <v>10126</v>
      </c>
      <c r="BP944" s="8"/>
      <c r="CM944" s="4" t="s">
        <v>10399</v>
      </c>
    </row>
    <row r="945" spans="1:91" x14ac:dyDescent="0.25">
      <c r="A945" s="8"/>
      <c r="B945" s="8"/>
      <c r="C945" s="8"/>
      <c r="D945" s="8"/>
      <c r="F945" s="8"/>
      <c r="H945"/>
      <c r="N945"/>
      <c r="P945" s="8"/>
      <c r="R945" s="8"/>
      <c r="T945" s="8"/>
      <c r="AQ945"/>
      <c r="BJ945" s="33" t="s">
        <v>1112</v>
      </c>
      <c r="BL945" s="33" t="s">
        <v>10127</v>
      </c>
      <c r="BP945" s="8"/>
      <c r="CM945" s="4" t="s">
        <v>10399</v>
      </c>
    </row>
    <row r="946" spans="1:91" x14ac:dyDescent="0.25">
      <c r="A946" s="8"/>
      <c r="B946" s="8"/>
      <c r="C946" s="8"/>
      <c r="D946" s="8"/>
      <c r="F946" s="8"/>
      <c r="H946"/>
      <c r="N946"/>
      <c r="P946" s="8"/>
      <c r="R946" s="8"/>
      <c r="T946" s="8"/>
      <c r="AQ946"/>
      <c r="BJ946" s="33" t="s">
        <v>1113</v>
      </c>
      <c r="BL946" s="33" t="s">
        <v>10128</v>
      </c>
      <c r="BP946" s="8"/>
      <c r="CM946" s="4" t="s">
        <v>10399</v>
      </c>
    </row>
    <row r="947" spans="1:91" x14ac:dyDescent="0.25">
      <c r="A947" s="8"/>
      <c r="B947" s="8"/>
      <c r="C947" s="8"/>
      <c r="D947" s="8"/>
      <c r="F947" s="8"/>
      <c r="H947"/>
      <c r="N947"/>
      <c r="P947" s="8"/>
      <c r="R947" s="8"/>
      <c r="T947" s="8"/>
      <c r="AQ947"/>
      <c r="BJ947" s="33" t="s">
        <v>1114</v>
      </c>
      <c r="BL947" s="33" t="s">
        <v>10129</v>
      </c>
      <c r="BP947" s="8"/>
      <c r="CM947" s="4" t="s">
        <v>10399</v>
      </c>
    </row>
    <row r="948" spans="1:91" x14ac:dyDescent="0.25">
      <c r="A948" s="8"/>
      <c r="B948" s="8"/>
      <c r="C948" s="8"/>
      <c r="D948" s="8"/>
      <c r="F948" s="8"/>
      <c r="H948"/>
      <c r="N948"/>
      <c r="P948" s="8"/>
      <c r="R948" s="8"/>
      <c r="T948" s="8"/>
      <c r="AQ948"/>
      <c r="BJ948" s="33" t="s">
        <v>1115</v>
      </c>
      <c r="BL948" s="33" t="s">
        <v>10130</v>
      </c>
      <c r="BP948" s="8"/>
      <c r="CM948" s="4" t="s">
        <v>10399</v>
      </c>
    </row>
    <row r="949" spans="1:91" x14ac:dyDescent="0.25">
      <c r="A949" s="8"/>
      <c r="B949" s="8"/>
      <c r="C949" s="8"/>
      <c r="D949" s="8"/>
      <c r="F949" s="8"/>
      <c r="H949"/>
      <c r="N949"/>
      <c r="P949" s="8"/>
      <c r="R949" s="8"/>
      <c r="T949" s="8"/>
      <c r="AQ949"/>
      <c r="BJ949" s="33" t="s">
        <v>1116</v>
      </c>
      <c r="BL949" s="33" t="s">
        <v>10131</v>
      </c>
      <c r="BP949" s="8"/>
      <c r="CM949" s="4" t="s">
        <v>10399</v>
      </c>
    </row>
    <row r="950" spans="1:91" x14ac:dyDescent="0.25">
      <c r="A950" s="8"/>
      <c r="B950" s="8"/>
      <c r="C950" s="8"/>
      <c r="D950" s="8"/>
      <c r="F950" s="8"/>
      <c r="H950"/>
      <c r="N950"/>
      <c r="P950" s="8"/>
      <c r="R950" s="8"/>
      <c r="T950" s="8"/>
      <c r="AQ950"/>
      <c r="BJ950" s="33" t="s">
        <v>1117</v>
      </c>
      <c r="BL950" s="33" t="s">
        <v>10132</v>
      </c>
      <c r="BP950" s="8"/>
      <c r="CM950" s="4" t="s">
        <v>10399</v>
      </c>
    </row>
    <row r="951" spans="1:91" x14ac:dyDescent="0.25">
      <c r="A951" s="8"/>
      <c r="B951" s="8"/>
      <c r="C951" s="8"/>
      <c r="D951" s="8"/>
      <c r="F951" s="8"/>
      <c r="H951"/>
      <c r="N951"/>
      <c r="P951" s="8"/>
      <c r="R951" s="8"/>
      <c r="T951" s="8"/>
      <c r="AQ951"/>
      <c r="BJ951" s="33" t="s">
        <v>1118</v>
      </c>
      <c r="BL951" s="33" t="s">
        <v>10133</v>
      </c>
      <c r="BP951" s="8"/>
      <c r="CM951" s="4" t="s">
        <v>10399</v>
      </c>
    </row>
    <row r="952" spans="1:91" x14ac:dyDescent="0.25">
      <c r="A952" s="8"/>
      <c r="B952" s="8"/>
      <c r="C952" s="8"/>
      <c r="D952" s="8"/>
      <c r="F952" s="8"/>
      <c r="H952"/>
      <c r="N952"/>
      <c r="P952" s="8"/>
      <c r="R952" s="8"/>
      <c r="T952" s="8"/>
      <c r="AQ952"/>
      <c r="BJ952" s="33" t="s">
        <v>1119</v>
      </c>
      <c r="BL952" s="33" t="s">
        <v>10134</v>
      </c>
      <c r="BP952" s="8"/>
      <c r="CM952" s="4" t="s">
        <v>10399</v>
      </c>
    </row>
    <row r="953" spans="1:91" x14ac:dyDescent="0.25">
      <c r="A953" s="8"/>
      <c r="B953" s="8"/>
      <c r="C953" s="8"/>
      <c r="D953" s="8"/>
      <c r="F953" s="8"/>
      <c r="H953"/>
      <c r="N953"/>
      <c r="P953" s="8"/>
      <c r="R953" s="8"/>
      <c r="T953" s="8"/>
      <c r="AQ953"/>
      <c r="BJ953" s="33" t="s">
        <v>1120</v>
      </c>
      <c r="BL953" s="33" t="s">
        <v>10135</v>
      </c>
      <c r="BP953" s="8"/>
      <c r="CM953" s="4" t="s">
        <v>10399</v>
      </c>
    </row>
    <row r="954" spans="1:91" x14ac:dyDescent="0.25">
      <c r="A954" s="8"/>
      <c r="B954" s="8"/>
      <c r="C954" s="8"/>
      <c r="D954" s="8"/>
      <c r="F954" s="8"/>
      <c r="H954"/>
      <c r="N954"/>
      <c r="P954" s="8"/>
      <c r="R954" s="8"/>
      <c r="T954" s="8"/>
      <c r="AQ954"/>
      <c r="BJ954" s="33" t="s">
        <v>1121</v>
      </c>
      <c r="BL954" s="33" t="s">
        <v>10136</v>
      </c>
      <c r="BP954" s="8"/>
      <c r="CM954" s="4" t="s">
        <v>10399</v>
      </c>
    </row>
    <row r="955" spans="1:91" x14ac:dyDescent="0.25">
      <c r="A955" s="8"/>
      <c r="B955" s="8"/>
      <c r="C955" s="8"/>
      <c r="D955" s="8"/>
      <c r="F955" s="8"/>
      <c r="H955"/>
      <c r="N955"/>
      <c r="P955" s="8"/>
      <c r="R955" s="8"/>
      <c r="T955" s="8"/>
      <c r="AQ955"/>
      <c r="BJ955" s="33" t="s">
        <v>1122</v>
      </c>
      <c r="BL955" s="33" t="s">
        <v>10137</v>
      </c>
      <c r="BP955" s="8"/>
      <c r="CM955" s="4" t="s">
        <v>10399</v>
      </c>
    </row>
    <row r="956" spans="1:91" x14ac:dyDescent="0.25">
      <c r="A956" s="8"/>
      <c r="B956" s="8"/>
      <c r="C956" s="8"/>
      <c r="D956" s="8"/>
      <c r="F956" s="8"/>
      <c r="H956"/>
      <c r="N956"/>
      <c r="P956" s="8"/>
      <c r="R956" s="8"/>
      <c r="T956" s="8"/>
      <c r="AQ956"/>
      <c r="BJ956" s="33" t="s">
        <v>1123</v>
      </c>
      <c r="BL956" s="33" t="s">
        <v>10138</v>
      </c>
      <c r="BP956" s="8"/>
      <c r="CM956" s="4" t="s">
        <v>10399</v>
      </c>
    </row>
    <row r="957" spans="1:91" x14ac:dyDescent="0.25">
      <c r="A957" s="8"/>
      <c r="B957" s="8"/>
      <c r="C957" s="8"/>
      <c r="D957" s="8"/>
      <c r="F957" s="8"/>
      <c r="H957"/>
      <c r="N957"/>
      <c r="P957" s="8"/>
      <c r="R957" s="8"/>
      <c r="T957" s="8"/>
      <c r="AQ957"/>
      <c r="BJ957" s="33" t="s">
        <v>1124</v>
      </c>
      <c r="BL957" s="33" t="s">
        <v>10139</v>
      </c>
      <c r="BP957" s="8"/>
      <c r="CM957" s="4" t="s">
        <v>10399</v>
      </c>
    </row>
    <row r="958" spans="1:91" x14ac:dyDescent="0.25">
      <c r="A958" s="8"/>
      <c r="B958" s="8"/>
      <c r="C958" s="8"/>
      <c r="D958" s="8"/>
      <c r="F958" s="8"/>
      <c r="H958"/>
      <c r="N958"/>
      <c r="P958" s="8"/>
      <c r="R958" s="8"/>
      <c r="T958" s="8"/>
      <c r="AQ958"/>
      <c r="BJ958" s="33" t="s">
        <v>1125</v>
      </c>
      <c r="BL958" s="33" t="s">
        <v>10140</v>
      </c>
      <c r="BP958" s="8"/>
      <c r="CM958" s="4" t="s">
        <v>10399</v>
      </c>
    </row>
    <row r="959" spans="1:91" x14ac:dyDescent="0.25">
      <c r="A959" s="8"/>
      <c r="B959" s="8"/>
      <c r="C959" s="8"/>
      <c r="D959" s="8"/>
      <c r="F959" s="8"/>
      <c r="H959"/>
      <c r="N959"/>
      <c r="P959" s="8"/>
      <c r="R959" s="8"/>
      <c r="T959" s="8"/>
      <c r="AQ959"/>
      <c r="BJ959" s="33" t="s">
        <v>1126</v>
      </c>
      <c r="BL959" s="33" t="s">
        <v>10141</v>
      </c>
      <c r="BP959" s="8"/>
      <c r="CM959" s="4" t="s">
        <v>10399</v>
      </c>
    </row>
    <row r="960" spans="1:91" x14ac:dyDescent="0.25">
      <c r="A960" s="8"/>
      <c r="B960" s="8"/>
      <c r="C960" s="8"/>
      <c r="D960" s="8"/>
      <c r="F960" s="8"/>
      <c r="H960"/>
      <c r="N960"/>
      <c r="P960" s="8"/>
      <c r="R960" s="8"/>
      <c r="T960" s="8"/>
      <c r="AQ960"/>
      <c r="BJ960" s="33" t="s">
        <v>1127</v>
      </c>
      <c r="BL960" s="33" t="s">
        <v>10142</v>
      </c>
      <c r="BP960" s="8"/>
      <c r="CM960" s="4" t="s">
        <v>10399</v>
      </c>
    </row>
    <row r="961" spans="1:91" x14ac:dyDescent="0.25">
      <c r="A961" s="8"/>
      <c r="B961" s="8"/>
      <c r="C961" s="8"/>
      <c r="D961" s="8"/>
      <c r="F961" s="8"/>
      <c r="H961"/>
      <c r="N961"/>
      <c r="P961" s="8"/>
      <c r="R961" s="8"/>
      <c r="T961" s="8"/>
      <c r="AQ961"/>
      <c r="BJ961" s="33" t="s">
        <v>1128</v>
      </c>
      <c r="BL961" s="33" t="s">
        <v>10143</v>
      </c>
      <c r="BP961" s="8"/>
      <c r="CM961" s="4" t="s">
        <v>10399</v>
      </c>
    </row>
    <row r="962" spans="1:91" x14ac:dyDescent="0.25">
      <c r="A962" s="8"/>
      <c r="B962" s="8"/>
      <c r="C962" s="8"/>
      <c r="D962" s="8"/>
      <c r="F962" s="8"/>
      <c r="H962"/>
      <c r="N962"/>
      <c r="P962" s="8"/>
      <c r="R962" s="8"/>
      <c r="T962" s="8"/>
      <c r="AQ962"/>
      <c r="BJ962" s="33" t="s">
        <v>1129</v>
      </c>
      <c r="BL962" s="33" t="s">
        <v>10144</v>
      </c>
      <c r="BP962" s="8"/>
      <c r="CM962" s="4" t="s">
        <v>10399</v>
      </c>
    </row>
    <row r="963" spans="1:91" x14ac:dyDescent="0.25">
      <c r="A963" s="8"/>
      <c r="B963" s="8"/>
      <c r="C963" s="8"/>
      <c r="D963" s="8"/>
      <c r="F963" s="8"/>
      <c r="H963"/>
      <c r="N963"/>
      <c r="P963" s="8"/>
      <c r="R963" s="8"/>
      <c r="T963" s="8"/>
      <c r="AQ963"/>
      <c r="BJ963" s="33" t="s">
        <v>1130</v>
      </c>
      <c r="BL963" s="33" t="s">
        <v>10145</v>
      </c>
      <c r="BP963" s="8"/>
      <c r="CM963" s="4" t="s">
        <v>10399</v>
      </c>
    </row>
    <row r="964" spans="1:91" x14ac:dyDescent="0.25">
      <c r="A964" s="8"/>
      <c r="B964" s="8"/>
      <c r="C964" s="8"/>
      <c r="D964" s="8"/>
      <c r="F964" s="8"/>
      <c r="H964"/>
      <c r="N964"/>
      <c r="P964" s="8"/>
      <c r="R964" s="8"/>
      <c r="T964" s="8"/>
      <c r="AQ964"/>
      <c r="BJ964" s="33" t="s">
        <v>1131</v>
      </c>
      <c r="BL964" s="33" t="s">
        <v>10146</v>
      </c>
      <c r="BP964" s="8"/>
      <c r="CM964" s="4" t="s">
        <v>10399</v>
      </c>
    </row>
    <row r="965" spans="1:91" x14ac:dyDescent="0.25">
      <c r="A965" s="8"/>
      <c r="B965" s="8"/>
      <c r="C965" s="8"/>
      <c r="D965" s="8"/>
      <c r="F965" s="8"/>
      <c r="H965"/>
      <c r="N965"/>
      <c r="P965" s="8"/>
      <c r="R965" s="8"/>
      <c r="T965" s="8"/>
      <c r="AQ965"/>
      <c r="BJ965" s="33" t="s">
        <v>1132</v>
      </c>
      <c r="BL965" s="33" t="s">
        <v>10147</v>
      </c>
      <c r="BP965" s="8"/>
      <c r="CM965" s="4" t="s">
        <v>10399</v>
      </c>
    </row>
    <row r="966" spans="1:91" x14ac:dyDescent="0.25">
      <c r="A966" s="8"/>
      <c r="B966" s="8"/>
      <c r="C966" s="8"/>
      <c r="D966" s="8"/>
      <c r="F966" s="8"/>
      <c r="H966"/>
      <c r="N966"/>
      <c r="P966" s="8"/>
      <c r="R966" s="8"/>
      <c r="T966" s="8"/>
      <c r="AQ966"/>
      <c r="BJ966" s="33" t="s">
        <v>1133</v>
      </c>
      <c r="BL966" s="33" t="s">
        <v>10148</v>
      </c>
      <c r="BP966" s="8"/>
      <c r="CM966" s="4" t="s">
        <v>10399</v>
      </c>
    </row>
    <row r="967" spans="1:91" x14ac:dyDescent="0.25">
      <c r="A967" s="8"/>
      <c r="B967" s="8"/>
      <c r="C967" s="8"/>
      <c r="D967" s="8"/>
      <c r="F967" s="8"/>
      <c r="H967"/>
      <c r="N967"/>
      <c r="P967" s="8"/>
      <c r="R967" s="8"/>
      <c r="T967" s="8"/>
      <c r="AQ967"/>
      <c r="BJ967" s="33" t="s">
        <v>1134</v>
      </c>
      <c r="BL967" s="33" t="s">
        <v>10149</v>
      </c>
      <c r="BP967" s="8"/>
      <c r="CM967" s="4" t="s">
        <v>10399</v>
      </c>
    </row>
    <row r="968" spans="1:91" x14ac:dyDescent="0.25">
      <c r="A968" s="8"/>
      <c r="B968" s="8"/>
      <c r="C968" s="8"/>
      <c r="D968" s="8"/>
      <c r="F968" s="8"/>
      <c r="H968"/>
      <c r="N968"/>
      <c r="P968" s="8"/>
      <c r="R968" s="8"/>
      <c r="T968" s="8"/>
      <c r="AQ968"/>
      <c r="BJ968" s="33" t="s">
        <v>1135</v>
      </c>
      <c r="BL968" s="33" t="s">
        <v>10150</v>
      </c>
      <c r="BP968" s="8"/>
      <c r="CM968" s="4" t="s">
        <v>10399</v>
      </c>
    </row>
    <row r="969" spans="1:91" x14ac:dyDescent="0.25">
      <c r="A969" s="8"/>
      <c r="B969" s="8"/>
      <c r="C969" s="8"/>
      <c r="D969" s="8"/>
      <c r="F969" s="8"/>
      <c r="H969"/>
      <c r="N969"/>
      <c r="P969" s="8"/>
      <c r="R969" s="8"/>
      <c r="T969" s="8"/>
      <c r="AQ969"/>
      <c r="BJ969" s="33" t="s">
        <v>1136</v>
      </c>
      <c r="BL969" s="33" t="s">
        <v>10151</v>
      </c>
      <c r="BP969" s="8"/>
      <c r="CM969" s="4" t="s">
        <v>10399</v>
      </c>
    </row>
    <row r="970" spans="1:91" x14ac:dyDescent="0.25">
      <c r="A970" s="8"/>
      <c r="B970" s="8"/>
      <c r="C970" s="8"/>
      <c r="D970" s="8"/>
      <c r="F970" s="8"/>
      <c r="H970"/>
      <c r="N970"/>
      <c r="P970" s="8"/>
      <c r="R970" s="8"/>
      <c r="T970" s="8"/>
      <c r="AQ970"/>
      <c r="BJ970" s="33" t="s">
        <v>1137</v>
      </c>
      <c r="BL970" s="33" t="s">
        <v>10152</v>
      </c>
      <c r="BP970" s="8"/>
      <c r="CM970" s="4" t="s">
        <v>10399</v>
      </c>
    </row>
    <row r="971" spans="1:91" x14ac:dyDescent="0.25">
      <c r="A971" s="8"/>
      <c r="B971" s="8"/>
      <c r="C971" s="8"/>
      <c r="D971" s="8"/>
      <c r="F971" s="8"/>
      <c r="H971"/>
      <c r="N971"/>
      <c r="P971" s="8"/>
      <c r="R971" s="8"/>
      <c r="T971" s="8"/>
      <c r="AQ971"/>
      <c r="BJ971" s="33" t="s">
        <v>1138</v>
      </c>
      <c r="BL971" s="33" t="s">
        <v>10153</v>
      </c>
      <c r="BP971" s="8"/>
      <c r="CM971" s="4" t="s">
        <v>10399</v>
      </c>
    </row>
    <row r="972" spans="1:91" x14ac:dyDescent="0.25">
      <c r="A972" s="8"/>
      <c r="B972" s="8"/>
      <c r="C972" s="8"/>
      <c r="D972" s="8"/>
      <c r="F972" s="8"/>
      <c r="H972"/>
      <c r="N972"/>
      <c r="P972" s="8"/>
      <c r="R972" s="8"/>
      <c r="T972" s="8"/>
      <c r="AQ972"/>
      <c r="BJ972" s="33" t="s">
        <v>1139</v>
      </c>
      <c r="BL972" s="33" t="s">
        <v>10154</v>
      </c>
      <c r="BP972" s="8"/>
      <c r="CM972" s="4" t="s">
        <v>10399</v>
      </c>
    </row>
    <row r="973" spans="1:91" x14ac:dyDescent="0.25">
      <c r="A973" s="8"/>
      <c r="B973" s="8"/>
      <c r="C973" s="8"/>
      <c r="D973" s="8"/>
      <c r="F973" s="8"/>
      <c r="H973"/>
      <c r="N973"/>
      <c r="P973" s="8"/>
      <c r="R973" s="8"/>
      <c r="T973" s="8"/>
      <c r="AQ973"/>
      <c r="BJ973" s="33" t="s">
        <v>1140</v>
      </c>
      <c r="BL973" s="33" t="s">
        <v>10155</v>
      </c>
      <c r="BP973" s="8"/>
      <c r="CM973" s="4" t="s">
        <v>10399</v>
      </c>
    </row>
    <row r="974" spans="1:91" x14ac:dyDescent="0.25">
      <c r="A974" s="8"/>
      <c r="B974" s="8"/>
      <c r="C974" s="8"/>
      <c r="D974" s="8"/>
      <c r="F974" s="8"/>
      <c r="H974"/>
      <c r="N974"/>
      <c r="P974" s="8"/>
      <c r="R974" s="8"/>
      <c r="T974" s="8"/>
      <c r="AQ974"/>
      <c r="BJ974" s="33" t="s">
        <v>1141</v>
      </c>
      <c r="BL974" s="33" t="s">
        <v>10156</v>
      </c>
      <c r="BP974" s="8"/>
      <c r="CM974" s="4" t="s">
        <v>10399</v>
      </c>
    </row>
    <row r="975" spans="1:91" x14ac:dyDescent="0.25">
      <c r="A975" s="8"/>
      <c r="B975" s="8"/>
      <c r="C975" s="8"/>
      <c r="D975" s="8"/>
      <c r="F975" s="8"/>
      <c r="H975"/>
      <c r="N975"/>
      <c r="P975" s="8"/>
      <c r="R975" s="8"/>
      <c r="T975" s="8"/>
      <c r="AQ975"/>
      <c r="BJ975" s="33" t="s">
        <v>1142</v>
      </c>
      <c r="BL975" s="33" t="s">
        <v>10157</v>
      </c>
      <c r="BP975" s="8"/>
      <c r="CM975" s="4" t="s">
        <v>10399</v>
      </c>
    </row>
    <row r="976" spans="1:91" x14ac:dyDescent="0.25">
      <c r="A976" s="8"/>
      <c r="B976" s="8"/>
      <c r="C976" s="8"/>
      <c r="D976" s="8"/>
      <c r="F976" s="8"/>
      <c r="H976"/>
      <c r="N976"/>
      <c r="P976" s="8"/>
      <c r="R976" s="8"/>
      <c r="T976" s="8"/>
      <c r="AQ976"/>
      <c r="BJ976" s="33" t="s">
        <v>1143</v>
      </c>
      <c r="BL976" s="33" t="s">
        <v>10158</v>
      </c>
      <c r="BP976" s="8"/>
      <c r="CM976" s="4" t="s">
        <v>10399</v>
      </c>
    </row>
    <row r="977" spans="1:91" x14ac:dyDescent="0.25">
      <c r="A977" s="8"/>
      <c r="B977" s="8"/>
      <c r="C977" s="8"/>
      <c r="D977" s="8"/>
      <c r="F977" s="8"/>
      <c r="H977"/>
      <c r="N977"/>
      <c r="P977" s="8"/>
      <c r="R977" s="8"/>
      <c r="T977" s="8"/>
      <c r="AQ977"/>
      <c r="BJ977" s="33" t="s">
        <v>1144</v>
      </c>
      <c r="BL977" s="33" t="s">
        <v>10159</v>
      </c>
      <c r="BP977" s="8"/>
      <c r="CM977" s="4" t="s">
        <v>10399</v>
      </c>
    </row>
    <row r="978" spans="1:91" x14ac:dyDescent="0.25">
      <c r="A978" s="8"/>
      <c r="B978" s="8"/>
      <c r="C978" s="8"/>
      <c r="D978" s="8"/>
      <c r="F978" s="8"/>
      <c r="H978"/>
      <c r="N978"/>
      <c r="P978" s="8"/>
      <c r="R978" s="8"/>
      <c r="T978" s="8"/>
      <c r="AQ978"/>
      <c r="BJ978" s="33" t="s">
        <v>1145</v>
      </c>
      <c r="BL978" s="33" t="s">
        <v>10160</v>
      </c>
      <c r="BP978" s="8"/>
      <c r="CM978" s="4" t="s">
        <v>10399</v>
      </c>
    </row>
    <row r="979" spans="1:91" x14ac:dyDescent="0.25">
      <c r="A979" s="8"/>
      <c r="B979" s="8"/>
      <c r="C979" s="8"/>
      <c r="D979" s="8"/>
      <c r="F979" s="8"/>
      <c r="H979"/>
      <c r="N979"/>
      <c r="P979" s="8"/>
      <c r="R979" s="8"/>
      <c r="T979" s="8"/>
      <c r="AQ979"/>
      <c r="BJ979" s="33" t="s">
        <v>1146</v>
      </c>
      <c r="BL979" s="33" t="s">
        <v>10161</v>
      </c>
      <c r="BP979" s="8"/>
      <c r="CM979" s="4" t="s">
        <v>10399</v>
      </c>
    </row>
    <row r="980" spans="1:91" x14ac:dyDescent="0.25">
      <c r="A980" s="8"/>
      <c r="B980" s="8"/>
      <c r="C980" s="8"/>
      <c r="D980" s="8"/>
      <c r="F980" s="8"/>
      <c r="H980"/>
      <c r="N980"/>
      <c r="P980" s="8"/>
      <c r="R980" s="8"/>
      <c r="T980" s="8"/>
      <c r="AQ980"/>
      <c r="BJ980" s="33" t="s">
        <v>1147</v>
      </c>
      <c r="BL980" s="33" t="s">
        <v>10162</v>
      </c>
      <c r="BP980" s="8"/>
      <c r="CM980" s="4" t="s">
        <v>10399</v>
      </c>
    </row>
    <row r="981" spans="1:91" x14ac:dyDescent="0.25">
      <c r="A981" s="8"/>
      <c r="B981" s="8"/>
      <c r="C981" s="8"/>
      <c r="D981" s="8"/>
      <c r="F981" s="8"/>
      <c r="H981"/>
      <c r="N981"/>
      <c r="P981" s="8"/>
      <c r="R981" s="8"/>
      <c r="T981" s="8"/>
      <c r="AQ981"/>
      <c r="BJ981" s="33" t="s">
        <v>1148</v>
      </c>
      <c r="BL981" s="33" t="s">
        <v>10163</v>
      </c>
      <c r="BP981" s="8"/>
      <c r="CM981" s="4" t="s">
        <v>10399</v>
      </c>
    </row>
    <row r="982" spans="1:91" x14ac:dyDescent="0.25">
      <c r="A982" s="8"/>
      <c r="B982" s="8"/>
      <c r="C982" s="8"/>
      <c r="D982" s="8"/>
      <c r="F982" s="8"/>
      <c r="H982"/>
      <c r="N982"/>
      <c r="P982" s="8"/>
      <c r="R982" s="8"/>
      <c r="T982" s="8"/>
      <c r="AQ982"/>
      <c r="BJ982" s="33" t="s">
        <v>1149</v>
      </c>
      <c r="BL982" s="33" t="s">
        <v>10164</v>
      </c>
      <c r="BP982" s="8"/>
      <c r="CM982" s="4" t="s">
        <v>10399</v>
      </c>
    </row>
    <row r="983" spans="1:91" x14ac:dyDescent="0.25">
      <c r="A983" s="8"/>
      <c r="B983" s="8"/>
      <c r="C983" s="8"/>
      <c r="D983" s="8"/>
      <c r="F983" s="8"/>
      <c r="H983"/>
      <c r="N983"/>
      <c r="P983" s="8"/>
      <c r="R983" s="8"/>
      <c r="T983" s="8"/>
      <c r="AQ983"/>
      <c r="BJ983" s="33" t="s">
        <v>1150</v>
      </c>
      <c r="BL983" s="33" t="s">
        <v>10165</v>
      </c>
      <c r="BP983" s="8"/>
      <c r="CM983" s="4" t="s">
        <v>10399</v>
      </c>
    </row>
    <row r="984" spans="1:91" x14ac:dyDescent="0.25">
      <c r="A984" s="8"/>
      <c r="B984" s="8"/>
      <c r="C984" s="8"/>
      <c r="D984" s="8"/>
      <c r="F984" s="8"/>
      <c r="H984"/>
      <c r="N984"/>
      <c r="P984" s="8"/>
      <c r="R984" s="8"/>
      <c r="T984" s="8"/>
      <c r="AQ984"/>
      <c r="BJ984" s="33" t="s">
        <v>1151</v>
      </c>
      <c r="BL984" s="33" t="s">
        <v>10166</v>
      </c>
      <c r="BP984" s="8"/>
      <c r="CM984" s="4" t="s">
        <v>10399</v>
      </c>
    </row>
    <row r="985" spans="1:91" x14ac:dyDescent="0.25">
      <c r="A985" s="8"/>
      <c r="B985" s="8"/>
      <c r="C985" s="8"/>
      <c r="D985" s="8"/>
      <c r="F985" s="8"/>
      <c r="H985"/>
      <c r="N985"/>
      <c r="P985" s="8"/>
      <c r="R985" s="8"/>
      <c r="T985" s="8"/>
      <c r="AQ985"/>
      <c r="BJ985" s="33" t="s">
        <v>1152</v>
      </c>
      <c r="BL985" s="33" t="s">
        <v>10167</v>
      </c>
      <c r="BP985" s="8"/>
      <c r="CM985" s="4" t="s">
        <v>10399</v>
      </c>
    </row>
    <row r="986" spans="1:91" x14ac:dyDescent="0.25">
      <c r="A986" s="8"/>
      <c r="B986" s="8"/>
      <c r="C986" s="8"/>
      <c r="D986" s="8"/>
      <c r="F986" s="8"/>
      <c r="H986"/>
      <c r="N986"/>
      <c r="P986" s="8"/>
      <c r="R986" s="8"/>
      <c r="T986" s="8"/>
      <c r="AQ986"/>
      <c r="BJ986" s="33" t="s">
        <v>1153</v>
      </c>
      <c r="BL986" s="33" t="s">
        <v>10168</v>
      </c>
      <c r="BP986" s="8"/>
      <c r="CM986" s="4" t="s">
        <v>10399</v>
      </c>
    </row>
    <row r="987" spans="1:91" x14ac:dyDescent="0.25">
      <c r="A987" s="8"/>
      <c r="B987" s="8"/>
      <c r="C987" s="8"/>
      <c r="D987" s="8"/>
      <c r="F987" s="8"/>
      <c r="H987"/>
      <c r="N987"/>
      <c r="P987" s="8"/>
      <c r="R987" s="8"/>
      <c r="T987" s="8"/>
      <c r="AQ987"/>
      <c r="BJ987" s="33" t="s">
        <v>1154</v>
      </c>
      <c r="BL987" s="33" t="s">
        <v>10169</v>
      </c>
      <c r="BP987" s="8"/>
      <c r="CM987" s="4" t="s">
        <v>10399</v>
      </c>
    </row>
    <row r="988" spans="1:91" x14ac:dyDescent="0.25">
      <c r="A988" s="8"/>
      <c r="B988" s="8"/>
      <c r="C988" s="8"/>
      <c r="D988" s="8"/>
      <c r="F988" s="8"/>
      <c r="H988"/>
      <c r="N988"/>
      <c r="P988" s="8"/>
      <c r="R988" s="8"/>
      <c r="T988" s="8"/>
      <c r="AQ988"/>
      <c r="BJ988" s="33" t="s">
        <v>1155</v>
      </c>
      <c r="BL988" s="33" t="s">
        <v>10170</v>
      </c>
      <c r="BP988" s="8"/>
      <c r="CM988" s="4" t="s">
        <v>10399</v>
      </c>
    </row>
    <row r="989" spans="1:91" x14ac:dyDescent="0.25">
      <c r="A989" s="8"/>
      <c r="B989" s="8"/>
      <c r="C989" s="8"/>
      <c r="D989" s="8"/>
      <c r="F989" s="8"/>
      <c r="H989"/>
      <c r="N989"/>
      <c r="P989" s="8"/>
      <c r="R989" s="8"/>
      <c r="T989" s="8"/>
      <c r="AQ989"/>
      <c r="BJ989" s="33" t="s">
        <v>1156</v>
      </c>
      <c r="BL989" s="33" t="s">
        <v>10171</v>
      </c>
      <c r="BP989" s="8"/>
      <c r="CM989" s="4" t="s">
        <v>10399</v>
      </c>
    </row>
    <row r="990" spans="1:91" x14ac:dyDescent="0.25">
      <c r="A990" s="8"/>
      <c r="B990" s="8"/>
      <c r="C990" s="8"/>
      <c r="D990" s="8"/>
      <c r="F990" s="8"/>
      <c r="H990"/>
      <c r="N990"/>
      <c r="P990" s="8"/>
      <c r="R990" s="8"/>
      <c r="T990" s="8"/>
      <c r="AQ990"/>
      <c r="BJ990" s="33" t="s">
        <v>1157</v>
      </c>
      <c r="BL990" s="33" t="s">
        <v>10172</v>
      </c>
      <c r="BP990" s="8"/>
      <c r="CM990" s="4" t="s">
        <v>10399</v>
      </c>
    </row>
    <row r="991" spans="1:91" x14ac:dyDescent="0.25">
      <c r="A991" s="8"/>
      <c r="B991" s="8"/>
      <c r="C991" s="8"/>
      <c r="D991" s="8"/>
      <c r="F991" s="8"/>
      <c r="H991"/>
      <c r="N991"/>
      <c r="P991" s="8"/>
      <c r="R991" s="8"/>
      <c r="T991" s="8"/>
      <c r="AQ991"/>
      <c r="BJ991" s="33" t="s">
        <v>1158</v>
      </c>
      <c r="BL991" s="33" t="s">
        <v>10173</v>
      </c>
      <c r="BP991" s="8"/>
      <c r="CM991" s="4" t="s">
        <v>10399</v>
      </c>
    </row>
    <row r="992" spans="1:91" x14ac:dyDescent="0.25">
      <c r="A992" s="8"/>
      <c r="B992" s="8"/>
      <c r="C992" s="8"/>
      <c r="D992" s="8"/>
      <c r="F992" s="8"/>
      <c r="H992"/>
      <c r="N992"/>
      <c r="P992" s="8"/>
      <c r="R992" s="8"/>
      <c r="T992" s="8"/>
      <c r="AQ992"/>
      <c r="BJ992" s="33" t="s">
        <v>1159</v>
      </c>
      <c r="BL992" s="33" t="s">
        <v>10174</v>
      </c>
      <c r="BP992" s="8"/>
      <c r="CM992" s="4" t="s">
        <v>10399</v>
      </c>
    </row>
    <row r="993" spans="1:91" x14ac:dyDescent="0.25">
      <c r="A993" s="8"/>
      <c r="B993" s="8"/>
      <c r="C993" s="8"/>
      <c r="D993" s="8"/>
      <c r="F993" s="8"/>
      <c r="H993"/>
      <c r="N993"/>
      <c r="P993" s="8"/>
      <c r="R993" s="8"/>
      <c r="T993" s="8"/>
      <c r="AQ993"/>
      <c r="BJ993" s="33" t="s">
        <v>1160</v>
      </c>
      <c r="BL993" s="33" t="s">
        <v>10175</v>
      </c>
      <c r="BP993" s="8"/>
      <c r="CM993" s="4" t="s">
        <v>10399</v>
      </c>
    </row>
    <row r="994" spans="1:91" x14ac:dyDescent="0.25">
      <c r="A994" s="8"/>
      <c r="B994" s="8"/>
      <c r="C994" s="8"/>
      <c r="D994" s="8"/>
      <c r="F994" s="8"/>
      <c r="H994"/>
      <c r="N994"/>
      <c r="P994" s="8"/>
      <c r="R994" s="8"/>
      <c r="T994" s="8"/>
      <c r="AQ994"/>
      <c r="BJ994" s="33" t="s">
        <v>1161</v>
      </c>
      <c r="BL994" s="33" t="s">
        <v>10176</v>
      </c>
      <c r="BP994" s="8"/>
      <c r="CM994" s="4" t="s">
        <v>10399</v>
      </c>
    </row>
    <row r="995" spans="1:91" x14ac:dyDescent="0.25">
      <c r="A995" s="8"/>
      <c r="B995" s="8"/>
      <c r="C995" s="8"/>
      <c r="D995" s="8"/>
      <c r="F995" s="8"/>
      <c r="H995"/>
      <c r="N995"/>
      <c r="P995" s="8"/>
      <c r="R995" s="8"/>
      <c r="T995" s="8"/>
      <c r="AQ995"/>
      <c r="BJ995" s="33" t="s">
        <v>1162</v>
      </c>
      <c r="BL995" s="33" t="s">
        <v>10177</v>
      </c>
      <c r="BP995" s="8"/>
      <c r="CM995" s="4" t="s">
        <v>10399</v>
      </c>
    </row>
    <row r="996" spans="1:91" x14ac:dyDescent="0.25">
      <c r="A996" s="8"/>
      <c r="B996" s="8"/>
      <c r="C996" s="8"/>
      <c r="D996" s="8"/>
      <c r="F996" s="8"/>
      <c r="H996"/>
      <c r="N996"/>
      <c r="P996" s="8"/>
      <c r="R996" s="8"/>
      <c r="T996" s="8"/>
      <c r="AQ996"/>
      <c r="BJ996" s="33" t="s">
        <v>1163</v>
      </c>
      <c r="BL996" s="33" t="s">
        <v>10178</v>
      </c>
      <c r="BP996" s="8"/>
      <c r="CM996" s="4" t="s">
        <v>10399</v>
      </c>
    </row>
    <row r="997" spans="1:91" x14ac:dyDescent="0.25">
      <c r="A997" s="8"/>
      <c r="B997" s="8"/>
      <c r="C997" s="8"/>
      <c r="D997" s="8"/>
      <c r="F997" s="8"/>
      <c r="H997"/>
      <c r="N997"/>
      <c r="P997" s="8"/>
      <c r="R997" s="8"/>
      <c r="T997" s="8"/>
      <c r="AQ997"/>
      <c r="BJ997" s="33" t="s">
        <v>1164</v>
      </c>
      <c r="BL997" s="33" t="s">
        <v>10179</v>
      </c>
      <c r="BP997" s="8"/>
      <c r="CM997" s="4" t="s">
        <v>10399</v>
      </c>
    </row>
    <row r="998" spans="1:91" x14ac:dyDescent="0.25">
      <c r="A998" s="8"/>
      <c r="B998" s="8"/>
      <c r="C998" s="8"/>
      <c r="D998" s="8"/>
      <c r="F998" s="8"/>
      <c r="H998"/>
      <c r="N998"/>
      <c r="P998" s="8"/>
      <c r="R998" s="8"/>
      <c r="T998" s="8"/>
      <c r="AQ998"/>
      <c r="BJ998" s="33" t="s">
        <v>1165</v>
      </c>
      <c r="BL998" s="33" t="s">
        <v>8996</v>
      </c>
      <c r="BP998" s="8"/>
      <c r="CM998" s="4" t="s">
        <v>10399</v>
      </c>
    </row>
    <row r="999" spans="1:91" x14ac:dyDescent="0.25">
      <c r="A999" s="8"/>
      <c r="B999" s="8"/>
      <c r="C999" s="8"/>
      <c r="D999" s="8"/>
      <c r="F999" s="8"/>
      <c r="H999"/>
      <c r="N999"/>
      <c r="P999" s="8"/>
      <c r="R999" s="8"/>
      <c r="T999" s="8"/>
      <c r="AQ999"/>
      <c r="BJ999" s="33" t="s">
        <v>1166</v>
      </c>
      <c r="BL999" s="33" t="s">
        <v>10180</v>
      </c>
      <c r="BP999" s="8"/>
    </row>
    <row r="1000" spans="1:91" x14ac:dyDescent="0.25">
      <c r="A1000" s="8"/>
      <c r="B1000" s="8"/>
      <c r="C1000" s="8"/>
      <c r="D1000" s="8"/>
      <c r="F1000" s="8"/>
      <c r="H1000"/>
      <c r="N1000"/>
      <c r="P1000" s="8"/>
      <c r="R1000" s="8"/>
      <c r="T1000" s="8"/>
      <c r="AQ1000"/>
      <c r="BJ1000" s="33" t="s">
        <v>1167</v>
      </c>
      <c r="BL1000" s="33" t="s">
        <v>10181</v>
      </c>
      <c r="BP1000" s="8"/>
      <c r="CM1000" s="4" t="s">
        <v>10400</v>
      </c>
    </row>
    <row r="1001" spans="1:91" x14ac:dyDescent="0.25">
      <c r="A1001" s="8"/>
      <c r="B1001" s="8"/>
      <c r="C1001" s="8"/>
      <c r="D1001" s="8"/>
      <c r="F1001" s="8"/>
      <c r="H1001"/>
      <c r="N1001"/>
      <c r="P1001" s="8"/>
      <c r="R1001" s="8"/>
      <c r="T1001" s="8"/>
      <c r="AQ1001"/>
      <c r="BJ1001" s="33" t="s">
        <v>1168</v>
      </c>
      <c r="BL1001" s="33" t="s">
        <v>10182</v>
      </c>
      <c r="BP1001" s="8"/>
      <c r="CM1001" s="4" t="s">
        <v>10400</v>
      </c>
    </row>
    <row r="1002" spans="1:91" x14ac:dyDescent="0.25">
      <c r="A1002" s="8"/>
      <c r="B1002" s="8"/>
      <c r="C1002" s="8"/>
      <c r="D1002" s="8"/>
      <c r="F1002" s="8"/>
      <c r="H1002"/>
      <c r="N1002"/>
      <c r="P1002" s="8"/>
      <c r="R1002" s="8"/>
      <c r="T1002" s="8"/>
      <c r="AQ1002"/>
      <c r="BJ1002" s="33" t="s">
        <v>1169</v>
      </c>
      <c r="BL1002" s="33" t="s">
        <v>10183</v>
      </c>
      <c r="BP1002" s="8"/>
      <c r="CM1002" s="4" t="s">
        <v>10400</v>
      </c>
    </row>
    <row r="1003" spans="1:91" x14ac:dyDescent="0.25">
      <c r="A1003" s="8"/>
      <c r="B1003" s="8"/>
      <c r="C1003" s="8"/>
      <c r="D1003" s="8"/>
      <c r="F1003" s="8"/>
      <c r="H1003"/>
      <c r="N1003"/>
      <c r="P1003" s="8"/>
      <c r="R1003" s="8"/>
      <c r="T1003" s="8"/>
      <c r="AQ1003"/>
      <c r="BJ1003" s="33" t="s">
        <v>1170</v>
      </c>
      <c r="BL1003" s="33" t="s">
        <v>10184</v>
      </c>
      <c r="BP1003" s="8"/>
      <c r="CM1003" s="4" t="s">
        <v>10400</v>
      </c>
    </row>
    <row r="1004" spans="1:91" x14ac:dyDescent="0.25">
      <c r="A1004" s="8"/>
      <c r="B1004" s="8"/>
      <c r="C1004" s="8"/>
      <c r="D1004" s="8"/>
      <c r="F1004" s="8"/>
      <c r="H1004"/>
      <c r="N1004"/>
      <c r="P1004" s="8"/>
      <c r="R1004" s="8"/>
      <c r="T1004" s="8"/>
      <c r="AQ1004"/>
      <c r="BJ1004" s="33" t="s">
        <v>1171</v>
      </c>
      <c r="BL1004" s="33" t="s">
        <v>10185</v>
      </c>
      <c r="BP1004" s="8"/>
      <c r="CM1004" s="4" t="s">
        <v>10400</v>
      </c>
    </row>
    <row r="1005" spans="1:91" x14ac:dyDescent="0.25">
      <c r="A1005" s="8"/>
      <c r="B1005" s="8"/>
      <c r="C1005" s="8"/>
      <c r="D1005" s="8"/>
      <c r="F1005" s="8"/>
      <c r="H1005"/>
      <c r="N1005"/>
      <c r="P1005" s="8"/>
      <c r="R1005" s="8"/>
      <c r="T1005" s="8"/>
      <c r="AQ1005"/>
      <c r="BJ1005" s="33" t="s">
        <v>1172</v>
      </c>
      <c r="BL1005" s="33" t="s">
        <v>10186</v>
      </c>
      <c r="BP1005" s="8"/>
      <c r="CM1005" s="4" t="s">
        <v>10400</v>
      </c>
    </row>
    <row r="1006" spans="1:91" x14ac:dyDescent="0.25">
      <c r="A1006" s="8"/>
      <c r="B1006" s="8"/>
      <c r="C1006" s="8"/>
      <c r="D1006" s="8"/>
      <c r="F1006" s="8"/>
      <c r="H1006"/>
      <c r="N1006"/>
      <c r="P1006" s="8"/>
      <c r="R1006" s="8"/>
      <c r="T1006" s="8"/>
      <c r="AQ1006"/>
      <c r="BJ1006" s="33" t="s">
        <v>1173</v>
      </c>
      <c r="BL1006" s="33" t="s">
        <v>10187</v>
      </c>
      <c r="BP1006" s="8"/>
      <c r="CM1006" s="4" t="s">
        <v>10400</v>
      </c>
    </row>
    <row r="1007" spans="1:91" x14ac:dyDescent="0.25">
      <c r="A1007" s="8"/>
      <c r="B1007" s="8"/>
      <c r="C1007" s="8"/>
      <c r="D1007" s="8"/>
      <c r="F1007" s="8"/>
      <c r="H1007"/>
      <c r="N1007"/>
      <c r="P1007" s="8"/>
      <c r="R1007" s="8"/>
      <c r="T1007" s="8"/>
      <c r="AQ1007"/>
      <c r="BJ1007" s="33" t="s">
        <v>1174</v>
      </c>
      <c r="BL1007" s="33" t="s">
        <v>10188</v>
      </c>
      <c r="BP1007" s="8"/>
      <c r="CM1007" s="4" t="s">
        <v>10400</v>
      </c>
    </row>
    <row r="1008" spans="1:91" x14ac:dyDescent="0.25">
      <c r="A1008" s="8"/>
      <c r="B1008" s="8"/>
      <c r="C1008" s="8"/>
      <c r="D1008" s="8"/>
      <c r="F1008" s="8"/>
      <c r="H1008"/>
      <c r="N1008"/>
      <c r="P1008" s="8"/>
      <c r="R1008" s="8"/>
      <c r="T1008" s="8"/>
      <c r="AQ1008"/>
      <c r="BJ1008" s="33" t="s">
        <v>1175</v>
      </c>
      <c r="BL1008" s="33" t="s">
        <v>10189</v>
      </c>
      <c r="BP1008" s="8"/>
      <c r="CM1008" s="4" t="s">
        <v>10400</v>
      </c>
    </row>
    <row r="1009" spans="1:91" x14ac:dyDescent="0.25">
      <c r="A1009" s="8"/>
      <c r="B1009" s="8"/>
      <c r="C1009" s="8"/>
      <c r="D1009" s="8"/>
      <c r="F1009" s="8"/>
      <c r="H1009"/>
      <c r="N1009"/>
      <c r="P1009" s="8"/>
      <c r="R1009" s="8"/>
      <c r="T1009" s="8"/>
      <c r="AQ1009"/>
      <c r="BJ1009" s="33" t="s">
        <v>1176</v>
      </c>
      <c r="BL1009" s="33" t="s">
        <v>10190</v>
      </c>
      <c r="BP1009" s="8"/>
      <c r="CM1009" s="4" t="s">
        <v>10400</v>
      </c>
    </row>
    <row r="1010" spans="1:91" x14ac:dyDescent="0.25">
      <c r="A1010" s="8"/>
      <c r="B1010" s="8"/>
      <c r="C1010" s="8"/>
      <c r="D1010" s="8"/>
      <c r="F1010" s="8"/>
      <c r="H1010"/>
      <c r="N1010"/>
      <c r="P1010" s="8"/>
      <c r="R1010" s="8"/>
      <c r="T1010" s="8"/>
      <c r="AQ1010"/>
      <c r="BJ1010" s="33" t="s">
        <v>1177</v>
      </c>
      <c r="BL1010" s="33" t="s">
        <v>10191</v>
      </c>
      <c r="BP1010" s="8"/>
      <c r="CM1010" s="4" t="s">
        <v>10400</v>
      </c>
    </row>
    <row r="1011" spans="1:91" x14ac:dyDescent="0.25">
      <c r="A1011" s="8"/>
      <c r="B1011" s="8"/>
      <c r="C1011" s="8"/>
      <c r="D1011" s="8"/>
      <c r="F1011" s="8"/>
      <c r="H1011"/>
      <c r="N1011"/>
      <c r="P1011" s="8"/>
      <c r="R1011" s="8"/>
      <c r="T1011" s="8"/>
      <c r="AQ1011"/>
      <c r="BJ1011" s="33" t="s">
        <v>1178</v>
      </c>
      <c r="BL1011" s="33" t="s">
        <v>10192</v>
      </c>
      <c r="BP1011" s="8"/>
      <c r="CM1011" s="4" t="s">
        <v>10400</v>
      </c>
    </row>
    <row r="1012" spans="1:91" x14ac:dyDescent="0.25">
      <c r="A1012" s="8"/>
      <c r="B1012" s="8"/>
      <c r="C1012" s="8"/>
      <c r="D1012" s="8"/>
      <c r="F1012" s="8"/>
      <c r="H1012"/>
      <c r="N1012"/>
      <c r="P1012" s="8"/>
      <c r="R1012" s="8"/>
      <c r="T1012" s="8"/>
      <c r="AQ1012"/>
      <c r="BJ1012" s="33" t="s">
        <v>1179</v>
      </c>
      <c r="BL1012" s="33" t="s">
        <v>10193</v>
      </c>
      <c r="BP1012" s="8"/>
      <c r="CM1012" s="4" t="s">
        <v>10400</v>
      </c>
    </row>
    <row r="1013" spans="1:91" x14ac:dyDescent="0.25">
      <c r="A1013" s="8"/>
      <c r="B1013" s="8"/>
      <c r="C1013" s="8"/>
      <c r="D1013" s="8"/>
      <c r="F1013" s="8"/>
      <c r="H1013"/>
      <c r="N1013"/>
      <c r="P1013" s="8"/>
      <c r="R1013" s="8"/>
      <c r="T1013" s="8"/>
      <c r="AQ1013"/>
      <c r="BJ1013" s="33" t="s">
        <v>1180</v>
      </c>
      <c r="BL1013" s="33" t="s">
        <v>10194</v>
      </c>
      <c r="BP1013" s="8"/>
      <c r="CM1013" s="4" t="s">
        <v>10400</v>
      </c>
    </row>
    <row r="1014" spans="1:91" x14ac:dyDescent="0.25">
      <c r="A1014" s="8"/>
      <c r="B1014" s="8"/>
      <c r="C1014" s="8"/>
      <c r="D1014" s="8"/>
      <c r="F1014" s="8"/>
      <c r="H1014"/>
      <c r="N1014"/>
      <c r="P1014" s="8"/>
      <c r="R1014" s="8"/>
      <c r="T1014" s="8"/>
      <c r="AQ1014"/>
      <c r="BJ1014" s="33" t="s">
        <v>1181</v>
      </c>
      <c r="BL1014" s="33" t="s">
        <v>10195</v>
      </c>
      <c r="BP1014" s="8"/>
      <c r="CM1014" s="4" t="s">
        <v>10400</v>
      </c>
    </row>
    <row r="1015" spans="1:91" x14ac:dyDescent="0.25">
      <c r="A1015" s="8"/>
      <c r="B1015" s="8"/>
      <c r="C1015" s="8"/>
      <c r="D1015" s="8"/>
      <c r="F1015" s="8"/>
      <c r="H1015"/>
      <c r="N1015"/>
      <c r="P1015" s="8"/>
      <c r="R1015" s="8"/>
      <c r="T1015" s="8"/>
      <c r="AQ1015"/>
      <c r="BJ1015" s="33" t="s">
        <v>1182</v>
      </c>
      <c r="BL1015" s="33" t="s">
        <v>10196</v>
      </c>
      <c r="BP1015" s="8"/>
      <c r="CM1015" s="4" t="s">
        <v>10400</v>
      </c>
    </row>
    <row r="1016" spans="1:91" x14ac:dyDescent="0.25">
      <c r="A1016" s="8"/>
      <c r="B1016" s="8"/>
      <c r="C1016" s="8"/>
      <c r="D1016" s="8"/>
      <c r="F1016" s="8"/>
      <c r="H1016"/>
      <c r="N1016"/>
      <c r="P1016" s="8"/>
      <c r="R1016" s="8"/>
      <c r="T1016" s="8"/>
      <c r="AQ1016"/>
      <c r="BJ1016" s="33" t="s">
        <v>1183</v>
      </c>
      <c r="BL1016" s="33" t="s">
        <v>10197</v>
      </c>
      <c r="BP1016" s="8"/>
      <c r="CM1016" s="4" t="s">
        <v>10400</v>
      </c>
    </row>
    <row r="1017" spans="1:91" x14ac:dyDescent="0.25">
      <c r="A1017" s="8"/>
      <c r="B1017" s="8"/>
      <c r="C1017" s="8"/>
      <c r="D1017" s="8"/>
      <c r="F1017" s="8"/>
      <c r="H1017"/>
      <c r="N1017"/>
      <c r="P1017" s="8"/>
      <c r="R1017" s="8"/>
      <c r="T1017" s="8"/>
      <c r="AQ1017"/>
      <c r="BJ1017" s="33" t="s">
        <v>1184</v>
      </c>
      <c r="BL1017" s="33" t="s">
        <v>10198</v>
      </c>
      <c r="BP1017" s="8"/>
      <c r="CM1017" s="4" t="s">
        <v>10400</v>
      </c>
    </row>
    <row r="1018" spans="1:91" x14ac:dyDescent="0.25">
      <c r="A1018" s="8"/>
      <c r="B1018" s="8"/>
      <c r="C1018" s="8"/>
      <c r="D1018" s="8"/>
      <c r="F1018" s="8"/>
      <c r="H1018"/>
      <c r="N1018"/>
      <c r="P1018" s="8"/>
      <c r="R1018" s="8"/>
      <c r="T1018" s="8"/>
      <c r="AQ1018"/>
      <c r="BJ1018" s="33" t="s">
        <v>1185</v>
      </c>
      <c r="BL1018" s="33" t="s">
        <v>10199</v>
      </c>
      <c r="BP1018" s="8"/>
      <c r="CM1018" s="4" t="s">
        <v>10400</v>
      </c>
    </row>
    <row r="1019" spans="1:91" x14ac:dyDescent="0.25">
      <c r="A1019" s="8"/>
      <c r="B1019" s="8"/>
      <c r="C1019" s="8"/>
      <c r="D1019" s="8"/>
      <c r="F1019" s="8"/>
      <c r="H1019"/>
      <c r="N1019"/>
      <c r="P1019" s="8"/>
      <c r="R1019" s="8"/>
      <c r="T1019" s="8"/>
      <c r="AQ1019"/>
      <c r="BJ1019" s="33" t="s">
        <v>1186</v>
      </c>
      <c r="BL1019" s="33" t="s">
        <v>10200</v>
      </c>
      <c r="BP1019" s="8"/>
      <c r="CM1019" s="4" t="s">
        <v>10400</v>
      </c>
    </row>
    <row r="1020" spans="1:91" x14ac:dyDescent="0.25">
      <c r="A1020" s="8"/>
      <c r="B1020" s="8"/>
      <c r="C1020" s="8"/>
      <c r="D1020" s="8"/>
      <c r="F1020" s="8"/>
      <c r="H1020"/>
      <c r="N1020"/>
      <c r="P1020" s="8"/>
      <c r="R1020" s="8"/>
      <c r="T1020" s="8"/>
      <c r="AQ1020"/>
      <c r="BJ1020" s="33" t="s">
        <v>1187</v>
      </c>
      <c r="BL1020" s="33" t="s">
        <v>10201</v>
      </c>
      <c r="BP1020" s="8"/>
      <c r="CM1020" s="4" t="s">
        <v>10400</v>
      </c>
    </row>
    <row r="1021" spans="1:91" x14ac:dyDescent="0.25">
      <c r="A1021" s="8"/>
      <c r="B1021" s="8"/>
      <c r="C1021" s="8"/>
      <c r="D1021" s="8"/>
      <c r="F1021" s="8"/>
      <c r="H1021"/>
      <c r="N1021"/>
      <c r="P1021" s="8"/>
      <c r="R1021" s="8"/>
      <c r="T1021" s="8"/>
      <c r="AQ1021"/>
      <c r="BJ1021" s="33" t="s">
        <v>1188</v>
      </c>
      <c r="BL1021" s="33" t="s">
        <v>10202</v>
      </c>
      <c r="BP1021" s="8"/>
      <c r="CM1021" s="4" t="s">
        <v>10400</v>
      </c>
    </row>
    <row r="1022" spans="1:91" x14ac:dyDescent="0.25">
      <c r="A1022" s="8"/>
      <c r="B1022" s="8"/>
      <c r="C1022" s="8"/>
      <c r="D1022" s="8"/>
      <c r="F1022" s="8"/>
      <c r="H1022"/>
      <c r="N1022"/>
      <c r="P1022" s="8"/>
      <c r="R1022" s="8"/>
      <c r="T1022" s="8"/>
      <c r="AQ1022"/>
      <c r="BJ1022" s="33" t="s">
        <v>1189</v>
      </c>
      <c r="BL1022" s="33" t="s">
        <v>10203</v>
      </c>
      <c r="BP1022" s="8"/>
      <c r="CM1022" s="4" t="s">
        <v>10400</v>
      </c>
    </row>
    <row r="1023" spans="1:91" x14ac:dyDescent="0.25">
      <c r="A1023" s="8"/>
      <c r="B1023" s="8"/>
      <c r="C1023" s="8"/>
      <c r="D1023" s="8"/>
      <c r="F1023" s="8"/>
      <c r="H1023"/>
      <c r="N1023"/>
      <c r="P1023" s="8"/>
      <c r="R1023" s="8"/>
      <c r="T1023" s="8"/>
      <c r="AQ1023"/>
      <c r="BJ1023" s="33" t="s">
        <v>1190</v>
      </c>
      <c r="BL1023" s="33" t="s">
        <v>10204</v>
      </c>
      <c r="BP1023" s="8"/>
      <c r="CM1023" s="4" t="s">
        <v>10400</v>
      </c>
    </row>
    <row r="1024" spans="1:91" x14ac:dyDescent="0.25">
      <c r="A1024" s="8"/>
      <c r="B1024" s="8"/>
      <c r="C1024" s="8"/>
      <c r="D1024" s="8"/>
      <c r="F1024" s="8"/>
      <c r="H1024"/>
      <c r="N1024"/>
      <c r="P1024" s="8"/>
      <c r="R1024" s="8"/>
      <c r="T1024" s="8"/>
      <c r="AQ1024"/>
      <c r="BJ1024" s="33" t="s">
        <v>1191</v>
      </c>
      <c r="BL1024" s="33" t="s">
        <v>10205</v>
      </c>
      <c r="BP1024" s="8"/>
      <c r="CM1024" s="4" t="s">
        <v>10400</v>
      </c>
    </row>
    <row r="1025" spans="1:91" x14ac:dyDescent="0.25">
      <c r="A1025" s="8"/>
      <c r="B1025" s="8"/>
      <c r="C1025" s="8"/>
      <c r="D1025" s="8"/>
      <c r="F1025" s="8"/>
      <c r="H1025"/>
      <c r="N1025"/>
      <c r="P1025" s="8"/>
      <c r="R1025" s="8"/>
      <c r="T1025" s="8"/>
      <c r="AQ1025"/>
      <c r="BJ1025" s="33" t="s">
        <v>1192</v>
      </c>
      <c r="BL1025" s="33" t="s">
        <v>10206</v>
      </c>
      <c r="BP1025" s="8"/>
      <c r="CM1025" s="4" t="s">
        <v>10400</v>
      </c>
    </row>
    <row r="1026" spans="1:91" x14ac:dyDescent="0.25">
      <c r="A1026" s="8"/>
      <c r="B1026" s="8"/>
      <c r="C1026" s="8"/>
      <c r="D1026" s="8"/>
      <c r="F1026" s="8"/>
      <c r="H1026"/>
      <c r="N1026"/>
      <c r="P1026" s="8"/>
      <c r="R1026" s="8"/>
      <c r="T1026" s="8"/>
      <c r="AQ1026"/>
      <c r="BJ1026" s="33" t="s">
        <v>1193</v>
      </c>
      <c r="BL1026" s="33" t="s">
        <v>10207</v>
      </c>
      <c r="BP1026" s="8"/>
      <c r="CM1026" s="4" t="s">
        <v>10400</v>
      </c>
    </row>
    <row r="1027" spans="1:91" x14ac:dyDescent="0.25">
      <c r="A1027" s="8"/>
      <c r="B1027" s="8"/>
      <c r="C1027" s="8"/>
      <c r="D1027" s="8"/>
      <c r="F1027" s="8"/>
      <c r="H1027"/>
      <c r="N1027"/>
      <c r="P1027" s="8"/>
      <c r="R1027" s="8"/>
      <c r="T1027" s="8"/>
      <c r="AQ1027"/>
      <c r="BJ1027" s="33" t="s">
        <v>1194</v>
      </c>
      <c r="BL1027" s="33" t="s">
        <v>10208</v>
      </c>
      <c r="BP1027" s="8"/>
      <c r="CM1027" s="4" t="s">
        <v>10400</v>
      </c>
    </row>
    <row r="1028" spans="1:91" x14ac:dyDescent="0.25">
      <c r="A1028" s="8"/>
      <c r="B1028" s="8"/>
      <c r="C1028" s="8"/>
      <c r="D1028" s="8"/>
      <c r="F1028" s="8"/>
      <c r="H1028"/>
      <c r="N1028"/>
      <c r="P1028" s="8"/>
      <c r="R1028" s="8"/>
      <c r="T1028" s="8"/>
      <c r="AQ1028"/>
      <c r="BJ1028" s="33" t="s">
        <v>1195</v>
      </c>
      <c r="BL1028" s="33" t="s">
        <v>10209</v>
      </c>
      <c r="BP1028" s="8"/>
      <c r="CM1028" s="4" t="s">
        <v>10400</v>
      </c>
    </row>
    <row r="1029" spans="1:91" x14ac:dyDescent="0.25">
      <c r="A1029" s="8"/>
      <c r="B1029" s="8"/>
      <c r="C1029" s="8"/>
      <c r="D1029" s="8"/>
      <c r="F1029" s="8"/>
      <c r="H1029"/>
      <c r="N1029"/>
      <c r="P1029" s="8"/>
      <c r="R1029" s="8"/>
      <c r="T1029" s="8"/>
      <c r="AQ1029"/>
      <c r="BJ1029" s="33" t="s">
        <v>1196</v>
      </c>
      <c r="BL1029" s="33" t="s">
        <v>10210</v>
      </c>
      <c r="BP1029" s="8"/>
      <c r="CM1029" s="4" t="s">
        <v>10400</v>
      </c>
    </row>
    <row r="1030" spans="1:91" x14ac:dyDescent="0.25">
      <c r="A1030" s="8"/>
      <c r="B1030" s="8"/>
      <c r="C1030" s="8"/>
      <c r="D1030" s="8"/>
      <c r="F1030" s="8"/>
      <c r="H1030"/>
      <c r="N1030"/>
      <c r="P1030" s="8"/>
      <c r="R1030" s="8"/>
      <c r="T1030" s="8"/>
      <c r="AQ1030"/>
      <c r="BJ1030" s="33" t="s">
        <v>1197</v>
      </c>
      <c r="BL1030" s="33" t="s">
        <v>10211</v>
      </c>
      <c r="BP1030" s="8"/>
      <c r="CM1030" s="4" t="s">
        <v>10400</v>
      </c>
    </row>
    <row r="1031" spans="1:91" x14ac:dyDescent="0.25">
      <c r="A1031" s="8"/>
      <c r="B1031" s="8"/>
      <c r="C1031" s="8"/>
      <c r="D1031" s="8"/>
      <c r="F1031" s="8"/>
      <c r="H1031"/>
      <c r="N1031"/>
      <c r="P1031" s="8"/>
      <c r="R1031" s="8"/>
      <c r="T1031" s="8"/>
      <c r="AQ1031"/>
      <c r="BJ1031" s="33" t="s">
        <v>1198</v>
      </c>
      <c r="BL1031" s="33" t="s">
        <v>10212</v>
      </c>
      <c r="BP1031" s="8"/>
      <c r="CM1031" s="4" t="s">
        <v>10400</v>
      </c>
    </row>
    <row r="1032" spans="1:91" x14ac:dyDescent="0.25">
      <c r="A1032" s="8"/>
      <c r="B1032" s="8"/>
      <c r="C1032" s="8"/>
      <c r="D1032" s="8"/>
      <c r="F1032" s="8"/>
      <c r="H1032"/>
      <c r="N1032"/>
      <c r="P1032" s="8"/>
      <c r="R1032" s="8"/>
      <c r="T1032" s="8"/>
      <c r="AQ1032"/>
      <c r="BJ1032" s="33" t="s">
        <v>1199</v>
      </c>
      <c r="BL1032" s="33" t="s">
        <v>10213</v>
      </c>
      <c r="BP1032" s="8"/>
      <c r="CM1032" s="4" t="s">
        <v>10400</v>
      </c>
    </row>
    <row r="1033" spans="1:91" x14ac:dyDescent="0.25">
      <c r="A1033" s="8"/>
      <c r="B1033" s="8"/>
      <c r="C1033" s="8"/>
      <c r="D1033" s="8"/>
      <c r="F1033" s="8"/>
      <c r="H1033"/>
      <c r="N1033"/>
      <c r="P1033" s="8"/>
      <c r="R1033" s="8"/>
      <c r="T1033" s="8"/>
      <c r="AQ1033"/>
      <c r="BJ1033" s="33" t="s">
        <v>1200</v>
      </c>
      <c r="BL1033" s="33" t="s">
        <v>10214</v>
      </c>
      <c r="BP1033" s="8"/>
      <c r="CM1033" s="4" t="s">
        <v>10400</v>
      </c>
    </row>
    <row r="1034" spans="1:91" x14ac:dyDescent="0.25">
      <c r="A1034" s="8"/>
      <c r="B1034" s="8"/>
      <c r="C1034" s="8"/>
      <c r="D1034" s="8"/>
      <c r="F1034" s="8"/>
      <c r="H1034"/>
      <c r="N1034"/>
      <c r="P1034" s="8"/>
      <c r="R1034" s="8"/>
      <c r="T1034" s="8"/>
      <c r="AQ1034"/>
      <c r="BJ1034" s="33" t="s">
        <v>1201</v>
      </c>
      <c r="BL1034" s="33" t="s">
        <v>10215</v>
      </c>
      <c r="BP1034" s="8"/>
      <c r="CM1034" s="4" t="s">
        <v>10400</v>
      </c>
    </row>
    <row r="1035" spans="1:91" x14ac:dyDescent="0.25">
      <c r="A1035" s="8"/>
      <c r="B1035" s="8"/>
      <c r="C1035" s="8"/>
      <c r="D1035" s="8"/>
      <c r="F1035" s="8"/>
      <c r="H1035"/>
      <c r="N1035"/>
      <c r="P1035" s="8"/>
      <c r="R1035" s="8"/>
      <c r="T1035" s="8"/>
      <c r="AQ1035"/>
      <c r="BJ1035" s="33" t="s">
        <v>1202</v>
      </c>
      <c r="BL1035" s="33" t="s">
        <v>10216</v>
      </c>
      <c r="BP1035" s="8"/>
      <c r="CM1035" s="4" t="s">
        <v>10400</v>
      </c>
    </row>
    <row r="1036" spans="1:91" x14ac:dyDescent="0.25">
      <c r="A1036" s="8"/>
      <c r="B1036" s="8"/>
      <c r="C1036" s="8"/>
      <c r="D1036" s="8"/>
      <c r="F1036" s="8"/>
      <c r="H1036"/>
      <c r="N1036"/>
      <c r="P1036" s="8"/>
      <c r="R1036" s="8"/>
      <c r="T1036" s="8"/>
      <c r="AQ1036"/>
      <c r="BJ1036" s="33" t="s">
        <v>1203</v>
      </c>
      <c r="BL1036" s="33" t="s">
        <v>10217</v>
      </c>
      <c r="BP1036" s="8"/>
      <c r="CM1036" s="4" t="s">
        <v>10400</v>
      </c>
    </row>
    <row r="1037" spans="1:91" x14ac:dyDescent="0.25">
      <c r="A1037" s="8"/>
      <c r="B1037" s="8"/>
      <c r="C1037" s="8"/>
      <c r="D1037" s="8"/>
      <c r="F1037" s="8"/>
      <c r="H1037"/>
      <c r="N1037"/>
      <c r="P1037" s="8"/>
      <c r="R1037" s="8"/>
      <c r="T1037" s="8"/>
      <c r="AQ1037"/>
      <c r="BJ1037" s="33" t="s">
        <v>1204</v>
      </c>
      <c r="BL1037" s="33" t="s">
        <v>10218</v>
      </c>
      <c r="BP1037" s="8"/>
      <c r="CM1037" s="4" t="s">
        <v>10400</v>
      </c>
    </row>
    <row r="1038" spans="1:91" x14ac:dyDescent="0.25">
      <c r="A1038" s="8"/>
      <c r="B1038" s="8"/>
      <c r="C1038" s="8"/>
      <c r="D1038" s="8"/>
      <c r="F1038" s="8"/>
      <c r="H1038"/>
      <c r="N1038"/>
      <c r="P1038" s="8"/>
      <c r="R1038" s="8"/>
      <c r="T1038" s="8"/>
      <c r="AQ1038"/>
      <c r="BJ1038" s="33" t="s">
        <v>1205</v>
      </c>
      <c r="BL1038" s="33" t="s">
        <v>10219</v>
      </c>
      <c r="BP1038" s="8"/>
      <c r="CM1038" s="4" t="s">
        <v>10400</v>
      </c>
    </row>
    <row r="1039" spans="1:91" x14ac:dyDescent="0.25">
      <c r="A1039" s="8"/>
      <c r="B1039" s="8"/>
      <c r="C1039" s="8"/>
      <c r="D1039" s="8"/>
      <c r="F1039" s="8"/>
      <c r="H1039"/>
      <c r="N1039"/>
      <c r="P1039" s="8"/>
      <c r="R1039" s="8"/>
      <c r="T1039" s="8"/>
      <c r="AQ1039"/>
      <c r="BJ1039" s="33" t="s">
        <v>1206</v>
      </c>
      <c r="BL1039" s="33" t="s">
        <v>10220</v>
      </c>
      <c r="BP1039" s="8"/>
      <c r="CM1039" s="4" t="s">
        <v>10400</v>
      </c>
    </row>
    <row r="1040" spans="1:91" x14ac:dyDescent="0.25">
      <c r="A1040" s="8"/>
      <c r="B1040" s="8"/>
      <c r="C1040" s="8"/>
      <c r="D1040" s="8"/>
      <c r="F1040" s="8"/>
      <c r="H1040"/>
      <c r="N1040"/>
      <c r="P1040" s="8"/>
      <c r="R1040" s="8"/>
      <c r="T1040" s="8"/>
      <c r="AQ1040"/>
      <c r="BJ1040" s="33" t="s">
        <v>1207</v>
      </c>
      <c r="BL1040" s="33" t="s">
        <v>10221</v>
      </c>
      <c r="BP1040" s="8"/>
      <c r="CM1040" s="4" t="s">
        <v>10400</v>
      </c>
    </row>
    <row r="1041" spans="1:91" x14ac:dyDescent="0.25">
      <c r="A1041" s="8"/>
      <c r="B1041" s="8"/>
      <c r="C1041" s="8"/>
      <c r="D1041" s="8"/>
      <c r="F1041" s="8"/>
      <c r="H1041"/>
      <c r="N1041"/>
      <c r="P1041" s="8"/>
      <c r="R1041" s="8"/>
      <c r="T1041" s="8"/>
      <c r="AQ1041"/>
      <c r="BJ1041" s="33" t="s">
        <v>1208</v>
      </c>
      <c r="BL1041" s="33" t="s">
        <v>10222</v>
      </c>
      <c r="BP1041" s="8"/>
      <c r="CM1041" s="4" t="s">
        <v>10400</v>
      </c>
    </row>
    <row r="1042" spans="1:91" x14ac:dyDescent="0.25">
      <c r="A1042" s="8"/>
      <c r="B1042" s="8"/>
      <c r="C1042" s="8"/>
      <c r="D1042" s="8"/>
      <c r="F1042" s="8"/>
      <c r="H1042"/>
      <c r="N1042"/>
      <c r="P1042" s="8"/>
      <c r="R1042" s="8"/>
      <c r="T1042" s="8"/>
      <c r="AQ1042"/>
      <c r="BJ1042" s="33" t="s">
        <v>1209</v>
      </c>
      <c r="BL1042" s="33" t="s">
        <v>10223</v>
      </c>
      <c r="BP1042" s="8"/>
      <c r="CM1042" s="4" t="s">
        <v>10400</v>
      </c>
    </row>
    <row r="1043" spans="1:91" x14ac:dyDescent="0.25">
      <c r="A1043" s="8"/>
      <c r="B1043" s="8"/>
      <c r="C1043" s="8"/>
      <c r="D1043" s="8"/>
      <c r="F1043" s="8"/>
      <c r="H1043"/>
      <c r="N1043"/>
      <c r="P1043" s="8"/>
      <c r="R1043" s="8"/>
      <c r="T1043" s="8"/>
      <c r="AQ1043"/>
      <c r="BJ1043" s="33" t="s">
        <v>1210</v>
      </c>
      <c r="BL1043" s="33" t="s">
        <v>10224</v>
      </c>
      <c r="BP1043" s="8"/>
      <c r="CM1043" s="4" t="s">
        <v>10400</v>
      </c>
    </row>
    <row r="1044" spans="1:91" x14ac:dyDescent="0.25">
      <c r="A1044" s="8"/>
      <c r="B1044" s="8"/>
      <c r="C1044" s="8"/>
      <c r="D1044" s="8"/>
      <c r="F1044" s="8"/>
      <c r="H1044"/>
      <c r="N1044"/>
      <c r="P1044" s="8"/>
      <c r="R1044" s="8"/>
      <c r="T1044" s="8"/>
      <c r="AQ1044"/>
      <c r="BJ1044" s="33" t="s">
        <v>1211</v>
      </c>
      <c r="BL1044" s="33" t="s">
        <v>10225</v>
      </c>
      <c r="BP1044" s="8"/>
      <c r="CM1044" s="4" t="s">
        <v>10400</v>
      </c>
    </row>
    <row r="1045" spans="1:91" x14ac:dyDescent="0.25">
      <c r="A1045" s="8"/>
      <c r="B1045" s="8"/>
      <c r="C1045" s="8"/>
      <c r="D1045" s="8"/>
      <c r="F1045" s="8"/>
      <c r="H1045"/>
      <c r="N1045"/>
      <c r="P1045" s="8"/>
      <c r="R1045" s="8"/>
      <c r="T1045" s="8"/>
      <c r="AQ1045"/>
      <c r="BJ1045" s="33" t="s">
        <v>1212</v>
      </c>
      <c r="BL1045" s="33" t="s">
        <v>10226</v>
      </c>
      <c r="BP1045" s="8"/>
      <c r="CM1045" s="4" t="s">
        <v>10400</v>
      </c>
    </row>
    <row r="1046" spans="1:91" x14ac:dyDescent="0.25">
      <c r="A1046" s="8"/>
      <c r="B1046" s="8"/>
      <c r="C1046" s="8"/>
      <c r="D1046" s="8"/>
      <c r="F1046" s="8"/>
      <c r="H1046"/>
      <c r="N1046"/>
      <c r="P1046" s="8"/>
      <c r="R1046" s="8"/>
      <c r="T1046" s="8"/>
      <c r="AQ1046"/>
      <c r="BJ1046" s="33" t="s">
        <v>1213</v>
      </c>
      <c r="BL1046" s="33" t="s">
        <v>10227</v>
      </c>
      <c r="BP1046" s="8"/>
      <c r="CM1046" s="4" t="s">
        <v>10400</v>
      </c>
    </row>
    <row r="1047" spans="1:91" x14ac:dyDescent="0.25">
      <c r="A1047" s="8"/>
      <c r="B1047" s="8"/>
      <c r="C1047" s="8"/>
      <c r="D1047" s="8"/>
      <c r="F1047" s="8"/>
      <c r="H1047"/>
      <c r="N1047"/>
      <c r="P1047" s="8"/>
      <c r="R1047" s="8"/>
      <c r="T1047" s="8"/>
      <c r="AQ1047"/>
      <c r="BJ1047" s="33" t="s">
        <v>1214</v>
      </c>
      <c r="BL1047" s="33" t="s">
        <v>10228</v>
      </c>
      <c r="BP1047" s="8"/>
      <c r="CM1047" s="4" t="s">
        <v>10400</v>
      </c>
    </row>
    <row r="1048" spans="1:91" x14ac:dyDescent="0.25">
      <c r="A1048" s="8"/>
      <c r="B1048" s="8"/>
      <c r="C1048" s="8"/>
      <c r="D1048" s="8"/>
      <c r="F1048" s="8"/>
      <c r="H1048"/>
      <c r="N1048"/>
      <c r="P1048" s="8"/>
      <c r="R1048" s="8"/>
      <c r="T1048" s="8"/>
      <c r="AQ1048"/>
      <c r="BJ1048" s="33" t="s">
        <v>1215</v>
      </c>
      <c r="BL1048" s="33" t="s">
        <v>10229</v>
      </c>
      <c r="BP1048" s="8"/>
      <c r="CM1048" s="4" t="s">
        <v>10400</v>
      </c>
    </row>
    <row r="1049" spans="1:91" x14ac:dyDescent="0.25">
      <c r="A1049" s="8"/>
      <c r="B1049" s="8"/>
      <c r="C1049" s="8"/>
      <c r="D1049" s="8"/>
      <c r="F1049" s="8"/>
      <c r="H1049"/>
      <c r="N1049"/>
      <c r="P1049" s="8"/>
      <c r="R1049" s="8"/>
      <c r="T1049" s="8"/>
      <c r="AQ1049"/>
      <c r="BJ1049" s="33" t="s">
        <v>1216</v>
      </c>
      <c r="BL1049" s="33" t="s">
        <v>10230</v>
      </c>
      <c r="BP1049" s="8"/>
      <c r="CM1049" s="4" t="s">
        <v>10400</v>
      </c>
    </row>
    <row r="1050" spans="1:91" x14ac:dyDescent="0.25">
      <c r="A1050" s="8"/>
      <c r="B1050" s="8"/>
      <c r="C1050" s="8"/>
      <c r="D1050" s="8"/>
      <c r="F1050" s="8"/>
      <c r="H1050"/>
      <c r="N1050"/>
      <c r="P1050" s="8"/>
      <c r="R1050" s="8"/>
      <c r="T1050" s="8"/>
      <c r="AQ1050"/>
      <c r="BJ1050" s="33" t="s">
        <v>1217</v>
      </c>
      <c r="BL1050" s="33" t="s">
        <v>10231</v>
      </c>
      <c r="BP1050" s="8"/>
      <c r="CM1050" s="4" t="s">
        <v>10400</v>
      </c>
    </row>
    <row r="1051" spans="1:91" x14ac:dyDescent="0.25">
      <c r="A1051" s="8"/>
      <c r="B1051" s="8"/>
      <c r="C1051" s="8"/>
      <c r="D1051" s="8"/>
      <c r="F1051" s="8"/>
      <c r="H1051"/>
      <c r="N1051"/>
      <c r="P1051" s="8"/>
      <c r="R1051" s="8"/>
      <c r="T1051" s="8"/>
      <c r="AQ1051"/>
      <c r="BJ1051" s="33" t="s">
        <v>1218</v>
      </c>
      <c r="BL1051" s="33" t="s">
        <v>10232</v>
      </c>
      <c r="BP1051" s="8"/>
      <c r="CM1051" s="4" t="s">
        <v>10400</v>
      </c>
    </row>
    <row r="1052" spans="1:91" x14ac:dyDescent="0.25">
      <c r="A1052" s="8"/>
      <c r="B1052" s="8"/>
      <c r="C1052" s="8"/>
      <c r="D1052" s="8"/>
      <c r="F1052" s="8"/>
      <c r="H1052"/>
      <c r="N1052"/>
      <c r="P1052" s="8"/>
      <c r="R1052" s="8"/>
      <c r="T1052" s="8"/>
      <c r="AQ1052"/>
      <c r="BJ1052" s="33" t="s">
        <v>1219</v>
      </c>
      <c r="BL1052" s="33" t="s">
        <v>10233</v>
      </c>
      <c r="BP1052" s="8"/>
      <c r="CM1052" s="4" t="s">
        <v>10400</v>
      </c>
    </row>
    <row r="1053" spans="1:91" x14ac:dyDescent="0.25">
      <c r="A1053" s="8"/>
      <c r="B1053" s="8"/>
      <c r="C1053" s="8"/>
      <c r="D1053" s="8"/>
      <c r="F1053" s="8"/>
      <c r="H1053"/>
      <c r="N1053"/>
      <c r="P1053" s="8"/>
      <c r="R1053" s="8"/>
      <c r="T1053" s="8"/>
      <c r="AQ1053"/>
      <c r="BJ1053" s="33" t="s">
        <v>1220</v>
      </c>
      <c r="BL1053" s="33" t="s">
        <v>10234</v>
      </c>
      <c r="BP1053" s="8"/>
      <c r="CM1053" s="4" t="s">
        <v>10400</v>
      </c>
    </row>
    <row r="1054" spans="1:91" x14ac:dyDescent="0.25">
      <c r="A1054" s="8"/>
      <c r="B1054" s="8"/>
      <c r="C1054" s="8"/>
      <c r="D1054" s="8"/>
      <c r="F1054" s="8"/>
      <c r="H1054"/>
      <c r="N1054"/>
      <c r="P1054" s="8"/>
      <c r="R1054" s="8"/>
      <c r="T1054" s="8"/>
      <c r="AQ1054"/>
      <c r="BJ1054" s="33" t="s">
        <v>1221</v>
      </c>
      <c r="BL1054" s="33" t="s">
        <v>10235</v>
      </c>
      <c r="BP1054" s="8"/>
      <c r="CM1054" s="4" t="s">
        <v>10400</v>
      </c>
    </row>
    <row r="1055" spans="1:91" x14ac:dyDescent="0.25">
      <c r="A1055" s="8"/>
      <c r="B1055" s="8"/>
      <c r="C1055" s="8"/>
      <c r="D1055" s="8"/>
      <c r="F1055" s="8"/>
      <c r="H1055"/>
      <c r="N1055"/>
      <c r="P1055" s="8"/>
      <c r="R1055" s="8"/>
      <c r="T1055" s="8"/>
      <c r="AQ1055"/>
      <c r="BJ1055" s="33" t="s">
        <v>1222</v>
      </c>
      <c r="BL1055" s="33" t="s">
        <v>10236</v>
      </c>
      <c r="BP1055" s="8"/>
      <c r="CM1055" s="4" t="s">
        <v>10400</v>
      </c>
    </row>
    <row r="1056" spans="1:91" x14ac:dyDescent="0.25">
      <c r="A1056" s="8"/>
      <c r="B1056" s="8"/>
      <c r="C1056" s="8"/>
      <c r="D1056" s="8"/>
      <c r="F1056" s="8"/>
      <c r="H1056"/>
      <c r="N1056"/>
      <c r="P1056" s="8"/>
      <c r="R1056" s="8"/>
      <c r="T1056" s="8"/>
      <c r="AQ1056"/>
      <c r="BJ1056" s="33" t="s">
        <v>1223</v>
      </c>
      <c r="BL1056" s="33" t="s">
        <v>10237</v>
      </c>
      <c r="BP1056" s="8"/>
      <c r="CM1056" s="4" t="s">
        <v>10400</v>
      </c>
    </row>
    <row r="1057" spans="1:91" x14ac:dyDescent="0.25">
      <c r="A1057" s="8"/>
      <c r="B1057" s="8"/>
      <c r="C1057" s="8"/>
      <c r="D1057" s="8"/>
      <c r="F1057" s="8"/>
      <c r="H1057"/>
      <c r="N1057"/>
      <c r="P1057" s="8"/>
      <c r="R1057" s="8"/>
      <c r="T1057" s="8"/>
      <c r="AQ1057"/>
      <c r="BJ1057" s="33" t="s">
        <v>1224</v>
      </c>
      <c r="BL1057" s="33" t="s">
        <v>10238</v>
      </c>
      <c r="BP1057" s="8"/>
      <c r="CM1057" s="4" t="s">
        <v>10400</v>
      </c>
    </row>
    <row r="1058" spans="1:91" x14ac:dyDescent="0.25">
      <c r="A1058" s="8"/>
      <c r="B1058" s="8"/>
      <c r="C1058" s="8"/>
      <c r="D1058" s="8"/>
      <c r="F1058" s="8"/>
      <c r="H1058"/>
      <c r="N1058"/>
      <c r="P1058" s="8"/>
      <c r="R1058" s="8"/>
      <c r="T1058" s="8"/>
      <c r="AQ1058"/>
      <c r="BJ1058" s="33" t="s">
        <v>1225</v>
      </c>
      <c r="BL1058" s="33" t="s">
        <v>10239</v>
      </c>
      <c r="BP1058" s="8"/>
      <c r="CM1058" s="4" t="s">
        <v>10400</v>
      </c>
    </row>
    <row r="1059" spans="1:91" x14ac:dyDescent="0.25">
      <c r="A1059" s="8"/>
      <c r="B1059" s="8"/>
      <c r="C1059" s="8"/>
      <c r="D1059" s="8"/>
      <c r="F1059" s="8"/>
      <c r="H1059"/>
      <c r="N1059"/>
      <c r="P1059" s="8"/>
      <c r="R1059" s="8"/>
      <c r="T1059" s="8"/>
      <c r="AQ1059"/>
      <c r="BJ1059" s="33" t="s">
        <v>1226</v>
      </c>
      <c r="BL1059" s="33" t="s">
        <v>10240</v>
      </c>
      <c r="BP1059" s="8"/>
      <c r="CM1059" s="4" t="s">
        <v>10400</v>
      </c>
    </row>
    <row r="1060" spans="1:91" x14ac:dyDescent="0.25">
      <c r="A1060" s="8"/>
      <c r="B1060" s="8"/>
      <c r="C1060" s="8"/>
      <c r="D1060" s="8"/>
      <c r="F1060" s="8"/>
      <c r="H1060"/>
      <c r="N1060"/>
      <c r="P1060" s="8"/>
      <c r="R1060" s="8"/>
      <c r="T1060" s="8"/>
      <c r="AQ1060"/>
      <c r="BJ1060" s="33" t="s">
        <v>1227</v>
      </c>
      <c r="BL1060" s="33" t="s">
        <v>10241</v>
      </c>
      <c r="BP1060" s="8"/>
      <c r="CM1060" s="4" t="s">
        <v>10400</v>
      </c>
    </row>
    <row r="1061" spans="1:91" x14ac:dyDescent="0.25">
      <c r="A1061" s="8"/>
      <c r="B1061" s="8"/>
      <c r="C1061" s="8"/>
      <c r="D1061" s="8"/>
      <c r="F1061" s="8"/>
      <c r="H1061"/>
      <c r="N1061"/>
      <c r="P1061" s="8"/>
      <c r="R1061" s="8"/>
      <c r="T1061" s="8"/>
      <c r="AQ1061"/>
      <c r="BJ1061" s="33" t="s">
        <v>1228</v>
      </c>
      <c r="BL1061" s="33" t="s">
        <v>10242</v>
      </c>
      <c r="BP1061" s="8"/>
      <c r="CM1061" s="4" t="s">
        <v>10400</v>
      </c>
    </row>
    <row r="1062" spans="1:91" x14ac:dyDescent="0.25">
      <c r="A1062" s="8"/>
      <c r="B1062" s="8"/>
      <c r="C1062" s="8"/>
      <c r="D1062" s="8"/>
      <c r="F1062" s="8"/>
      <c r="H1062"/>
      <c r="N1062"/>
      <c r="P1062" s="8"/>
      <c r="R1062" s="8"/>
      <c r="T1062" s="8"/>
      <c r="AQ1062"/>
      <c r="BJ1062" s="33" t="s">
        <v>1229</v>
      </c>
      <c r="BL1062" s="33" t="s">
        <v>10243</v>
      </c>
      <c r="BP1062" s="8"/>
      <c r="CM1062" s="4" t="s">
        <v>10400</v>
      </c>
    </row>
    <row r="1063" spans="1:91" x14ac:dyDescent="0.25">
      <c r="A1063" s="8"/>
      <c r="B1063" s="8"/>
      <c r="C1063" s="8"/>
      <c r="D1063" s="8"/>
      <c r="F1063" s="8"/>
      <c r="H1063"/>
      <c r="N1063"/>
      <c r="P1063" s="8"/>
      <c r="R1063" s="8"/>
      <c r="T1063" s="8"/>
      <c r="AQ1063"/>
      <c r="BJ1063" s="33" t="s">
        <v>1230</v>
      </c>
      <c r="BL1063" s="33" t="s">
        <v>10244</v>
      </c>
      <c r="BP1063" s="8"/>
      <c r="CM1063" s="4" t="s">
        <v>10400</v>
      </c>
    </row>
    <row r="1064" spans="1:91" x14ac:dyDescent="0.25">
      <c r="A1064" s="8"/>
      <c r="B1064" s="8"/>
      <c r="C1064" s="8"/>
      <c r="D1064" s="8"/>
      <c r="F1064" s="8"/>
      <c r="H1064"/>
      <c r="N1064"/>
      <c r="P1064" s="8"/>
      <c r="R1064" s="8"/>
      <c r="T1064" s="8"/>
      <c r="AQ1064"/>
      <c r="BJ1064" s="33" t="s">
        <v>1231</v>
      </c>
      <c r="BL1064" s="33" t="s">
        <v>10245</v>
      </c>
      <c r="BP1064" s="8"/>
      <c r="CM1064" s="4" t="s">
        <v>10400</v>
      </c>
    </row>
    <row r="1065" spans="1:91" x14ac:dyDescent="0.25">
      <c r="A1065" s="8"/>
      <c r="B1065" s="8"/>
      <c r="C1065" s="8"/>
      <c r="D1065" s="8"/>
      <c r="F1065" s="8"/>
      <c r="H1065"/>
      <c r="N1065"/>
      <c r="P1065" s="8"/>
      <c r="R1065" s="8"/>
      <c r="T1065" s="8"/>
      <c r="AQ1065"/>
      <c r="BJ1065" s="33" t="s">
        <v>1232</v>
      </c>
      <c r="BL1065" s="33" t="s">
        <v>10246</v>
      </c>
      <c r="BP1065" s="8"/>
      <c r="CM1065" s="4" t="s">
        <v>10400</v>
      </c>
    </row>
    <row r="1066" spans="1:91" x14ac:dyDescent="0.25">
      <c r="A1066" s="8"/>
      <c r="B1066" s="8"/>
      <c r="C1066" s="8"/>
      <c r="D1066" s="8"/>
      <c r="F1066" s="8"/>
      <c r="H1066"/>
      <c r="N1066"/>
      <c r="P1066" s="8"/>
      <c r="R1066" s="8"/>
      <c r="T1066" s="8"/>
      <c r="AQ1066"/>
      <c r="BJ1066" s="33" t="s">
        <v>1233</v>
      </c>
      <c r="BL1066" s="33" t="s">
        <v>10247</v>
      </c>
      <c r="BP1066" s="8"/>
      <c r="CM1066" s="4" t="s">
        <v>10400</v>
      </c>
    </row>
    <row r="1067" spans="1:91" x14ac:dyDescent="0.25">
      <c r="A1067" s="8"/>
      <c r="B1067" s="8"/>
      <c r="C1067" s="8"/>
      <c r="D1067" s="8"/>
      <c r="F1067" s="8"/>
      <c r="H1067"/>
      <c r="N1067"/>
      <c r="P1067" s="8"/>
      <c r="R1067" s="8"/>
      <c r="T1067" s="8"/>
      <c r="AQ1067"/>
      <c r="BJ1067" s="33" t="s">
        <v>1234</v>
      </c>
      <c r="BL1067" s="33" t="s">
        <v>10248</v>
      </c>
      <c r="BP1067" s="8"/>
      <c r="CM1067" s="4" t="s">
        <v>10400</v>
      </c>
    </row>
    <row r="1068" spans="1:91" x14ac:dyDescent="0.25">
      <c r="A1068" s="8"/>
      <c r="B1068" s="8"/>
      <c r="C1068" s="8"/>
      <c r="D1068" s="8"/>
      <c r="F1068" s="8"/>
      <c r="H1068"/>
      <c r="N1068"/>
      <c r="P1068" s="8"/>
      <c r="R1068" s="8"/>
      <c r="T1068" s="8"/>
      <c r="AQ1068"/>
      <c r="BJ1068" s="33" t="s">
        <v>1235</v>
      </c>
      <c r="BL1068" s="33" t="s">
        <v>10249</v>
      </c>
      <c r="BP1068" s="8"/>
      <c r="CM1068" s="4" t="s">
        <v>10400</v>
      </c>
    </row>
    <row r="1069" spans="1:91" x14ac:dyDescent="0.25">
      <c r="A1069" s="8"/>
      <c r="B1069" s="8"/>
      <c r="C1069" s="8"/>
      <c r="D1069" s="8"/>
      <c r="F1069" s="8"/>
      <c r="H1069"/>
      <c r="N1069"/>
      <c r="P1069" s="8"/>
      <c r="R1069" s="8"/>
      <c r="T1069" s="8"/>
      <c r="AQ1069"/>
      <c r="BJ1069" s="33" t="s">
        <v>1236</v>
      </c>
      <c r="BL1069" s="33" t="s">
        <v>10250</v>
      </c>
      <c r="BP1069" s="8"/>
      <c r="CM1069" s="4" t="s">
        <v>10400</v>
      </c>
    </row>
    <row r="1070" spans="1:91" x14ac:dyDescent="0.25">
      <c r="A1070" s="8"/>
      <c r="B1070" s="8"/>
      <c r="C1070" s="8"/>
      <c r="D1070" s="8"/>
      <c r="F1070" s="8"/>
      <c r="H1070"/>
      <c r="N1070"/>
      <c r="P1070" s="8"/>
      <c r="R1070" s="8"/>
      <c r="T1070" s="8"/>
      <c r="AQ1070"/>
      <c r="BJ1070" s="33" t="s">
        <v>1237</v>
      </c>
      <c r="BL1070" s="33" t="s">
        <v>10251</v>
      </c>
      <c r="BP1070" s="8"/>
      <c r="CM1070" s="4" t="s">
        <v>10400</v>
      </c>
    </row>
    <row r="1071" spans="1:91" x14ac:dyDescent="0.25">
      <c r="A1071" s="8"/>
      <c r="B1071" s="8"/>
      <c r="C1071" s="8"/>
      <c r="D1071" s="8"/>
      <c r="F1071" s="8"/>
      <c r="H1071"/>
      <c r="N1071"/>
      <c r="P1071" s="8"/>
      <c r="R1071" s="8"/>
      <c r="T1071" s="8"/>
      <c r="AQ1071"/>
      <c r="BJ1071" s="33" t="s">
        <v>1238</v>
      </c>
      <c r="BL1071" s="33" t="s">
        <v>10252</v>
      </c>
      <c r="BP1071" s="8"/>
      <c r="CM1071" s="4" t="s">
        <v>10400</v>
      </c>
    </row>
    <row r="1072" spans="1:91" x14ac:dyDescent="0.25">
      <c r="A1072" s="8"/>
      <c r="B1072" s="8"/>
      <c r="C1072" s="8"/>
      <c r="D1072" s="8"/>
      <c r="F1072" s="8"/>
      <c r="H1072"/>
      <c r="N1072"/>
      <c r="P1072" s="8"/>
      <c r="R1072" s="8"/>
      <c r="T1072" s="8"/>
      <c r="AQ1072"/>
      <c r="BJ1072" s="33" t="s">
        <v>1239</v>
      </c>
      <c r="BL1072" s="33" t="s">
        <v>10253</v>
      </c>
      <c r="BP1072" s="8"/>
      <c r="CM1072" s="4" t="s">
        <v>10400</v>
      </c>
    </row>
    <row r="1073" spans="1:91" x14ac:dyDescent="0.25">
      <c r="A1073" s="8"/>
      <c r="B1073" s="8"/>
      <c r="C1073" s="8"/>
      <c r="D1073" s="8"/>
      <c r="F1073" s="8"/>
      <c r="H1073"/>
      <c r="N1073"/>
      <c r="P1073" s="8"/>
      <c r="R1073" s="8"/>
      <c r="T1073" s="8"/>
      <c r="AQ1073"/>
      <c r="BJ1073" s="33" t="s">
        <v>1240</v>
      </c>
      <c r="BL1073" s="33" t="s">
        <v>10254</v>
      </c>
      <c r="BP1073" s="8"/>
      <c r="CM1073" s="4" t="s">
        <v>10400</v>
      </c>
    </row>
    <row r="1074" spans="1:91" x14ac:dyDescent="0.25">
      <c r="A1074" s="8"/>
      <c r="B1074" s="8"/>
      <c r="C1074" s="8"/>
      <c r="D1074" s="8"/>
      <c r="F1074" s="8"/>
      <c r="H1074"/>
      <c r="N1074"/>
      <c r="P1074" s="8"/>
      <c r="R1074" s="8"/>
      <c r="T1074" s="8"/>
      <c r="AQ1074"/>
      <c r="BJ1074" s="33" t="s">
        <v>1241</v>
      </c>
      <c r="BL1074" s="33" t="s">
        <v>10255</v>
      </c>
      <c r="BP1074" s="8"/>
      <c r="CM1074" s="4" t="s">
        <v>10400</v>
      </c>
    </row>
    <row r="1075" spans="1:91" x14ac:dyDescent="0.25">
      <c r="A1075" s="8"/>
      <c r="B1075" s="8"/>
      <c r="C1075" s="8"/>
      <c r="D1075" s="8"/>
      <c r="F1075" s="8"/>
      <c r="H1075"/>
      <c r="N1075"/>
      <c r="P1075" s="8"/>
      <c r="R1075" s="8"/>
      <c r="T1075" s="8"/>
      <c r="AQ1075"/>
      <c r="BJ1075" s="33" t="s">
        <v>1242</v>
      </c>
      <c r="BL1075" s="33" t="s">
        <v>10256</v>
      </c>
      <c r="BP1075" s="8"/>
      <c r="CM1075" s="4" t="s">
        <v>10400</v>
      </c>
    </row>
    <row r="1076" spans="1:91" x14ac:dyDescent="0.25">
      <c r="A1076" s="8"/>
      <c r="B1076" s="8"/>
      <c r="C1076" s="8"/>
      <c r="D1076" s="8"/>
      <c r="F1076" s="8"/>
      <c r="H1076"/>
      <c r="N1076"/>
      <c r="P1076" s="8"/>
      <c r="R1076" s="8"/>
      <c r="T1076" s="8"/>
      <c r="AQ1076"/>
      <c r="BJ1076" s="33" t="s">
        <v>1243</v>
      </c>
      <c r="BL1076" s="33" t="s">
        <v>10257</v>
      </c>
      <c r="BP1076" s="8"/>
      <c r="CM1076" s="4" t="s">
        <v>10400</v>
      </c>
    </row>
    <row r="1077" spans="1:91" x14ac:dyDescent="0.25">
      <c r="A1077" s="8"/>
      <c r="B1077" s="8"/>
      <c r="C1077" s="8"/>
      <c r="D1077" s="8"/>
      <c r="F1077" s="8"/>
      <c r="H1077"/>
      <c r="N1077"/>
      <c r="P1077" s="8"/>
      <c r="R1077" s="8"/>
      <c r="T1077" s="8"/>
      <c r="AQ1077"/>
      <c r="BJ1077" s="33" t="s">
        <v>1244</v>
      </c>
      <c r="BL1077" s="33" t="s">
        <v>10258</v>
      </c>
      <c r="BP1077" s="8"/>
      <c r="CM1077" s="4" t="s">
        <v>10400</v>
      </c>
    </row>
    <row r="1078" spans="1:91" x14ac:dyDescent="0.25">
      <c r="A1078" s="8"/>
      <c r="B1078" s="8"/>
      <c r="C1078" s="8"/>
      <c r="D1078" s="8"/>
      <c r="F1078" s="8"/>
      <c r="H1078"/>
      <c r="N1078"/>
      <c r="P1078" s="8"/>
      <c r="R1078" s="8"/>
      <c r="T1078" s="8"/>
      <c r="AQ1078"/>
      <c r="BJ1078" s="33" t="s">
        <v>1245</v>
      </c>
      <c r="BL1078" s="33" t="s">
        <v>10259</v>
      </c>
      <c r="BP1078" s="8"/>
      <c r="CM1078" s="4" t="s">
        <v>10400</v>
      </c>
    </row>
    <row r="1079" spans="1:91" x14ac:dyDescent="0.25">
      <c r="A1079" s="8"/>
      <c r="B1079" s="8"/>
      <c r="C1079" s="8"/>
      <c r="D1079" s="8"/>
      <c r="F1079" s="8"/>
      <c r="H1079"/>
      <c r="N1079"/>
      <c r="P1079" s="8"/>
      <c r="R1079" s="8"/>
      <c r="T1079" s="8"/>
      <c r="AQ1079"/>
      <c r="BJ1079" s="33" t="s">
        <v>1246</v>
      </c>
      <c r="BL1079" s="33" t="s">
        <v>10260</v>
      </c>
      <c r="BP1079" s="8"/>
      <c r="CM1079" s="4" t="s">
        <v>10400</v>
      </c>
    </row>
    <row r="1080" spans="1:91" x14ac:dyDescent="0.25">
      <c r="A1080" s="8"/>
      <c r="B1080" s="8"/>
      <c r="C1080" s="8"/>
      <c r="D1080" s="8"/>
      <c r="F1080" s="8"/>
      <c r="H1080"/>
      <c r="N1080"/>
      <c r="P1080" s="8"/>
      <c r="R1080" s="8"/>
      <c r="T1080" s="8"/>
      <c r="AQ1080"/>
      <c r="BJ1080" s="33" t="s">
        <v>1247</v>
      </c>
      <c r="BL1080" s="33" t="s">
        <v>10261</v>
      </c>
      <c r="BP1080" s="8"/>
      <c r="CM1080" s="4" t="s">
        <v>10400</v>
      </c>
    </row>
    <row r="1081" spans="1:91" x14ac:dyDescent="0.25">
      <c r="A1081" s="8"/>
      <c r="B1081" s="8"/>
      <c r="C1081" s="8"/>
      <c r="D1081" s="8"/>
      <c r="F1081" s="8"/>
      <c r="H1081"/>
      <c r="N1081"/>
      <c r="P1081" s="8"/>
      <c r="R1081" s="8"/>
      <c r="T1081" s="8"/>
      <c r="AQ1081"/>
      <c r="BJ1081" s="33" t="s">
        <v>1248</v>
      </c>
      <c r="BL1081" s="33" t="s">
        <v>10262</v>
      </c>
      <c r="BP1081" s="8"/>
      <c r="CM1081" s="4" t="s">
        <v>10400</v>
      </c>
    </row>
    <row r="1082" spans="1:91" x14ac:dyDescent="0.25">
      <c r="A1082" s="8"/>
      <c r="B1082" s="8"/>
      <c r="C1082" s="8"/>
      <c r="D1082" s="8"/>
      <c r="F1082" s="8"/>
      <c r="H1082"/>
      <c r="N1082"/>
      <c r="P1082" s="8"/>
      <c r="R1082" s="8"/>
      <c r="T1082" s="8"/>
      <c r="AQ1082"/>
      <c r="BJ1082" s="33" t="s">
        <v>1249</v>
      </c>
      <c r="BL1082" s="33" t="s">
        <v>10263</v>
      </c>
      <c r="BP1082" s="8"/>
      <c r="CM1082" s="4" t="s">
        <v>10400</v>
      </c>
    </row>
    <row r="1083" spans="1:91" x14ac:dyDescent="0.25">
      <c r="A1083" s="8"/>
      <c r="B1083" s="8"/>
      <c r="C1083" s="8"/>
      <c r="D1083" s="8"/>
      <c r="F1083" s="8"/>
      <c r="H1083"/>
      <c r="N1083"/>
      <c r="P1083" s="8"/>
      <c r="R1083" s="8"/>
      <c r="T1083" s="8"/>
      <c r="AQ1083"/>
      <c r="BJ1083" s="33" t="s">
        <v>1250</v>
      </c>
      <c r="BL1083" s="33" t="s">
        <v>10264</v>
      </c>
      <c r="BP1083" s="8"/>
      <c r="CM1083" s="4" t="s">
        <v>10400</v>
      </c>
    </row>
    <row r="1084" spans="1:91" x14ac:dyDescent="0.25">
      <c r="A1084" s="8"/>
      <c r="B1084" s="8"/>
      <c r="C1084" s="8"/>
      <c r="D1084" s="8"/>
      <c r="F1084" s="8"/>
      <c r="H1084"/>
      <c r="N1084"/>
      <c r="P1084" s="8"/>
      <c r="R1084" s="8"/>
      <c r="T1084" s="8"/>
      <c r="AQ1084"/>
      <c r="BJ1084" s="33" t="s">
        <v>1251</v>
      </c>
      <c r="BL1084" s="33" t="s">
        <v>10265</v>
      </c>
      <c r="BP1084" s="8"/>
      <c r="CM1084" s="4" t="s">
        <v>10400</v>
      </c>
    </row>
    <row r="1085" spans="1:91" x14ac:dyDescent="0.25">
      <c r="A1085" s="8"/>
      <c r="B1085" s="8"/>
      <c r="C1085" s="8"/>
      <c r="D1085" s="8"/>
      <c r="F1085" s="8"/>
      <c r="H1085"/>
      <c r="N1085"/>
      <c r="P1085" s="8"/>
      <c r="R1085" s="8"/>
      <c r="T1085" s="8"/>
      <c r="AQ1085"/>
      <c r="BJ1085" s="33" t="s">
        <v>1252</v>
      </c>
      <c r="BL1085" s="33" t="s">
        <v>10266</v>
      </c>
      <c r="BP1085" s="8"/>
      <c r="CM1085" s="4" t="s">
        <v>10400</v>
      </c>
    </row>
    <row r="1086" spans="1:91" x14ac:dyDescent="0.25">
      <c r="A1086" s="8"/>
      <c r="B1086" s="8"/>
      <c r="C1086" s="8"/>
      <c r="D1086" s="8"/>
      <c r="F1086" s="8"/>
      <c r="H1086"/>
      <c r="N1086"/>
      <c r="P1086" s="8"/>
      <c r="R1086" s="8"/>
      <c r="T1086" s="8"/>
      <c r="AQ1086"/>
      <c r="BJ1086" s="33" t="s">
        <v>1253</v>
      </c>
      <c r="BL1086" s="33" t="s">
        <v>10267</v>
      </c>
      <c r="BP1086" s="8"/>
      <c r="CM1086" s="4" t="s">
        <v>10400</v>
      </c>
    </row>
    <row r="1087" spans="1:91" x14ac:dyDescent="0.25">
      <c r="A1087" s="8"/>
      <c r="B1087" s="8"/>
      <c r="C1087" s="8"/>
      <c r="D1087" s="8"/>
      <c r="F1087" s="8"/>
      <c r="H1087"/>
      <c r="N1087"/>
      <c r="P1087" s="8"/>
      <c r="R1087" s="8"/>
      <c r="T1087" s="8"/>
      <c r="AQ1087"/>
      <c r="BJ1087" s="33" t="s">
        <v>1254</v>
      </c>
      <c r="BL1087" s="33" t="s">
        <v>10268</v>
      </c>
      <c r="BP1087" s="8"/>
      <c r="CM1087" s="4" t="s">
        <v>10400</v>
      </c>
    </row>
    <row r="1088" spans="1:91" x14ac:dyDescent="0.25">
      <c r="A1088" s="8"/>
      <c r="B1088" s="8"/>
      <c r="C1088" s="8"/>
      <c r="D1088" s="8"/>
      <c r="F1088" s="8"/>
      <c r="H1088"/>
      <c r="N1088"/>
      <c r="P1088" s="8"/>
      <c r="R1088" s="8"/>
      <c r="T1088" s="8"/>
      <c r="AQ1088"/>
      <c r="BJ1088" s="33" t="s">
        <v>1255</v>
      </c>
      <c r="BL1088" s="33" t="s">
        <v>10269</v>
      </c>
      <c r="BP1088" s="8"/>
      <c r="CM1088" s="4" t="s">
        <v>10400</v>
      </c>
    </row>
    <row r="1089" spans="1:91" x14ac:dyDescent="0.25">
      <c r="A1089" s="8"/>
      <c r="B1089" s="8"/>
      <c r="C1089" s="8"/>
      <c r="D1089" s="8"/>
      <c r="F1089" s="8"/>
      <c r="H1089"/>
      <c r="N1089"/>
      <c r="P1089" s="8"/>
      <c r="R1089" s="8"/>
      <c r="T1089" s="8"/>
      <c r="AQ1089"/>
      <c r="BJ1089" s="33" t="s">
        <v>1256</v>
      </c>
      <c r="BL1089" s="33" t="s">
        <v>10270</v>
      </c>
      <c r="BP1089" s="8"/>
      <c r="CM1089" s="4" t="s">
        <v>10400</v>
      </c>
    </row>
    <row r="1090" spans="1:91" x14ac:dyDescent="0.25">
      <c r="A1090" s="8"/>
      <c r="B1090" s="8"/>
      <c r="C1090" s="8"/>
      <c r="D1090" s="8"/>
      <c r="F1090" s="8"/>
      <c r="H1090"/>
      <c r="N1090"/>
      <c r="P1090" s="8"/>
      <c r="R1090" s="8"/>
      <c r="T1090" s="8"/>
      <c r="AQ1090"/>
      <c r="BJ1090" s="33" t="s">
        <v>1257</v>
      </c>
      <c r="BL1090" s="33" t="s">
        <v>10271</v>
      </c>
      <c r="BP1090" s="8"/>
      <c r="CM1090" s="4" t="s">
        <v>10400</v>
      </c>
    </row>
    <row r="1091" spans="1:91" x14ac:dyDescent="0.25">
      <c r="A1091" s="8"/>
      <c r="B1091" s="8"/>
      <c r="C1091" s="8"/>
      <c r="D1091" s="8"/>
      <c r="F1091" s="8"/>
      <c r="H1091"/>
      <c r="N1091"/>
      <c r="P1091" s="8"/>
      <c r="R1091" s="8"/>
      <c r="T1091" s="8"/>
      <c r="AQ1091"/>
      <c r="BJ1091" s="33" t="s">
        <v>1258</v>
      </c>
      <c r="BL1091" s="33" t="s">
        <v>10272</v>
      </c>
      <c r="BP1091" s="8"/>
      <c r="CM1091" s="4" t="s">
        <v>10400</v>
      </c>
    </row>
    <row r="1092" spans="1:91" x14ac:dyDescent="0.25">
      <c r="A1092" s="8"/>
      <c r="B1092" s="8"/>
      <c r="C1092" s="8"/>
      <c r="D1092" s="8"/>
      <c r="F1092" s="8"/>
      <c r="H1092"/>
      <c r="N1092"/>
      <c r="P1092" s="8"/>
      <c r="R1092" s="8"/>
      <c r="T1092" s="8"/>
      <c r="AQ1092"/>
      <c r="BJ1092" s="33" t="s">
        <v>1259</v>
      </c>
      <c r="BL1092" s="33" t="s">
        <v>10273</v>
      </c>
      <c r="BP1092" s="8"/>
      <c r="CM1092" s="4" t="s">
        <v>10400</v>
      </c>
    </row>
    <row r="1093" spans="1:91" x14ac:dyDescent="0.25">
      <c r="A1093" s="8"/>
      <c r="B1093" s="8"/>
      <c r="C1093" s="8"/>
      <c r="D1093" s="8"/>
      <c r="F1093" s="8"/>
      <c r="H1093"/>
      <c r="N1093"/>
      <c r="P1093" s="8"/>
      <c r="R1093" s="8"/>
      <c r="T1093" s="8"/>
      <c r="AQ1093"/>
      <c r="BJ1093" s="33" t="s">
        <v>1260</v>
      </c>
      <c r="BL1093" s="33" t="s">
        <v>10274</v>
      </c>
      <c r="BP1093" s="8"/>
      <c r="CM1093" s="4" t="s">
        <v>10400</v>
      </c>
    </row>
    <row r="1094" spans="1:91" x14ac:dyDescent="0.25">
      <c r="A1094" s="8"/>
      <c r="B1094" s="8"/>
      <c r="C1094" s="8"/>
      <c r="D1094" s="8"/>
      <c r="F1094" s="8"/>
      <c r="H1094"/>
      <c r="N1094"/>
      <c r="P1094" s="8"/>
      <c r="R1094" s="8"/>
      <c r="T1094" s="8"/>
      <c r="AQ1094"/>
      <c r="BJ1094" s="33" t="s">
        <v>1261</v>
      </c>
      <c r="BL1094" s="33" t="s">
        <v>10275</v>
      </c>
      <c r="BP1094" s="8"/>
      <c r="CM1094" s="4" t="s">
        <v>10400</v>
      </c>
    </row>
    <row r="1095" spans="1:91" x14ac:dyDescent="0.25">
      <c r="A1095" s="8"/>
      <c r="B1095" s="8"/>
      <c r="C1095" s="8"/>
      <c r="D1095" s="8"/>
      <c r="F1095" s="8"/>
      <c r="H1095"/>
      <c r="N1095"/>
      <c r="P1095" s="8"/>
      <c r="R1095" s="8"/>
      <c r="T1095" s="8"/>
      <c r="AQ1095"/>
      <c r="BJ1095" s="33" t="s">
        <v>1262</v>
      </c>
      <c r="BL1095" s="33" t="s">
        <v>10276</v>
      </c>
      <c r="BP1095" s="8"/>
      <c r="CM1095" s="4" t="s">
        <v>10400</v>
      </c>
    </row>
    <row r="1096" spans="1:91" x14ac:dyDescent="0.25">
      <c r="A1096" s="8"/>
      <c r="B1096" s="8"/>
      <c r="C1096" s="8"/>
      <c r="D1096" s="8"/>
      <c r="F1096" s="8"/>
      <c r="H1096"/>
      <c r="N1096"/>
      <c r="P1096" s="8"/>
      <c r="R1096" s="8"/>
      <c r="T1096" s="8"/>
      <c r="AQ1096"/>
      <c r="BJ1096" s="33" t="s">
        <v>1263</v>
      </c>
      <c r="BL1096" s="33" t="s">
        <v>10277</v>
      </c>
      <c r="BP1096" s="8"/>
      <c r="CM1096" s="4" t="s">
        <v>10400</v>
      </c>
    </row>
    <row r="1097" spans="1:91" x14ac:dyDescent="0.25">
      <c r="A1097" s="8"/>
      <c r="B1097" s="8"/>
      <c r="C1097" s="8"/>
      <c r="D1097" s="8"/>
      <c r="F1097" s="8"/>
      <c r="H1097"/>
      <c r="N1097"/>
      <c r="P1097" s="8"/>
      <c r="R1097" s="8"/>
      <c r="T1097" s="8"/>
      <c r="AQ1097"/>
      <c r="BJ1097" s="33" t="s">
        <v>1264</v>
      </c>
      <c r="BL1097" s="33" t="s">
        <v>10278</v>
      </c>
      <c r="BP1097" s="8"/>
      <c r="CM1097" s="4" t="s">
        <v>10400</v>
      </c>
    </row>
    <row r="1098" spans="1:91" x14ac:dyDescent="0.25">
      <c r="A1098" s="8"/>
      <c r="B1098" s="8"/>
      <c r="C1098" s="8"/>
      <c r="D1098" s="8"/>
      <c r="F1098" s="8"/>
      <c r="H1098"/>
      <c r="N1098"/>
      <c r="P1098" s="8"/>
      <c r="R1098" s="8"/>
      <c r="T1098" s="8"/>
      <c r="AQ1098"/>
      <c r="BJ1098" s="33" t="s">
        <v>1265</v>
      </c>
      <c r="BL1098" s="33" t="s">
        <v>10279</v>
      </c>
      <c r="BP1098" s="8"/>
      <c r="CM1098" s="4" t="s">
        <v>10400</v>
      </c>
    </row>
    <row r="1099" spans="1:91" x14ac:dyDescent="0.25">
      <c r="A1099" s="8"/>
      <c r="B1099" s="8"/>
      <c r="C1099" s="8"/>
      <c r="D1099" s="8"/>
      <c r="F1099" s="8"/>
      <c r="H1099"/>
      <c r="N1099"/>
      <c r="P1099" s="8"/>
      <c r="R1099" s="8"/>
      <c r="T1099" s="8"/>
      <c r="AQ1099"/>
      <c r="BJ1099" s="33" t="s">
        <v>1266</v>
      </c>
      <c r="BL1099" s="33" t="s">
        <v>10280</v>
      </c>
      <c r="BP1099" s="8"/>
      <c r="CM1099" s="4" t="s">
        <v>10400</v>
      </c>
    </row>
    <row r="1100" spans="1:91" x14ac:dyDescent="0.25">
      <c r="A1100" s="8"/>
      <c r="B1100" s="8"/>
      <c r="C1100" s="8"/>
      <c r="D1100" s="8"/>
      <c r="F1100" s="8"/>
      <c r="H1100"/>
      <c r="N1100"/>
      <c r="P1100" s="8"/>
      <c r="R1100" s="8"/>
      <c r="T1100" s="8"/>
      <c r="AQ1100"/>
      <c r="BJ1100" s="33" t="s">
        <v>1267</v>
      </c>
      <c r="BL1100" s="33" t="s">
        <v>10281</v>
      </c>
      <c r="BP1100" s="8"/>
      <c r="CM1100" s="4" t="s">
        <v>10400</v>
      </c>
    </row>
    <row r="1101" spans="1:91" x14ac:dyDescent="0.25">
      <c r="A1101" s="8"/>
      <c r="B1101" s="8"/>
      <c r="C1101" s="8"/>
      <c r="D1101" s="8"/>
      <c r="F1101" s="8"/>
      <c r="H1101"/>
      <c r="N1101"/>
      <c r="P1101" s="8"/>
      <c r="R1101" s="8"/>
      <c r="T1101" s="8"/>
      <c r="AQ1101"/>
      <c r="BJ1101" s="33" t="s">
        <v>1268</v>
      </c>
      <c r="BL1101" s="33" t="s">
        <v>10282</v>
      </c>
      <c r="BP1101" s="8"/>
      <c r="CM1101" s="4" t="s">
        <v>10400</v>
      </c>
    </row>
    <row r="1102" spans="1:91" x14ac:dyDescent="0.25">
      <c r="A1102" s="8"/>
      <c r="B1102" s="8"/>
      <c r="C1102" s="8"/>
      <c r="D1102" s="8"/>
      <c r="F1102" s="8"/>
      <c r="H1102"/>
      <c r="N1102"/>
      <c r="P1102" s="8"/>
      <c r="R1102" s="8"/>
      <c r="T1102" s="8"/>
      <c r="AQ1102"/>
      <c r="BJ1102" s="33" t="s">
        <v>1269</v>
      </c>
      <c r="BL1102" s="33" t="s">
        <v>10283</v>
      </c>
      <c r="BP1102" s="8"/>
      <c r="CM1102" s="4" t="s">
        <v>10400</v>
      </c>
    </row>
    <row r="1103" spans="1:91" x14ac:dyDescent="0.25">
      <c r="A1103" s="8"/>
      <c r="B1103" s="8"/>
      <c r="C1103" s="8"/>
      <c r="D1103" s="8"/>
      <c r="F1103" s="8"/>
      <c r="H1103"/>
      <c r="N1103"/>
      <c r="P1103" s="8"/>
      <c r="R1103" s="8"/>
      <c r="T1103" s="8"/>
      <c r="AQ1103"/>
      <c r="BJ1103" s="33" t="s">
        <v>1270</v>
      </c>
      <c r="BL1103" s="33" t="s">
        <v>10284</v>
      </c>
      <c r="BP1103" s="8"/>
      <c r="CM1103" s="4" t="s">
        <v>10400</v>
      </c>
    </row>
    <row r="1104" spans="1:91" x14ac:dyDescent="0.25">
      <c r="A1104" s="8"/>
      <c r="B1104" s="8"/>
      <c r="C1104" s="8"/>
      <c r="D1104" s="8"/>
      <c r="F1104" s="8"/>
      <c r="H1104"/>
      <c r="N1104"/>
      <c r="P1104" s="8"/>
      <c r="R1104" s="8"/>
      <c r="T1104" s="8"/>
      <c r="AQ1104"/>
      <c r="BJ1104" s="33" t="s">
        <v>1271</v>
      </c>
      <c r="BL1104" s="33" t="s">
        <v>10285</v>
      </c>
      <c r="BP1104" s="8"/>
      <c r="CM1104" s="4" t="s">
        <v>10400</v>
      </c>
    </row>
    <row r="1105" spans="1:91" x14ac:dyDescent="0.25">
      <c r="A1105" s="8"/>
      <c r="B1105" s="8"/>
      <c r="C1105" s="8"/>
      <c r="D1105" s="8"/>
      <c r="F1105" s="8"/>
      <c r="H1105"/>
      <c r="N1105"/>
      <c r="P1105" s="8"/>
      <c r="R1105" s="8"/>
      <c r="T1105" s="8"/>
      <c r="AQ1105"/>
      <c r="BJ1105" s="33" t="s">
        <v>1272</v>
      </c>
      <c r="BL1105" s="33" t="s">
        <v>10286</v>
      </c>
      <c r="BP1105" s="8"/>
      <c r="CM1105" s="4" t="s">
        <v>10400</v>
      </c>
    </row>
    <row r="1106" spans="1:91" x14ac:dyDescent="0.25">
      <c r="A1106" s="8"/>
      <c r="B1106" s="8"/>
      <c r="C1106" s="8"/>
      <c r="D1106" s="8"/>
      <c r="F1106" s="8"/>
      <c r="H1106"/>
      <c r="N1106"/>
      <c r="P1106" s="8"/>
      <c r="R1106" s="8"/>
      <c r="T1106" s="8"/>
      <c r="AQ1106"/>
      <c r="BJ1106" s="33" t="s">
        <v>1273</v>
      </c>
      <c r="BL1106" s="33" t="s">
        <v>10287</v>
      </c>
      <c r="BP1106" s="8"/>
      <c r="CM1106" s="4" t="s">
        <v>10400</v>
      </c>
    </row>
    <row r="1107" spans="1:91" x14ac:dyDescent="0.25">
      <c r="A1107" s="8"/>
      <c r="B1107" s="8"/>
      <c r="C1107" s="8"/>
      <c r="D1107" s="8"/>
      <c r="F1107" s="8"/>
      <c r="H1107"/>
      <c r="N1107"/>
      <c r="P1107" s="8"/>
      <c r="R1107" s="8"/>
      <c r="T1107" s="8"/>
      <c r="AQ1107"/>
      <c r="BJ1107" s="33" t="s">
        <v>1274</v>
      </c>
      <c r="BL1107" s="33" t="s">
        <v>10288</v>
      </c>
      <c r="BP1107" s="8"/>
      <c r="CM1107" s="4" t="s">
        <v>10400</v>
      </c>
    </row>
    <row r="1108" spans="1:91" x14ac:dyDescent="0.25">
      <c r="A1108" s="8"/>
      <c r="B1108" s="8"/>
      <c r="C1108" s="8"/>
      <c r="D1108" s="8"/>
      <c r="F1108" s="8"/>
      <c r="H1108"/>
      <c r="N1108"/>
      <c r="P1108" s="8"/>
      <c r="R1108" s="8"/>
      <c r="T1108" s="8"/>
      <c r="AQ1108"/>
      <c r="BJ1108" s="33" t="s">
        <v>1275</v>
      </c>
      <c r="BL1108" s="33" t="s">
        <v>10289</v>
      </c>
      <c r="BP1108" s="8"/>
      <c r="CM1108" s="4" t="s">
        <v>10400</v>
      </c>
    </row>
    <row r="1109" spans="1:91" x14ac:dyDescent="0.25">
      <c r="A1109" s="8"/>
      <c r="B1109" s="8"/>
      <c r="C1109" s="8"/>
      <c r="D1109" s="8"/>
      <c r="F1109" s="8"/>
      <c r="H1109"/>
      <c r="N1109"/>
      <c r="P1109" s="8"/>
      <c r="R1109" s="8"/>
      <c r="T1109" s="8"/>
      <c r="AQ1109"/>
      <c r="BJ1109" s="33" t="s">
        <v>1276</v>
      </c>
      <c r="BL1109" s="33" t="s">
        <v>10290</v>
      </c>
      <c r="BP1109" s="8"/>
      <c r="CM1109" s="4" t="s">
        <v>10400</v>
      </c>
    </row>
    <row r="1110" spans="1:91" x14ac:dyDescent="0.25">
      <c r="A1110" s="8"/>
      <c r="B1110" s="8"/>
      <c r="C1110" s="8"/>
      <c r="D1110" s="8"/>
      <c r="F1110" s="8"/>
      <c r="H1110"/>
      <c r="N1110"/>
      <c r="P1110" s="8"/>
      <c r="R1110" s="8"/>
      <c r="T1110" s="8"/>
      <c r="AQ1110"/>
      <c r="BJ1110" s="33" t="s">
        <v>1277</v>
      </c>
      <c r="BL1110" s="33" t="s">
        <v>10291</v>
      </c>
      <c r="BP1110" s="8"/>
      <c r="CM1110" s="4" t="s">
        <v>10400</v>
      </c>
    </row>
    <row r="1111" spans="1:91" x14ac:dyDescent="0.25">
      <c r="A1111" s="8"/>
      <c r="B1111" s="8"/>
      <c r="C1111" s="8"/>
      <c r="D1111" s="8"/>
      <c r="F1111" s="8"/>
      <c r="H1111"/>
      <c r="N1111"/>
      <c r="P1111" s="8"/>
      <c r="R1111" s="8"/>
      <c r="T1111" s="8"/>
      <c r="AQ1111"/>
      <c r="BJ1111" s="33" t="s">
        <v>1278</v>
      </c>
      <c r="BL1111" s="33" t="s">
        <v>10292</v>
      </c>
      <c r="BP1111" s="8"/>
      <c r="CM1111" s="4" t="s">
        <v>10400</v>
      </c>
    </row>
    <row r="1112" spans="1:91" x14ac:dyDescent="0.25">
      <c r="A1112" s="8"/>
      <c r="B1112" s="8"/>
      <c r="C1112" s="8"/>
      <c r="D1112" s="8"/>
      <c r="F1112" s="8"/>
      <c r="H1112"/>
      <c r="N1112"/>
      <c r="P1112" s="8"/>
      <c r="R1112" s="8"/>
      <c r="T1112" s="8"/>
      <c r="AQ1112"/>
      <c r="BJ1112" s="33" t="s">
        <v>1279</v>
      </c>
      <c r="BL1112" s="33" t="s">
        <v>10293</v>
      </c>
      <c r="BP1112" s="8"/>
      <c r="CM1112" s="4" t="s">
        <v>10400</v>
      </c>
    </row>
    <row r="1113" spans="1:91" x14ac:dyDescent="0.25">
      <c r="A1113" s="8"/>
      <c r="B1113" s="8"/>
      <c r="C1113" s="8"/>
      <c r="D1113" s="8"/>
      <c r="F1113" s="8"/>
      <c r="H1113"/>
      <c r="N1113"/>
      <c r="P1113" s="8"/>
      <c r="R1113" s="8"/>
      <c r="T1113" s="8"/>
      <c r="AQ1113"/>
      <c r="BJ1113" s="33" t="s">
        <v>1280</v>
      </c>
      <c r="BL1113" s="33" t="s">
        <v>10294</v>
      </c>
      <c r="BP1113" s="8"/>
      <c r="CM1113" s="4" t="s">
        <v>10400</v>
      </c>
    </row>
    <row r="1114" spans="1:91" x14ac:dyDescent="0.25">
      <c r="A1114" s="8"/>
      <c r="B1114" s="8"/>
      <c r="C1114" s="8"/>
      <c r="D1114" s="8"/>
      <c r="F1114" s="8"/>
      <c r="H1114"/>
      <c r="N1114"/>
      <c r="P1114" s="8"/>
      <c r="R1114" s="8"/>
      <c r="T1114" s="8"/>
      <c r="AQ1114"/>
      <c r="BJ1114" s="33" t="s">
        <v>1281</v>
      </c>
      <c r="BL1114" s="33" t="s">
        <v>10295</v>
      </c>
      <c r="BP1114" s="8"/>
      <c r="CM1114" s="4" t="s">
        <v>10400</v>
      </c>
    </row>
    <row r="1115" spans="1:91" x14ac:dyDescent="0.25">
      <c r="A1115" s="8"/>
      <c r="B1115" s="8"/>
      <c r="C1115" s="8"/>
      <c r="D1115" s="8"/>
      <c r="F1115" s="8"/>
      <c r="H1115"/>
      <c r="N1115"/>
      <c r="P1115" s="8"/>
      <c r="R1115" s="8"/>
      <c r="T1115" s="8"/>
      <c r="AQ1115"/>
      <c r="BJ1115" s="33" t="s">
        <v>1282</v>
      </c>
      <c r="BL1115" s="33" t="s">
        <v>10296</v>
      </c>
      <c r="BP1115" s="8"/>
      <c r="CM1115" s="4" t="s">
        <v>10400</v>
      </c>
    </row>
    <row r="1116" spans="1:91" x14ac:dyDescent="0.25">
      <c r="A1116" s="8"/>
      <c r="B1116" s="8"/>
      <c r="C1116" s="8"/>
      <c r="D1116" s="8"/>
      <c r="F1116" s="8"/>
      <c r="H1116"/>
      <c r="N1116"/>
      <c r="P1116" s="8"/>
      <c r="R1116" s="8"/>
      <c r="T1116" s="8"/>
      <c r="AQ1116"/>
      <c r="BJ1116" s="33" t="s">
        <v>1283</v>
      </c>
      <c r="BL1116" s="33" t="s">
        <v>10297</v>
      </c>
      <c r="BP1116" s="8"/>
      <c r="CM1116" s="4" t="s">
        <v>10400</v>
      </c>
    </row>
    <row r="1117" spans="1:91" x14ac:dyDescent="0.25">
      <c r="A1117" s="8"/>
      <c r="B1117" s="8"/>
      <c r="C1117" s="8"/>
      <c r="D1117" s="8"/>
      <c r="F1117" s="8"/>
      <c r="H1117"/>
      <c r="N1117"/>
      <c r="P1117" s="8"/>
      <c r="R1117" s="8"/>
      <c r="T1117" s="8"/>
      <c r="AQ1117"/>
      <c r="BJ1117" s="33" t="s">
        <v>1284</v>
      </c>
      <c r="BL1117" s="33" t="s">
        <v>10298</v>
      </c>
      <c r="BP1117" s="8"/>
      <c r="CM1117" s="4" t="s">
        <v>10400</v>
      </c>
    </row>
    <row r="1118" spans="1:91" x14ac:dyDescent="0.25">
      <c r="A1118" s="8"/>
      <c r="B1118" s="8"/>
      <c r="C1118" s="8"/>
      <c r="D1118" s="8"/>
      <c r="F1118" s="8"/>
      <c r="H1118"/>
      <c r="N1118"/>
      <c r="P1118" s="8"/>
      <c r="R1118" s="8"/>
      <c r="T1118" s="8"/>
      <c r="AQ1118"/>
      <c r="BJ1118" s="33" t="s">
        <v>1285</v>
      </c>
      <c r="BL1118" s="33" t="s">
        <v>10299</v>
      </c>
      <c r="BP1118" s="8"/>
      <c r="CM1118" s="4" t="s">
        <v>10400</v>
      </c>
    </row>
    <row r="1119" spans="1:91" x14ac:dyDescent="0.25">
      <c r="A1119" s="8"/>
      <c r="B1119" s="8"/>
      <c r="C1119" s="8"/>
      <c r="D1119" s="8"/>
      <c r="F1119" s="8"/>
      <c r="H1119"/>
      <c r="N1119"/>
      <c r="P1119" s="8"/>
      <c r="R1119" s="8"/>
      <c r="T1119" s="8"/>
      <c r="AQ1119"/>
      <c r="BJ1119" s="33" t="s">
        <v>1286</v>
      </c>
      <c r="BL1119" s="33" t="s">
        <v>10300</v>
      </c>
      <c r="BP1119" s="8"/>
      <c r="CM1119" s="4" t="s">
        <v>10400</v>
      </c>
    </row>
    <row r="1120" spans="1:91" x14ac:dyDescent="0.25">
      <c r="A1120" s="8"/>
      <c r="B1120" s="8"/>
      <c r="C1120" s="8"/>
      <c r="D1120" s="8"/>
      <c r="F1120" s="8"/>
      <c r="H1120"/>
      <c r="N1120"/>
      <c r="P1120" s="8"/>
      <c r="R1120" s="8"/>
      <c r="T1120" s="8"/>
      <c r="AQ1120"/>
      <c r="BJ1120" s="33" t="s">
        <v>1287</v>
      </c>
      <c r="BL1120" s="33" t="s">
        <v>10301</v>
      </c>
      <c r="BP1120" s="8"/>
      <c r="CM1120" s="4" t="s">
        <v>10400</v>
      </c>
    </row>
    <row r="1121" spans="1:91" x14ac:dyDescent="0.25">
      <c r="A1121" s="8"/>
      <c r="B1121" s="8"/>
      <c r="C1121" s="8"/>
      <c r="D1121" s="8"/>
      <c r="F1121" s="8"/>
      <c r="H1121"/>
      <c r="N1121"/>
      <c r="P1121" s="8"/>
      <c r="R1121" s="8"/>
      <c r="T1121" s="8"/>
      <c r="AQ1121"/>
      <c r="BJ1121" s="33" t="s">
        <v>1288</v>
      </c>
      <c r="BL1121" s="33" t="s">
        <v>10302</v>
      </c>
      <c r="BP1121" s="8"/>
      <c r="CM1121" s="4" t="s">
        <v>10400</v>
      </c>
    </row>
    <row r="1122" spans="1:91" x14ac:dyDescent="0.25">
      <c r="A1122" s="8"/>
      <c r="B1122" s="8"/>
      <c r="C1122" s="8"/>
      <c r="D1122" s="8"/>
      <c r="F1122" s="8"/>
      <c r="H1122"/>
      <c r="N1122"/>
      <c r="P1122" s="8"/>
      <c r="R1122" s="8"/>
      <c r="T1122" s="8"/>
      <c r="AQ1122"/>
      <c r="BJ1122" s="33" t="s">
        <v>1289</v>
      </c>
      <c r="BL1122" s="33" t="s">
        <v>10303</v>
      </c>
      <c r="BP1122" s="8"/>
      <c r="CM1122" s="4" t="s">
        <v>10400</v>
      </c>
    </row>
    <row r="1123" spans="1:91" x14ac:dyDescent="0.25">
      <c r="A1123" s="8"/>
      <c r="B1123" s="8"/>
      <c r="C1123" s="8"/>
      <c r="D1123" s="8"/>
      <c r="F1123" s="8"/>
      <c r="H1123"/>
      <c r="N1123"/>
      <c r="P1123" s="8"/>
      <c r="R1123" s="8"/>
      <c r="T1123" s="8"/>
      <c r="AQ1123"/>
      <c r="BJ1123" s="33" t="s">
        <v>1290</v>
      </c>
      <c r="BL1123" s="33" t="s">
        <v>10304</v>
      </c>
      <c r="BP1123" s="8"/>
      <c r="CM1123" s="4" t="s">
        <v>10400</v>
      </c>
    </row>
    <row r="1124" spans="1:91" x14ac:dyDescent="0.25">
      <c r="A1124" s="8"/>
      <c r="B1124" s="8"/>
      <c r="C1124" s="8"/>
      <c r="D1124" s="8"/>
      <c r="F1124" s="8"/>
      <c r="H1124"/>
      <c r="N1124"/>
      <c r="P1124" s="8"/>
      <c r="R1124" s="8"/>
      <c r="T1124" s="8"/>
      <c r="AQ1124"/>
      <c r="BJ1124" s="33" t="s">
        <v>1291</v>
      </c>
      <c r="BL1124" s="33" t="s">
        <v>10305</v>
      </c>
      <c r="BP1124" s="8"/>
      <c r="CM1124" s="4" t="s">
        <v>10400</v>
      </c>
    </row>
    <row r="1125" spans="1:91" x14ac:dyDescent="0.25">
      <c r="A1125" s="8"/>
      <c r="B1125" s="8"/>
      <c r="C1125" s="8"/>
      <c r="D1125" s="8"/>
      <c r="F1125" s="8"/>
      <c r="H1125"/>
      <c r="N1125"/>
      <c r="P1125" s="8"/>
      <c r="R1125" s="8"/>
      <c r="T1125" s="8"/>
      <c r="AQ1125"/>
      <c r="BJ1125" s="33" t="s">
        <v>1292</v>
      </c>
      <c r="BL1125" s="33" t="s">
        <v>10306</v>
      </c>
      <c r="BP1125" s="8"/>
      <c r="CM1125" s="4" t="s">
        <v>10400</v>
      </c>
    </row>
    <row r="1126" spans="1:91" x14ac:dyDescent="0.25">
      <c r="A1126" s="8"/>
      <c r="B1126" s="8"/>
      <c r="C1126" s="8"/>
      <c r="D1126" s="8"/>
      <c r="F1126" s="8"/>
      <c r="H1126"/>
      <c r="N1126"/>
      <c r="P1126" s="8"/>
      <c r="R1126" s="8"/>
      <c r="T1126" s="8"/>
      <c r="AQ1126"/>
      <c r="BJ1126" s="33" t="s">
        <v>1293</v>
      </c>
      <c r="BL1126" s="33" t="s">
        <v>10307</v>
      </c>
      <c r="BP1126" s="8"/>
      <c r="CM1126" s="4" t="s">
        <v>10400</v>
      </c>
    </row>
    <row r="1127" spans="1:91" x14ac:dyDescent="0.25">
      <c r="A1127" s="8"/>
      <c r="B1127" s="8"/>
      <c r="C1127" s="8"/>
      <c r="D1127" s="8"/>
      <c r="F1127" s="8"/>
      <c r="H1127"/>
      <c r="N1127"/>
      <c r="P1127" s="8"/>
      <c r="R1127" s="8"/>
      <c r="T1127" s="8"/>
      <c r="AQ1127"/>
      <c r="BJ1127" s="33" t="s">
        <v>1294</v>
      </c>
      <c r="BL1127" s="33" t="s">
        <v>10308</v>
      </c>
      <c r="BP1127" s="8"/>
      <c r="CM1127" s="4" t="s">
        <v>10400</v>
      </c>
    </row>
    <row r="1128" spans="1:91" x14ac:dyDescent="0.25">
      <c r="A1128" s="8"/>
      <c r="B1128" s="8"/>
      <c r="C1128" s="8"/>
      <c r="D1128" s="8"/>
      <c r="F1128" s="8"/>
      <c r="H1128"/>
      <c r="N1128"/>
      <c r="P1128" s="8"/>
      <c r="R1128" s="8"/>
      <c r="T1128" s="8"/>
      <c r="AQ1128"/>
      <c r="BJ1128" s="33" t="s">
        <v>1295</v>
      </c>
      <c r="BL1128" s="33" t="s">
        <v>10309</v>
      </c>
      <c r="BP1128" s="8"/>
      <c r="CM1128" s="4" t="s">
        <v>10400</v>
      </c>
    </row>
    <row r="1129" spans="1:91" x14ac:dyDescent="0.25">
      <c r="A1129" s="8"/>
      <c r="B1129" s="8"/>
      <c r="C1129" s="8"/>
      <c r="D1129" s="8"/>
      <c r="F1129" s="8"/>
      <c r="H1129"/>
      <c r="N1129"/>
      <c r="P1129" s="8"/>
      <c r="R1129" s="8"/>
      <c r="T1129" s="8"/>
      <c r="AQ1129"/>
      <c r="BJ1129" s="33" t="s">
        <v>1296</v>
      </c>
      <c r="BL1129" s="33" t="s">
        <v>10310</v>
      </c>
      <c r="BP1129" s="8"/>
      <c r="CM1129" s="4" t="s">
        <v>10400</v>
      </c>
    </row>
    <row r="1130" spans="1:91" x14ac:dyDescent="0.25">
      <c r="A1130" s="8"/>
      <c r="B1130" s="8"/>
      <c r="C1130" s="8"/>
      <c r="D1130" s="8"/>
      <c r="F1130" s="8"/>
      <c r="H1130"/>
      <c r="N1130"/>
      <c r="P1130" s="8"/>
      <c r="R1130" s="8"/>
      <c r="T1130" s="8"/>
      <c r="AQ1130"/>
      <c r="BJ1130" s="33" t="s">
        <v>1297</v>
      </c>
      <c r="BL1130" s="33" t="s">
        <v>10311</v>
      </c>
      <c r="BP1130" s="8"/>
      <c r="CM1130" s="4" t="s">
        <v>10400</v>
      </c>
    </row>
    <row r="1131" spans="1:91" x14ac:dyDescent="0.25">
      <c r="A1131" s="8"/>
      <c r="B1131" s="8"/>
      <c r="C1131" s="8"/>
      <c r="D1131" s="8"/>
      <c r="F1131" s="8"/>
      <c r="H1131"/>
      <c r="N1131"/>
      <c r="P1131" s="8"/>
      <c r="R1131" s="8"/>
      <c r="T1131" s="8"/>
      <c r="AQ1131"/>
      <c r="BJ1131" s="33" t="s">
        <v>1298</v>
      </c>
      <c r="BL1131" s="33" t="s">
        <v>10312</v>
      </c>
      <c r="BP1131" s="8"/>
      <c r="CM1131" s="4" t="s">
        <v>10400</v>
      </c>
    </row>
    <row r="1132" spans="1:91" x14ac:dyDescent="0.25">
      <c r="A1132" s="8"/>
      <c r="B1132" s="8"/>
      <c r="C1132" s="8"/>
      <c r="D1132" s="8"/>
      <c r="F1132" s="8"/>
      <c r="H1132"/>
      <c r="N1132"/>
      <c r="P1132" s="8"/>
      <c r="R1132" s="8"/>
      <c r="T1132" s="8"/>
      <c r="AQ1132"/>
      <c r="BJ1132" s="33" t="s">
        <v>1299</v>
      </c>
      <c r="BL1132" s="33" t="s">
        <v>10313</v>
      </c>
      <c r="BP1132" s="8"/>
      <c r="CM1132" s="4" t="s">
        <v>10400</v>
      </c>
    </row>
    <row r="1133" spans="1:91" x14ac:dyDescent="0.25">
      <c r="A1133" s="8"/>
      <c r="B1133" s="8"/>
      <c r="C1133" s="8"/>
      <c r="D1133" s="8"/>
      <c r="F1133" s="8"/>
      <c r="H1133"/>
      <c r="N1133"/>
      <c r="P1133" s="8"/>
      <c r="R1133" s="8"/>
      <c r="T1133" s="8"/>
      <c r="AQ1133"/>
      <c r="BJ1133" s="33" t="s">
        <v>1300</v>
      </c>
      <c r="BL1133" s="33" t="s">
        <v>10314</v>
      </c>
      <c r="BP1133" s="8"/>
      <c r="CM1133" s="4" t="s">
        <v>10400</v>
      </c>
    </row>
    <row r="1134" spans="1:91" x14ac:dyDescent="0.25">
      <c r="A1134" s="8"/>
      <c r="B1134" s="8"/>
      <c r="C1134" s="8"/>
      <c r="D1134" s="8"/>
      <c r="F1134" s="8"/>
      <c r="H1134"/>
      <c r="N1134"/>
      <c r="P1134" s="8"/>
      <c r="R1134" s="8"/>
      <c r="T1134" s="8"/>
      <c r="AQ1134"/>
      <c r="BJ1134" s="33" t="s">
        <v>1301</v>
      </c>
      <c r="BL1134" s="33" t="s">
        <v>10315</v>
      </c>
      <c r="BP1134" s="8"/>
      <c r="CM1134" s="4" t="s">
        <v>10400</v>
      </c>
    </row>
    <row r="1135" spans="1:91" x14ac:dyDescent="0.25">
      <c r="A1135" s="8"/>
      <c r="B1135" s="8"/>
      <c r="C1135" s="8"/>
      <c r="D1135" s="8"/>
      <c r="F1135" s="8"/>
      <c r="H1135"/>
      <c r="N1135"/>
      <c r="P1135" s="8"/>
      <c r="R1135" s="8"/>
      <c r="T1135" s="8"/>
      <c r="AQ1135"/>
      <c r="BJ1135" s="33" t="s">
        <v>1302</v>
      </c>
      <c r="BL1135" s="33" t="s">
        <v>10316</v>
      </c>
      <c r="BP1135" s="8"/>
      <c r="CM1135" s="4" t="s">
        <v>10400</v>
      </c>
    </row>
    <row r="1136" spans="1:91" x14ac:dyDescent="0.25">
      <c r="A1136" s="8"/>
      <c r="B1136" s="8"/>
      <c r="C1136" s="8"/>
      <c r="D1136" s="8"/>
      <c r="F1136" s="8"/>
      <c r="H1136"/>
      <c r="N1136"/>
      <c r="P1136" s="8"/>
      <c r="R1136" s="8"/>
      <c r="T1136" s="8"/>
      <c r="AQ1136"/>
      <c r="BJ1136" s="33" t="s">
        <v>1303</v>
      </c>
      <c r="BL1136" s="33" t="s">
        <v>10317</v>
      </c>
      <c r="BP1136" s="8"/>
      <c r="CM1136" s="4" t="s">
        <v>10400</v>
      </c>
    </row>
    <row r="1137" spans="1:91" x14ac:dyDescent="0.25">
      <c r="A1137" s="8"/>
      <c r="B1137" s="8"/>
      <c r="C1137" s="8"/>
      <c r="D1137" s="8"/>
      <c r="F1137" s="8"/>
      <c r="H1137"/>
      <c r="N1137"/>
      <c r="P1137" s="8"/>
      <c r="R1137" s="8"/>
      <c r="T1137" s="8"/>
      <c r="AQ1137"/>
      <c r="BJ1137" s="33" t="s">
        <v>1304</v>
      </c>
      <c r="BL1137" s="33" t="s">
        <v>10318</v>
      </c>
      <c r="BP1137" s="8"/>
      <c r="CM1137" s="4" t="s">
        <v>10400</v>
      </c>
    </row>
    <row r="1138" spans="1:91" x14ac:dyDescent="0.25">
      <c r="A1138" s="8"/>
      <c r="B1138" s="8"/>
      <c r="C1138" s="8"/>
      <c r="D1138" s="8"/>
      <c r="F1138" s="8"/>
      <c r="H1138"/>
      <c r="N1138"/>
      <c r="P1138" s="8"/>
      <c r="R1138" s="8"/>
      <c r="T1138" s="8"/>
      <c r="AQ1138"/>
      <c r="BJ1138" s="33" t="s">
        <v>1305</v>
      </c>
      <c r="BL1138" s="33" t="s">
        <v>10319</v>
      </c>
      <c r="BP1138" s="8"/>
      <c r="CM1138" s="4" t="s">
        <v>10400</v>
      </c>
    </row>
    <row r="1139" spans="1:91" x14ac:dyDescent="0.25">
      <c r="A1139" s="8"/>
      <c r="B1139" s="8"/>
      <c r="C1139" s="8"/>
      <c r="D1139" s="8"/>
      <c r="F1139" s="8"/>
      <c r="H1139"/>
      <c r="N1139"/>
      <c r="P1139" s="8"/>
      <c r="R1139" s="8"/>
      <c r="T1139" s="8"/>
      <c r="AQ1139"/>
      <c r="BJ1139" s="33" t="s">
        <v>1306</v>
      </c>
      <c r="BL1139" s="33" t="s">
        <v>10320</v>
      </c>
      <c r="BP1139" s="8"/>
      <c r="CM1139" s="4" t="s">
        <v>10400</v>
      </c>
    </row>
    <row r="1140" spans="1:91" x14ac:dyDescent="0.25">
      <c r="A1140" s="8"/>
      <c r="B1140" s="8"/>
      <c r="C1140" s="8"/>
      <c r="D1140" s="8"/>
      <c r="F1140" s="8"/>
      <c r="H1140"/>
      <c r="N1140"/>
      <c r="P1140" s="8"/>
      <c r="R1140" s="8"/>
      <c r="T1140" s="8"/>
      <c r="AQ1140"/>
      <c r="BJ1140" s="33" t="s">
        <v>1307</v>
      </c>
      <c r="BL1140" s="33" t="s">
        <v>10321</v>
      </c>
      <c r="BP1140" s="8"/>
      <c r="CM1140" s="4" t="s">
        <v>10400</v>
      </c>
    </row>
    <row r="1141" spans="1:91" x14ac:dyDescent="0.25">
      <c r="A1141" s="8"/>
      <c r="B1141" s="8"/>
      <c r="C1141" s="8"/>
      <c r="D1141" s="8"/>
      <c r="F1141" s="8"/>
      <c r="H1141"/>
      <c r="N1141"/>
      <c r="P1141" s="8"/>
      <c r="R1141" s="8"/>
      <c r="T1141" s="8"/>
      <c r="AQ1141"/>
      <c r="BJ1141" s="33" t="s">
        <v>1308</v>
      </c>
      <c r="BL1141" s="33" t="s">
        <v>10322</v>
      </c>
      <c r="BP1141" s="8"/>
      <c r="CM1141" s="4" t="s">
        <v>10400</v>
      </c>
    </row>
    <row r="1142" spans="1:91" x14ac:dyDescent="0.25">
      <c r="A1142" s="8"/>
      <c r="B1142" s="8"/>
      <c r="C1142" s="8"/>
      <c r="D1142" s="8"/>
      <c r="F1142" s="8"/>
      <c r="H1142"/>
      <c r="N1142"/>
      <c r="P1142" s="8"/>
      <c r="R1142" s="8"/>
      <c r="T1142" s="8"/>
      <c r="AQ1142"/>
      <c r="BJ1142" s="33" t="s">
        <v>1309</v>
      </c>
      <c r="BL1142" s="33" t="s">
        <v>10323</v>
      </c>
      <c r="BP1142" s="8"/>
      <c r="CM1142" s="4" t="s">
        <v>10400</v>
      </c>
    </row>
    <row r="1143" spans="1:91" x14ac:dyDescent="0.25">
      <c r="A1143" s="8"/>
      <c r="B1143" s="8"/>
      <c r="C1143" s="8"/>
      <c r="D1143" s="8"/>
      <c r="F1143" s="8"/>
      <c r="H1143"/>
      <c r="N1143"/>
      <c r="P1143" s="8"/>
      <c r="R1143" s="8"/>
      <c r="T1143" s="8"/>
      <c r="AQ1143"/>
      <c r="BJ1143" s="33" t="s">
        <v>1310</v>
      </c>
      <c r="BL1143" s="33" t="s">
        <v>10324</v>
      </c>
      <c r="BP1143" s="8"/>
      <c r="CM1143" s="4" t="s">
        <v>10400</v>
      </c>
    </row>
    <row r="1144" spans="1:91" x14ac:dyDescent="0.25">
      <c r="A1144" s="8"/>
      <c r="B1144" s="8"/>
      <c r="C1144" s="8"/>
      <c r="D1144" s="8"/>
      <c r="F1144" s="8"/>
      <c r="H1144"/>
      <c r="N1144"/>
      <c r="P1144" s="8"/>
      <c r="R1144" s="8"/>
      <c r="T1144" s="8"/>
      <c r="AQ1144"/>
      <c r="BJ1144" s="33" t="s">
        <v>1311</v>
      </c>
      <c r="BL1144" s="33" t="s">
        <v>10325</v>
      </c>
      <c r="BP1144" s="8"/>
      <c r="CM1144" s="4" t="s">
        <v>10400</v>
      </c>
    </row>
    <row r="1145" spans="1:91" x14ac:dyDescent="0.25">
      <c r="A1145" s="8"/>
      <c r="B1145" s="8"/>
      <c r="C1145" s="8"/>
      <c r="D1145" s="8"/>
      <c r="F1145" s="8"/>
      <c r="H1145"/>
      <c r="N1145"/>
      <c r="P1145" s="8"/>
      <c r="R1145" s="8"/>
      <c r="T1145" s="8"/>
      <c r="AQ1145"/>
      <c r="BJ1145" s="33" t="s">
        <v>1312</v>
      </c>
      <c r="BL1145" s="33" t="s">
        <v>10326</v>
      </c>
      <c r="BP1145" s="8"/>
      <c r="CM1145" s="4" t="s">
        <v>10400</v>
      </c>
    </row>
    <row r="1146" spans="1:91" x14ac:dyDescent="0.25">
      <c r="A1146" s="8"/>
      <c r="B1146" s="8"/>
      <c r="C1146" s="8"/>
      <c r="D1146" s="8"/>
      <c r="F1146" s="8"/>
      <c r="H1146"/>
      <c r="N1146"/>
      <c r="P1146" s="8"/>
      <c r="R1146" s="8"/>
      <c r="T1146" s="8"/>
      <c r="AQ1146"/>
      <c r="BJ1146" s="33" t="s">
        <v>1313</v>
      </c>
      <c r="BL1146" s="33" t="s">
        <v>10327</v>
      </c>
      <c r="BP1146" s="8"/>
      <c r="CM1146" s="4" t="s">
        <v>10400</v>
      </c>
    </row>
    <row r="1147" spans="1:91" x14ac:dyDescent="0.25">
      <c r="A1147" s="8"/>
      <c r="B1147" s="8"/>
      <c r="C1147" s="8"/>
      <c r="D1147" s="8"/>
      <c r="F1147" s="8"/>
      <c r="H1147"/>
      <c r="N1147"/>
      <c r="P1147" s="8"/>
      <c r="R1147" s="8"/>
      <c r="T1147" s="8"/>
      <c r="AQ1147"/>
      <c r="BJ1147" s="33" t="s">
        <v>1314</v>
      </c>
      <c r="BL1147" s="33" t="s">
        <v>10328</v>
      </c>
      <c r="BP1147" s="8"/>
      <c r="CM1147" s="4" t="s">
        <v>10400</v>
      </c>
    </row>
    <row r="1148" spans="1:91" x14ac:dyDescent="0.25">
      <c r="A1148" s="8"/>
      <c r="B1148" s="8"/>
      <c r="C1148" s="8"/>
      <c r="D1148" s="8"/>
      <c r="F1148" s="8"/>
      <c r="H1148"/>
      <c r="N1148"/>
      <c r="P1148" s="8"/>
      <c r="R1148" s="8"/>
      <c r="T1148" s="8"/>
      <c r="AQ1148"/>
      <c r="BJ1148" s="33" t="s">
        <v>1315</v>
      </c>
      <c r="BL1148" s="33" t="s">
        <v>10329</v>
      </c>
      <c r="BP1148" s="8"/>
      <c r="CM1148" s="4" t="s">
        <v>10400</v>
      </c>
    </row>
    <row r="1149" spans="1:91" x14ac:dyDescent="0.25">
      <c r="A1149" s="8"/>
      <c r="B1149" s="8"/>
      <c r="C1149" s="8"/>
      <c r="D1149" s="8"/>
      <c r="F1149" s="8"/>
      <c r="H1149"/>
      <c r="N1149"/>
      <c r="P1149" s="8"/>
      <c r="R1149" s="8"/>
      <c r="T1149" s="8"/>
      <c r="AQ1149"/>
      <c r="BJ1149" s="33" t="s">
        <v>1316</v>
      </c>
      <c r="BL1149" s="33" t="s">
        <v>10330</v>
      </c>
      <c r="BP1149" s="8"/>
      <c r="CM1149" s="4" t="s">
        <v>10400</v>
      </c>
    </row>
    <row r="1150" spans="1:91" x14ac:dyDescent="0.25">
      <c r="A1150" s="8"/>
      <c r="B1150" s="8"/>
      <c r="C1150" s="8"/>
      <c r="D1150" s="8"/>
      <c r="F1150" s="8"/>
      <c r="H1150"/>
      <c r="N1150"/>
      <c r="P1150" s="8"/>
      <c r="R1150" s="8"/>
      <c r="T1150" s="8"/>
      <c r="AQ1150"/>
      <c r="BJ1150" s="33" t="s">
        <v>1317</v>
      </c>
      <c r="BL1150" s="33" t="s">
        <v>10331</v>
      </c>
      <c r="BP1150" s="8"/>
      <c r="CM1150" s="4" t="s">
        <v>10400</v>
      </c>
    </row>
    <row r="1151" spans="1:91" x14ac:dyDescent="0.25">
      <c r="A1151" s="8"/>
      <c r="B1151" s="8"/>
      <c r="C1151" s="8"/>
      <c r="D1151" s="8"/>
      <c r="F1151" s="8"/>
      <c r="H1151"/>
      <c r="N1151"/>
      <c r="P1151" s="8"/>
      <c r="R1151" s="8"/>
      <c r="T1151" s="8"/>
      <c r="AQ1151"/>
      <c r="BJ1151" s="33" t="s">
        <v>1318</v>
      </c>
      <c r="BL1151" s="33" t="s">
        <v>10332</v>
      </c>
      <c r="BP1151" s="8"/>
      <c r="CM1151" s="4" t="s">
        <v>10400</v>
      </c>
    </row>
    <row r="1152" spans="1:91" x14ac:dyDescent="0.25">
      <c r="A1152" s="8"/>
      <c r="B1152" s="8"/>
      <c r="C1152" s="8"/>
      <c r="D1152" s="8"/>
      <c r="F1152" s="8"/>
      <c r="H1152"/>
      <c r="N1152"/>
      <c r="P1152" s="8"/>
      <c r="R1152" s="8"/>
      <c r="T1152" s="8"/>
      <c r="AQ1152"/>
      <c r="BJ1152" s="33" t="s">
        <v>1319</v>
      </c>
      <c r="BL1152" s="33" t="s">
        <v>10333</v>
      </c>
      <c r="BP1152" s="8"/>
      <c r="CM1152" s="4" t="s">
        <v>10400</v>
      </c>
    </row>
    <row r="1153" spans="1:91" x14ac:dyDescent="0.25">
      <c r="A1153" s="8"/>
      <c r="B1153" s="8"/>
      <c r="C1153" s="8"/>
      <c r="D1153" s="8"/>
      <c r="F1153" s="8"/>
      <c r="H1153"/>
      <c r="N1153"/>
      <c r="P1153" s="8"/>
      <c r="R1153" s="8"/>
      <c r="T1153" s="8"/>
      <c r="AQ1153"/>
      <c r="BJ1153" s="33" t="s">
        <v>1320</v>
      </c>
      <c r="BL1153" s="33" t="s">
        <v>10334</v>
      </c>
      <c r="BP1153" s="8"/>
      <c r="CM1153" s="4" t="s">
        <v>10400</v>
      </c>
    </row>
    <row r="1154" spans="1:91" x14ac:dyDescent="0.25">
      <c r="A1154" s="8"/>
      <c r="B1154" s="8"/>
      <c r="C1154" s="8"/>
      <c r="D1154" s="8"/>
      <c r="F1154" s="8"/>
      <c r="H1154"/>
      <c r="N1154"/>
      <c r="P1154" s="8"/>
      <c r="R1154" s="8"/>
      <c r="T1154" s="8"/>
      <c r="AQ1154"/>
      <c r="BJ1154" s="33" t="s">
        <v>1321</v>
      </c>
      <c r="BL1154" s="33" t="s">
        <v>10335</v>
      </c>
      <c r="BP1154" s="8"/>
      <c r="CM1154" s="4" t="s">
        <v>10400</v>
      </c>
    </row>
    <row r="1155" spans="1:91" x14ac:dyDescent="0.25">
      <c r="A1155" s="8"/>
      <c r="B1155" s="8"/>
      <c r="C1155" s="8"/>
      <c r="D1155" s="8"/>
      <c r="F1155" s="8"/>
      <c r="H1155"/>
      <c r="N1155"/>
      <c r="P1155" s="8"/>
      <c r="R1155" s="8"/>
      <c r="T1155" s="8"/>
      <c r="AQ1155"/>
      <c r="BJ1155" s="33" t="s">
        <v>1322</v>
      </c>
      <c r="BL1155" s="33" t="s">
        <v>10336</v>
      </c>
      <c r="BP1155" s="8"/>
      <c r="CM1155" s="4" t="s">
        <v>10400</v>
      </c>
    </row>
    <row r="1156" spans="1:91" x14ac:dyDescent="0.25">
      <c r="A1156" s="8"/>
      <c r="B1156" s="8"/>
      <c r="C1156" s="8"/>
      <c r="D1156" s="8"/>
      <c r="F1156" s="8"/>
      <c r="H1156"/>
      <c r="N1156"/>
      <c r="P1156" s="8"/>
      <c r="R1156" s="8"/>
      <c r="T1156" s="8"/>
      <c r="AQ1156"/>
      <c r="BJ1156" s="33" t="s">
        <v>1323</v>
      </c>
      <c r="BL1156" s="33" t="s">
        <v>10337</v>
      </c>
      <c r="BP1156" s="8"/>
      <c r="CM1156" s="4" t="s">
        <v>10400</v>
      </c>
    </row>
    <row r="1157" spans="1:91" x14ac:dyDescent="0.25">
      <c r="A1157" s="8"/>
      <c r="B1157" s="8"/>
      <c r="C1157" s="8"/>
      <c r="D1157" s="8"/>
      <c r="F1157" s="8"/>
      <c r="H1157"/>
      <c r="N1157"/>
      <c r="P1157" s="8"/>
      <c r="R1157" s="8"/>
      <c r="T1157" s="8"/>
      <c r="AQ1157"/>
      <c r="BJ1157" s="33" t="s">
        <v>1324</v>
      </c>
      <c r="BL1157" s="33" t="s">
        <v>10338</v>
      </c>
      <c r="BP1157" s="8"/>
      <c r="CM1157" s="4" t="s">
        <v>10400</v>
      </c>
    </row>
    <row r="1158" spans="1:91" x14ac:dyDescent="0.25">
      <c r="A1158" s="8"/>
      <c r="B1158" s="8"/>
      <c r="C1158" s="8"/>
      <c r="D1158" s="8"/>
      <c r="F1158" s="8"/>
      <c r="H1158"/>
      <c r="N1158"/>
      <c r="P1158" s="8"/>
      <c r="R1158" s="8"/>
      <c r="T1158" s="8"/>
      <c r="AQ1158"/>
      <c r="BJ1158" s="33" t="s">
        <v>1325</v>
      </c>
      <c r="BL1158" s="33" t="s">
        <v>10339</v>
      </c>
      <c r="BP1158" s="8"/>
      <c r="CM1158" s="4" t="s">
        <v>10400</v>
      </c>
    </row>
    <row r="1159" spans="1:91" x14ac:dyDescent="0.25">
      <c r="A1159" s="8"/>
      <c r="B1159" s="8"/>
      <c r="C1159" s="8"/>
      <c r="D1159" s="8"/>
      <c r="F1159" s="8"/>
      <c r="H1159"/>
      <c r="N1159"/>
      <c r="P1159" s="8"/>
      <c r="R1159" s="8"/>
      <c r="T1159" s="8"/>
      <c r="AQ1159"/>
      <c r="BJ1159" s="33" t="s">
        <v>1326</v>
      </c>
      <c r="BL1159" s="33" t="s">
        <v>10340</v>
      </c>
      <c r="BP1159" s="8"/>
      <c r="CM1159" s="4" t="s">
        <v>10400</v>
      </c>
    </row>
    <row r="1160" spans="1:91" x14ac:dyDescent="0.25">
      <c r="A1160" s="8"/>
      <c r="B1160" s="8"/>
      <c r="C1160" s="8"/>
      <c r="D1160" s="8"/>
      <c r="F1160" s="8"/>
      <c r="H1160"/>
      <c r="N1160"/>
      <c r="P1160" s="8"/>
      <c r="R1160" s="8"/>
      <c r="T1160" s="8"/>
      <c r="AQ1160"/>
      <c r="BJ1160" s="33" t="s">
        <v>1327</v>
      </c>
      <c r="BL1160" s="33" t="s">
        <v>10341</v>
      </c>
      <c r="BP1160" s="8"/>
      <c r="CM1160" s="4" t="s">
        <v>10400</v>
      </c>
    </row>
    <row r="1161" spans="1:91" x14ac:dyDescent="0.25">
      <c r="A1161" s="8"/>
      <c r="B1161" s="8"/>
      <c r="C1161" s="8"/>
      <c r="D1161" s="8"/>
      <c r="F1161" s="8"/>
      <c r="H1161"/>
      <c r="N1161"/>
      <c r="P1161" s="8"/>
      <c r="R1161" s="8"/>
      <c r="T1161" s="8"/>
      <c r="AQ1161"/>
      <c r="BJ1161" s="33" t="s">
        <v>1328</v>
      </c>
      <c r="BL1161" s="33" t="s">
        <v>10342</v>
      </c>
      <c r="BP1161" s="8"/>
      <c r="CM1161" s="4" t="s">
        <v>10400</v>
      </c>
    </row>
    <row r="1162" spans="1:91" x14ac:dyDescent="0.25">
      <c r="A1162" s="8"/>
      <c r="B1162" s="8"/>
      <c r="C1162" s="8"/>
      <c r="D1162" s="8"/>
      <c r="F1162" s="8"/>
      <c r="H1162"/>
      <c r="N1162"/>
      <c r="P1162" s="8"/>
      <c r="R1162" s="8"/>
      <c r="T1162" s="8"/>
      <c r="AQ1162"/>
      <c r="BJ1162" s="33" t="s">
        <v>1329</v>
      </c>
      <c r="BL1162" s="33" t="s">
        <v>10343</v>
      </c>
      <c r="BP1162" s="8"/>
      <c r="CM1162" s="4" t="s">
        <v>10400</v>
      </c>
    </row>
    <row r="1163" spans="1:91" x14ac:dyDescent="0.25">
      <c r="A1163" s="8"/>
      <c r="B1163" s="8"/>
      <c r="C1163" s="8"/>
      <c r="D1163" s="8"/>
      <c r="F1163" s="8"/>
      <c r="H1163"/>
      <c r="N1163"/>
      <c r="P1163" s="8"/>
      <c r="R1163" s="8"/>
      <c r="T1163" s="8"/>
      <c r="AQ1163"/>
      <c r="BJ1163" s="33" t="s">
        <v>1330</v>
      </c>
      <c r="BL1163" s="33" t="s">
        <v>10344</v>
      </c>
      <c r="BP1163" s="8"/>
      <c r="CM1163" s="4" t="s">
        <v>10400</v>
      </c>
    </row>
    <row r="1164" spans="1:91" x14ac:dyDescent="0.25">
      <c r="A1164" s="8"/>
      <c r="B1164" s="8"/>
      <c r="C1164" s="8"/>
      <c r="D1164" s="8"/>
      <c r="F1164" s="8"/>
      <c r="H1164"/>
      <c r="N1164"/>
      <c r="P1164" s="8"/>
      <c r="R1164" s="8"/>
      <c r="T1164" s="8"/>
      <c r="AQ1164"/>
      <c r="BJ1164" s="33" t="s">
        <v>1331</v>
      </c>
      <c r="BL1164" s="33" t="s">
        <v>10345</v>
      </c>
      <c r="BP1164" s="8"/>
      <c r="CM1164" s="4" t="s">
        <v>10400</v>
      </c>
    </row>
    <row r="1165" spans="1:91" x14ac:dyDescent="0.25">
      <c r="A1165" s="8"/>
      <c r="B1165" s="8"/>
      <c r="C1165" s="8"/>
      <c r="D1165" s="8"/>
      <c r="F1165" s="8"/>
      <c r="H1165"/>
      <c r="N1165"/>
      <c r="P1165" s="8"/>
      <c r="R1165" s="8"/>
      <c r="T1165" s="8"/>
      <c r="AQ1165"/>
      <c r="BJ1165" s="33" t="s">
        <v>1332</v>
      </c>
      <c r="BL1165" s="33" t="s">
        <v>10346</v>
      </c>
      <c r="BP1165" s="8"/>
      <c r="CM1165" s="4" t="s">
        <v>10400</v>
      </c>
    </row>
    <row r="1166" spans="1:91" x14ac:dyDescent="0.25">
      <c r="A1166" s="8"/>
      <c r="B1166" s="8"/>
      <c r="C1166" s="8"/>
      <c r="D1166" s="8"/>
      <c r="F1166" s="8"/>
      <c r="H1166"/>
      <c r="N1166"/>
      <c r="P1166" s="8"/>
      <c r="R1166" s="8"/>
      <c r="T1166" s="8"/>
      <c r="AQ1166"/>
      <c r="BJ1166" s="33" t="s">
        <v>1333</v>
      </c>
      <c r="BL1166" s="33" t="s">
        <v>10347</v>
      </c>
      <c r="BP1166" s="8"/>
      <c r="CM1166" s="4" t="s">
        <v>10400</v>
      </c>
    </row>
    <row r="1167" spans="1:91" x14ac:dyDescent="0.25">
      <c r="A1167" s="8"/>
      <c r="B1167" s="8"/>
      <c r="C1167" s="8"/>
      <c r="D1167" s="8"/>
      <c r="F1167" s="8"/>
      <c r="H1167"/>
      <c r="N1167"/>
      <c r="P1167" s="8"/>
      <c r="R1167" s="8"/>
      <c r="T1167" s="8"/>
      <c r="AQ1167"/>
      <c r="BJ1167" s="33" t="s">
        <v>1334</v>
      </c>
      <c r="BL1167" s="33" t="s">
        <v>10348</v>
      </c>
      <c r="BP1167" s="8"/>
      <c r="CM1167" s="4" t="s">
        <v>10400</v>
      </c>
    </row>
    <row r="1168" spans="1:91" x14ac:dyDescent="0.25">
      <c r="A1168" s="8"/>
      <c r="B1168" s="8"/>
      <c r="C1168" s="8"/>
      <c r="D1168" s="8"/>
      <c r="F1168" s="8"/>
      <c r="H1168"/>
      <c r="N1168"/>
      <c r="P1168" s="8"/>
      <c r="R1168" s="8"/>
      <c r="T1168" s="8"/>
      <c r="AQ1168"/>
      <c r="BJ1168" s="33" t="s">
        <v>1335</v>
      </c>
      <c r="BL1168" s="33" t="s">
        <v>10349</v>
      </c>
      <c r="BP1168" s="8"/>
      <c r="CM1168" s="4" t="s">
        <v>10400</v>
      </c>
    </row>
    <row r="1169" spans="1:91" x14ac:dyDescent="0.25">
      <c r="A1169" s="8"/>
      <c r="B1169" s="8"/>
      <c r="C1169" s="8"/>
      <c r="D1169" s="8"/>
      <c r="F1169" s="8"/>
      <c r="H1169"/>
      <c r="N1169"/>
      <c r="P1169" s="8"/>
      <c r="R1169" s="8"/>
      <c r="T1169" s="8"/>
      <c r="AQ1169"/>
      <c r="BJ1169" s="33" t="s">
        <v>1336</v>
      </c>
      <c r="BL1169" s="33" t="s">
        <v>10350</v>
      </c>
      <c r="BP1169" s="8"/>
      <c r="CM1169" s="4" t="s">
        <v>10400</v>
      </c>
    </row>
    <row r="1170" spans="1:91" x14ac:dyDescent="0.25">
      <c r="A1170" s="8"/>
      <c r="B1170" s="8"/>
      <c r="C1170" s="8"/>
      <c r="D1170" s="8"/>
      <c r="F1170" s="8"/>
      <c r="H1170"/>
      <c r="N1170"/>
      <c r="P1170" s="8"/>
      <c r="R1170" s="8"/>
      <c r="T1170" s="8"/>
      <c r="AQ1170"/>
      <c r="BJ1170" s="33" t="s">
        <v>1337</v>
      </c>
      <c r="BL1170" s="33" t="s">
        <v>10351</v>
      </c>
      <c r="BP1170" s="8"/>
      <c r="CM1170" s="4" t="s">
        <v>10400</v>
      </c>
    </row>
    <row r="1171" spans="1:91" x14ac:dyDescent="0.25">
      <c r="A1171" s="8"/>
      <c r="B1171" s="8"/>
      <c r="C1171" s="8"/>
      <c r="D1171" s="8"/>
      <c r="F1171" s="8"/>
      <c r="H1171"/>
      <c r="N1171"/>
      <c r="P1171" s="8"/>
      <c r="R1171" s="8"/>
      <c r="T1171" s="8"/>
      <c r="AQ1171"/>
      <c r="BJ1171" s="33" t="s">
        <v>1338</v>
      </c>
      <c r="BL1171" s="33" t="s">
        <v>10352</v>
      </c>
      <c r="BP1171" s="8"/>
      <c r="CM1171" s="4" t="s">
        <v>10400</v>
      </c>
    </row>
    <row r="1172" spans="1:91" x14ac:dyDescent="0.25">
      <c r="A1172" s="8"/>
      <c r="B1172" s="8"/>
      <c r="C1172" s="8"/>
      <c r="D1172" s="8"/>
      <c r="F1172" s="8"/>
      <c r="H1172"/>
      <c r="N1172"/>
      <c r="P1172" s="8"/>
      <c r="R1172" s="8"/>
      <c r="T1172" s="8"/>
      <c r="AQ1172"/>
      <c r="BJ1172" s="33" t="s">
        <v>1339</v>
      </c>
      <c r="BL1172" s="33" t="s">
        <v>10353</v>
      </c>
      <c r="BP1172" s="8"/>
      <c r="CM1172" s="4" t="s">
        <v>10400</v>
      </c>
    </row>
    <row r="1173" spans="1:91" x14ac:dyDescent="0.25">
      <c r="A1173" s="8"/>
      <c r="B1173" s="8"/>
      <c r="C1173" s="8"/>
      <c r="D1173" s="8"/>
      <c r="F1173" s="8"/>
      <c r="H1173"/>
      <c r="N1173"/>
      <c r="P1173" s="8"/>
      <c r="R1173" s="8"/>
      <c r="T1173" s="8"/>
      <c r="AQ1173"/>
      <c r="BJ1173" s="33" t="s">
        <v>1340</v>
      </c>
      <c r="BL1173" s="33" t="s">
        <v>10354</v>
      </c>
      <c r="BP1173" s="8"/>
      <c r="CM1173" s="4" t="s">
        <v>10400</v>
      </c>
    </row>
    <row r="1174" spans="1:91" x14ac:dyDescent="0.25">
      <c r="A1174" s="8"/>
      <c r="B1174" s="8"/>
      <c r="C1174" s="8"/>
      <c r="D1174" s="8"/>
      <c r="F1174" s="8"/>
      <c r="H1174"/>
      <c r="N1174"/>
      <c r="P1174" s="8"/>
      <c r="R1174" s="8"/>
      <c r="T1174" s="8"/>
      <c r="AQ1174"/>
      <c r="BJ1174" s="33" t="s">
        <v>1341</v>
      </c>
      <c r="BL1174" s="33" t="s">
        <v>10355</v>
      </c>
      <c r="BP1174" s="8"/>
      <c r="CM1174" s="4" t="s">
        <v>10400</v>
      </c>
    </row>
    <row r="1175" spans="1:91" x14ac:dyDescent="0.25">
      <c r="A1175" s="8"/>
      <c r="B1175" s="8"/>
      <c r="C1175" s="8"/>
      <c r="D1175" s="8"/>
      <c r="F1175" s="8"/>
      <c r="H1175"/>
      <c r="N1175"/>
      <c r="P1175" s="8"/>
      <c r="R1175" s="8"/>
      <c r="T1175" s="8"/>
      <c r="AQ1175"/>
      <c r="BJ1175" s="33" t="s">
        <v>1342</v>
      </c>
      <c r="BL1175" s="33" t="s">
        <v>10356</v>
      </c>
      <c r="BP1175" s="8"/>
      <c r="CM1175" s="4" t="s">
        <v>10400</v>
      </c>
    </row>
    <row r="1176" spans="1:91" x14ac:dyDescent="0.25">
      <c r="A1176" s="8"/>
      <c r="B1176" s="8"/>
      <c r="C1176" s="8"/>
      <c r="D1176" s="8"/>
      <c r="F1176" s="8"/>
      <c r="H1176"/>
      <c r="N1176"/>
      <c r="P1176" s="8"/>
      <c r="R1176" s="8"/>
      <c r="T1176" s="8"/>
      <c r="AQ1176"/>
      <c r="BJ1176" s="33" t="s">
        <v>1343</v>
      </c>
      <c r="BL1176" s="33" t="s">
        <v>10357</v>
      </c>
      <c r="BP1176" s="8"/>
      <c r="CM1176" s="4" t="s">
        <v>10400</v>
      </c>
    </row>
    <row r="1177" spans="1:91" x14ac:dyDescent="0.25">
      <c r="A1177" s="8"/>
      <c r="B1177" s="8"/>
      <c r="C1177" s="8"/>
      <c r="D1177" s="8"/>
      <c r="F1177" s="8"/>
      <c r="H1177"/>
      <c r="N1177"/>
      <c r="P1177" s="8"/>
      <c r="R1177" s="8"/>
      <c r="T1177" s="8"/>
      <c r="AQ1177"/>
      <c r="BJ1177" s="33" t="s">
        <v>1344</v>
      </c>
      <c r="BL1177" s="33" t="s">
        <v>10358</v>
      </c>
      <c r="BP1177" s="8"/>
      <c r="CM1177" s="4" t="s">
        <v>10400</v>
      </c>
    </row>
    <row r="1178" spans="1:91" x14ac:dyDescent="0.25">
      <c r="A1178" s="8"/>
      <c r="B1178" s="8"/>
      <c r="C1178" s="8"/>
      <c r="D1178" s="8"/>
      <c r="F1178" s="8"/>
      <c r="H1178"/>
      <c r="N1178"/>
      <c r="P1178" s="8"/>
      <c r="R1178" s="8"/>
      <c r="T1178" s="8"/>
      <c r="AQ1178"/>
      <c r="BJ1178" s="33" t="s">
        <v>1345</v>
      </c>
      <c r="BL1178" s="33" t="s">
        <v>10359</v>
      </c>
      <c r="BP1178" s="8"/>
      <c r="CM1178" s="4" t="s">
        <v>10400</v>
      </c>
    </row>
    <row r="1179" spans="1:91" x14ac:dyDescent="0.25">
      <c r="A1179" s="8"/>
      <c r="B1179" s="8"/>
      <c r="C1179" s="8"/>
      <c r="D1179" s="8"/>
      <c r="F1179" s="8"/>
      <c r="H1179"/>
      <c r="N1179"/>
      <c r="P1179" s="8"/>
      <c r="R1179" s="8"/>
      <c r="T1179" s="8"/>
      <c r="AQ1179"/>
      <c r="BJ1179" s="33" t="s">
        <v>1346</v>
      </c>
      <c r="BL1179" s="33" t="s">
        <v>10360</v>
      </c>
      <c r="BP1179" s="8"/>
      <c r="CM1179" s="4" t="s">
        <v>10400</v>
      </c>
    </row>
    <row r="1180" spans="1:91" x14ac:dyDescent="0.25">
      <c r="A1180" s="8"/>
      <c r="B1180" s="8"/>
      <c r="C1180" s="8"/>
      <c r="D1180" s="8"/>
      <c r="F1180" s="8"/>
      <c r="H1180"/>
      <c r="N1180"/>
      <c r="P1180" s="8"/>
      <c r="R1180" s="8"/>
      <c r="T1180" s="8"/>
      <c r="AQ1180"/>
      <c r="BJ1180" s="33" t="s">
        <v>1347</v>
      </c>
      <c r="BL1180" s="33" t="s">
        <v>10361</v>
      </c>
      <c r="BP1180" s="8"/>
      <c r="CM1180" s="4" t="s">
        <v>10400</v>
      </c>
    </row>
    <row r="1181" spans="1:91" x14ac:dyDescent="0.25">
      <c r="A1181" s="8"/>
      <c r="B1181" s="8"/>
      <c r="C1181" s="8"/>
      <c r="D1181" s="8"/>
      <c r="F1181" s="8"/>
      <c r="H1181"/>
      <c r="N1181"/>
      <c r="P1181" s="8"/>
      <c r="R1181" s="8"/>
      <c r="T1181" s="8"/>
      <c r="AQ1181"/>
      <c r="BJ1181" s="33" t="s">
        <v>1348</v>
      </c>
      <c r="BL1181" s="33" t="s">
        <v>10362</v>
      </c>
      <c r="BP1181" s="8"/>
      <c r="CM1181" s="4" t="s">
        <v>10400</v>
      </c>
    </row>
    <row r="1182" spans="1:91" x14ac:dyDescent="0.25">
      <c r="A1182" s="8"/>
      <c r="B1182" s="8"/>
      <c r="C1182" s="8"/>
      <c r="D1182" s="8"/>
      <c r="F1182" s="8"/>
      <c r="H1182"/>
      <c r="N1182"/>
      <c r="P1182" s="8"/>
      <c r="R1182" s="8"/>
      <c r="T1182" s="8"/>
      <c r="AQ1182"/>
      <c r="BJ1182" s="33" t="s">
        <v>1349</v>
      </c>
      <c r="BL1182" s="33" t="s">
        <v>10363</v>
      </c>
      <c r="BP1182" s="8"/>
      <c r="CM1182" s="4" t="s">
        <v>10400</v>
      </c>
    </row>
    <row r="1183" spans="1:91" x14ac:dyDescent="0.25">
      <c r="A1183" s="8"/>
      <c r="B1183" s="8"/>
      <c r="C1183" s="8"/>
      <c r="D1183" s="8"/>
      <c r="F1183" s="8"/>
      <c r="H1183"/>
      <c r="N1183"/>
      <c r="P1183" s="8"/>
      <c r="R1183" s="8"/>
      <c r="T1183" s="8"/>
      <c r="AQ1183"/>
      <c r="BJ1183" s="33" t="s">
        <v>1350</v>
      </c>
      <c r="BL1183" s="33" t="s">
        <v>10364</v>
      </c>
      <c r="BP1183" s="8"/>
      <c r="CM1183" s="4" t="s">
        <v>10400</v>
      </c>
    </row>
    <row r="1184" spans="1:91" x14ac:dyDescent="0.25">
      <c r="A1184" s="8"/>
      <c r="B1184" s="8"/>
      <c r="C1184" s="8"/>
      <c r="D1184" s="8"/>
      <c r="F1184" s="8"/>
      <c r="H1184"/>
      <c r="N1184"/>
      <c r="P1184" s="8"/>
      <c r="R1184" s="8"/>
      <c r="T1184" s="8"/>
      <c r="AQ1184"/>
      <c r="BJ1184" s="33" t="s">
        <v>1351</v>
      </c>
      <c r="BL1184" s="33" t="s">
        <v>10365</v>
      </c>
      <c r="BP1184" s="8"/>
      <c r="CM1184" s="4" t="s">
        <v>10400</v>
      </c>
    </row>
    <row r="1185" spans="1:91" x14ac:dyDescent="0.25">
      <c r="A1185" s="8"/>
      <c r="B1185" s="8"/>
      <c r="C1185" s="8"/>
      <c r="D1185" s="8"/>
      <c r="F1185" s="8"/>
      <c r="H1185"/>
      <c r="N1185"/>
      <c r="P1185" s="8"/>
      <c r="R1185" s="8"/>
      <c r="T1185" s="8"/>
      <c r="AQ1185"/>
      <c r="BJ1185" s="33" t="s">
        <v>1352</v>
      </c>
      <c r="BL1185" s="33" t="s">
        <v>10366</v>
      </c>
      <c r="BP1185" s="8"/>
      <c r="CM1185" s="4" t="s">
        <v>10400</v>
      </c>
    </row>
    <row r="1186" spans="1:91" x14ac:dyDescent="0.25">
      <c r="A1186" s="8"/>
      <c r="B1186" s="8"/>
      <c r="C1186" s="8"/>
      <c r="D1186" s="8"/>
      <c r="F1186" s="8"/>
      <c r="H1186"/>
      <c r="N1186"/>
      <c r="P1186" s="8"/>
      <c r="R1186" s="8"/>
      <c r="T1186" s="8"/>
      <c r="AQ1186"/>
      <c r="BJ1186" s="33" t="s">
        <v>1353</v>
      </c>
      <c r="BL1186" s="33" t="s">
        <v>10367</v>
      </c>
      <c r="BP1186" s="8"/>
      <c r="CM1186" s="4" t="s">
        <v>10400</v>
      </c>
    </row>
    <row r="1187" spans="1:91" x14ac:dyDescent="0.25">
      <c r="A1187" s="8"/>
      <c r="B1187" s="8"/>
      <c r="C1187" s="8"/>
      <c r="D1187" s="8"/>
      <c r="F1187" s="8"/>
      <c r="H1187"/>
      <c r="N1187"/>
      <c r="P1187" s="8"/>
      <c r="R1187" s="8"/>
      <c r="T1187" s="8"/>
      <c r="AQ1187"/>
      <c r="BJ1187" s="33" t="s">
        <v>1354</v>
      </c>
      <c r="BL1187" s="33" t="s">
        <v>10368</v>
      </c>
      <c r="BP1187" s="8"/>
      <c r="CM1187" s="4" t="s">
        <v>10400</v>
      </c>
    </row>
    <row r="1188" spans="1:91" x14ac:dyDescent="0.25">
      <c r="A1188" s="8"/>
      <c r="B1188" s="8"/>
      <c r="C1188" s="8"/>
      <c r="D1188" s="8"/>
      <c r="F1188" s="8"/>
      <c r="H1188"/>
      <c r="N1188"/>
      <c r="P1188" s="8"/>
      <c r="R1188" s="8"/>
      <c r="T1188" s="8"/>
      <c r="AQ1188"/>
      <c r="BJ1188" s="33" t="s">
        <v>1355</v>
      </c>
      <c r="BL1188" s="33" t="s">
        <v>10369</v>
      </c>
      <c r="BP1188" s="8"/>
      <c r="CM1188" s="4" t="s">
        <v>10400</v>
      </c>
    </row>
    <row r="1189" spans="1:91" x14ac:dyDescent="0.25">
      <c r="A1189" s="8"/>
      <c r="B1189" s="8"/>
      <c r="C1189" s="8"/>
      <c r="D1189" s="8"/>
      <c r="F1189" s="8"/>
      <c r="H1189"/>
      <c r="N1189"/>
      <c r="P1189" s="8"/>
      <c r="R1189" s="8"/>
      <c r="T1189" s="8"/>
      <c r="AQ1189"/>
      <c r="BJ1189" s="33" t="s">
        <v>1356</v>
      </c>
      <c r="BL1189" s="33" t="s">
        <v>10370</v>
      </c>
      <c r="BP1189" s="8"/>
      <c r="CM1189" s="4" t="s">
        <v>10400</v>
      </c>
    </row>
    <row r="1190" spans="1:91" x14ac:dyDescent="0.25">
      <c r="A1190" s="8"/>
      <c r="B1190" s="8"/>
      <c r="C1190" s="8"/>
      <c r="D1190" s="8"/>
      <c r="F1190" s="8"/>
      <c r="H1190"/>
      <c r="N1190"/>
      <c r="P1190" s="8"/>
      <c r="R1190" s="8"/>
      <c r="T1190" s="8"/>
      <c r="AQ1190"/>
      <c r="BJ1190" s="33" t="s">
        <v>1357</v>
      </c>
      <c r="BL1190" s="33" t="s">
        <v>10371</v>
      </c>
      <c r="BP1190" s="8"/>
      <c r="CM1190" s="4" t="s">
        <v>10400</v>
      </c>
    </row>
    <row r="1191" spans="1:91" x14ac:dyDescent="0.25">
      <c r="A1191" s="8"/>
      <c r="B1191" s="8"/>
      <c r="C1191" s="8"/>
      <c r="D1191" s="8"/>
      <c r="F1191" s="8"/>
      <c r="H1191"/>
      <c r="N1191"/>
      <c r="P1191" s="8"/>
      <c r="R1191" s="8"/>
      <c r="T1191" s="8"/>
      <c r="AQ1191"/>
      <c r="BJ1191" s="33" t="s">
        <v>1358</v>
      </c>
      <c r="BL1191" s="33" t="s">
        <v>10372</v>
      </c>
      <c r="BP1191" s="8"/>
      <c r="CM1191" s="4" t="s">
        <v>10400</v>
      </c>
    </row>
    <row r="1192" spans="1:91" x14ac:dyDescent="0.25">
      <c r="A1192" s="8"/>
      <c r="B1192" s="8"/>
      <c r="C1192" s="8"/>
      <c r="D1192" s="8"/>
      <c r="F1192" s="8"/>
      <c r="H1192"/>
      <c r="N1192"/>
      <c r="P1192" s="8"/>
      <c r="R1192" s="8"/>
      <c r="T1192" s="8"/>
      <c r="AQ1192"/>
      <c r="BJ1192" s="33" t="s">
        <v>1359</v>
      </c>
      <c r="BL1192" s="33" t="s">
        <v>10373</v>
      </c>
      <c r="BP1192" s="8"/>
      <c r="CM1192" s="4" t="s">
        <v>10400</v>
      </c>
    </row>
    <row r="1193" spans="1:91" x14ac:dyDescent="0.25">
      <c r="A1193" s="8"/>
      <c r="B1193" s="8"/>
      <c r="C1193" s="8"/>
      <c r="D1193" s="8"/>
      <c r="F1193" s="8"/>
      <c r="H1193"/>
      <c r="N1193"/>
      <c r="P1193" s="8"/>
      <c r="R1193" s="8"/>
      <c r="T1193" s="8"/>
      <c r="AQ1193"/>
      <c r="BJ1193" s="33" t="s">
        <v>1360</v>
      </c>
      <c r="BL1193" s="33" t="s">
        <v>10374</v>
      </c>
      <c r="BP1193" s="8"/>
      <c r="CM1193" s="4" t="s">
        <v>10400</v>
      </c>
    </row>
    <row r="1194" spans="1:91" x14ac:dyDescent="0.25">
      <c r="A1194" s="8"/>
      <c r="B1194" s="8"/>
      <c r="C1194" s="8"/>
      <c r="D1194" s="8"/>
      <c r="F1194" s="8"/>
      <c r="H1194"/>
      <c r="N1194"/>
      <c r="P1194" s="8"/>
      <c r="R1194" s="8"/>
      <c r="T1194" s="8"/>
      <c r="AQ1194"/>
      <c r="BJ1194" s="33" t="s">
        <v>1361</v>
      </c>
      <c r="BL1194" s="33" t="s">
        <v>10375</v>
      </c>
      <c r="BP1194" s="8"/>
      <c r="CM1194" s="4" t="s">
        <v>10400</v>
      </c>
    </row>
    <row r="1195" spans="1:91" x14ac:dyDescent="0.25">
      <c r="A1195" s="8"/>
      <c r="B1195" s="8"/>
      <c r="C1195" s="8"/>
      <c r="D1195" s="8"/>
      <c r="F1195" s="8"/>
      <c r="H1195"/>
      <c r="N1195"/>
      <c r="P1195" s="8"/>
      <c r="R1195" s="8"/>
      <c r="T1195" s="8"/>
      <c r="AQ1195"/>
      <c r="BJ1195" s="33" t="s">
        <v>1362</v>
      </c>
      <c r="BL1195" s="33" t="s">
        <v>10376</v>
      </c>
      <c r="BP1195" s="8"/>
      <c r="CM1195" s="4" t="s">
        <v>10400</v>
      </c>
    </row>
    <row r="1196" spans="1:91" x14ac:dyDescent="0.25">
      <c r="A1196" s="8"/>
      <c r="B1196" s="8"/>
      <c r="C1196" s="8"/>
      <c r="D1196" s="8"/>
      <c r="F1196" s="8"/>
      <c r="H1196"/>
      <c r="N1196"/>
      <c r="P1196" s="8"/>
      <c r="R1196" s="8"/>
      <c r="T1196" s="8"/>
      <c r="AQ1196"/>
      <c r="BJ1196" s="33" t="s">
        <v>1363</v>
      </c>
      <c r="BL1196" s="33" t="s">
        <v>10377</v>
      </c>
      <c r="BP1196" s="8"/>
      <c r="CM1196" s="4" t="s">
        <v>10400</v>
      </c>
    </row>
    <row r="1197" spans="1:91" x14ac:dyDescent="0.25">
      <c r="A1197" s="8"/>
      <c r="B1197" s="8"/>
      <c r="C1197" s="8"/>
      <c r="D1197" s="8"/>
      <c r="F1197" s="8"/>
      <c r="H1197"/>
      <c r="N1197"/>
      <c r="P1197" s="8"/>
      <c r="R1197" s="8"/>
      <c r="T1197" s="8"/>
      <c r="AQ1197"/>
      <c r="BJ1197" s="33" t="s">
        <v>1364</v>
      </c>
      <c r="BL1197" s="33" t="s">
        <v>14</v>
      </c>
      <c r="BP1197" s="8"/>
      <c r="CM1197" s="4" t="s">
        <v>10400</v>
      </c>
    </row>
    <row r="1198" spans="1:91" x14ac:dyDescent="0.25">
      <c r="A1198" s="8"/>
      <c r="B1198" s="8"/>
      <c r="C1198" s="8"/>
      <c r="D1198" s="8"/>
      <c r="F1198" s="8"/>
      <c r="H1198"/>
      <c r="N1198"/>
      <c r="P1198" s="8"/>
      <c r="R1198" s="8"/>
      <c r="T1198" s="8"/>
      <c r="AQ1198"/>
      <c r="BJ1198" s="33" t="s">
        <v>1365</v>
      </c>
      <c r="BP1198" s="8"/>
    </row>
    <row r="1199" spans="1:91" x14ac:dyDescent="0.25">
      <c r="A1199" s="8"/>
      <c r="B1199" s="8"/>
      <c r="C1199" s="8"/>
      <c r="D1199" s="8"/>
      <c r="F1199" s="8"/>
      <c r="H1199"/>
      <c r="N1199"/>
      <c r="P1199" s="8"/>
      <c r="R1199" s="8"/>
      <c r="T1199" s="8"/>
      <c r="AQ1199"/>
      <c r="BJ1199" s="33" t="s">
        <v>1366</v>
      </c>
      <c r="BP1199" s="8"/>
    </row>
    <row r="1200" spans="1:91" x14ac:dyDescent="0.25">
      <c r="A1200" s="8"/>
      <c r="B1200" s="8"/>
      <c r="C1200" s="8"/>
      <c r="D1200" s="8"/>
      <c r="F1200" s="8"/>
      <c r="H1200"/>
      <c r="N1200"/>
      <c r="P1200" s="8"/>
      <c r="R1200" s="8"/>
      <c r="T1200" s="8"/>
      <c r="AQ1200"/>
      <c r="BJ1200" s="33" t="s">
        <v>1367</v>
      </c>
      <c r="BP1200" s="8"/>
    </row>
    <row r="1201" spans="1:68" x14ac:dyDescent="0.25">
      <c r="A1201" s="8"/>
      <c r="B1201" s="8"/>
      <c r="C1201" s="8"/>
      <c r="D1201" s="8"/>
      <c r="F1201" s="8"/>
      <c r="H1201"/>
      <c r="N1201"/>
      <c r="P1201" s="8"/>
      <c r="R1201" s="8"/>
      <c r="T1201" s="8"/>
      <c r="AQ1201"/>
      <c r="BJ1201" s="33" t="s">
        <v>1368</v>
      </c>
      <c r="BP1201" s="8"/>
    </row>
    <row r="1202" spans="1:68" x14ac:dyDescent="0.25">
      <c r="A1202" s="8"/>
      <c r="B1202" s="8"/>
      <c r="C1202" s="8"/>
      <c r="D1202" s="8"/>
      <c r="F1202" s="8"/>
      <c r="H1202"/>
      <c r="N1202"/>
      <c r="P1202" s="8"/>
      <c r="R1202" s="8"/>
      <c r="T1202" s="8"/>
      <c r="AQ1202"/>
      <c r="BJ1202" s="33" t="s">
        <v>1369</v>
      </c>
      <c r="BP1202" s="8"/>
    </row>
    <row r="1203" spans="1:68" x14ac:dyDescent="0.25">
      <c r="A1203" s="8"/>
      <c r="B1203" s="8"/>
      <c r="C1203" s="8"/>
      <c r="D1203" s="8"/>
      <c r="F1203" s="8"/>
      <c r="H1203"/>
      <c r="N1203"/>
      <c r="P1203" s="8"/>
      <c r="R1203" s="8"/>
      <c r="T1203" s="8"/>
      <c r="AQ1203"/>
      <c r="BJ1203" s="33" t="s">
        <v>1370</v>
      </c>
      <c r="BP1203" s="8"/>
    </row>
    <row r="1204" spans="1:68" x14ac:dyDescent="0.25">
      <c r="A1204" s="8"/>
      <c r="B1204" s="8"/>
      <c r="C1204" s="8"/>
      <c r="D1204" s="8"/>
      <c r="F1204" s="8"/>
      <c r="H1204"/>
      <c r="N1204"/>
      <c r="P1204" s="8"/>
      <c r="R1204" s="8"/>
      <c r="T1204" s="8"/>
      <c r="AQ1204"/>
      <c r="BJ1204" s="33" t="s">
        <v>1371</v>
      </c>
      <c r="BP1204" s="8"/>
    </row>
    <row r="1205" spans="1:68" x14ac:dyDescent="0.25">
      <c r="A1205" s="8"/>
      <c r="B1205" s="8"/>
      <c r="C1205" s="8"/>
      <c r="D1205" s="8"/>
      <c r="F1205" s="8"/>
      <c r="H1205"/>
      <c r="N1205"/>
      <c r="P1205" s="8"/>
      <c r="R1205" s="8"/>
      <c r="T1205" s="8"/>
      <c r="AQ1205"/>
      <c r="BJ1205" s="33" t="s">
        <v>1372</v>
      </c>
      <c r="BP1205" s="8"/>
    </row>
    <row r="1206" spans="1:68" x14ac:dyDescent="0.25">
      <c r="A1206" s="8"/>
      <c r="B1206" s="8"/>
      <c r="C1206" s="8"/>
      <c r="D1206" s="8"/>
      <c r="F1206" s="8"/>
      <c r="H1206"/>
      <c r="N1206"/>
      <c r="P1206" s="8"/>
      <c r="R1206" s="8"/>
      <c r="T1206" s="8"/>
      <c r="AQ1206"/>
      <c r="BJ1206" s="33" t="s">
        <v>1373</v>
      </c>
      <c r="BP1206" s="8"/>
    </row>
    <row r="1207" spans="1:68" x14ac:dyDescent="0.25">
      <c r="A1207" s="8"/>
      <c r="B1207" s="8"/>
      <c r="C1207" s="8"/>
      <c r="D1207" s="8"/>
      <c r="F1207" s="8"/>
      <c r="H1207"/>
      <c r="N1207"/>
      <c r="P1207" s="8"/>
      <c r="R1207" s="8"/>
      <c r="T1207" s="8"/>
      <c r="AQ1207"/>
      <c r="BJ1207" s="33" t="s">
        <v>1374</v>
      </c>
      <c r="BP1207" s="8"/>
    </row>
    <row r="1208" spans="1:68" x14ac:dyDescent="0.25">
      <c r="A1208" s="8"/>
      <c r="B1208" s="8"/>
      <c r="C1208" s="8"/>
      <c r="D1208" s="8"/>
      <c r="F1208" s="8"/>
      <c r="H1208"/>
      <c r="N1208"/>
      <c r="P1208" s="8"/>
      <c r="R1208" s="8"/>
      <c r="T1208" s="8"/>
      <c r="AQ1208"/>
      <c r="BJ1208" s="33" t="s">
        <v>1375</v>
      </c>
      <c r="BP1208" s="8"/>
    </row>
    <row r="1209" spans="1:68" x14ac:dyDescent="0.25">
      <c r="A1209" s="8"/>
      <c r="B1209" s="8"/>
      <c r="C1209" s="8"/>
      <c r="D1209" s="8"/>
      <c r="F1209" s="8"/>
      <c r="H1209"/>
      <c r="N1209"/>
      <c r="P1209" s="8"/>
      <c r="R1209" s="8"/>
      <c r="T1209" s="8"/>
      <c r="AQ1209"/>
      <c r="BJ1209" s="33" t="s">
        <v>1376</v>
      </c>
      <c r="BP1209" s="8"/>
    </row>
    <row r="1210" spans="1:68" x14ac:dyDescent="0.25">
      <c r="A1210" s="8"/>
      <c r="B1210" s="8"/>
      <c r="C1210" s="8"/>
      <c r="D1210" s="8"/>
      <c r="F1210" s="8"/>
      <c r="H1210"/>
      <c r="N1210"/>
      <c r="P1210" s="8"/>
      <c r="R1210" s="8"/>
      <c r="T1210" s="8"/>
      <c r="AQ1210"/>
      <c r="BJ1210" s="33" t="s">
        <v>1377</v>
      </c>
      <c r="BP1210" s="8"/>
    </row>
    <row r="1211" spans="1:68" x14ac:dyDescent="0.25">
      <c r="A1211" s="8"/>
      <c r="B1211" s="8"/>
      <c r="C1211" s="8"/>
      <c r="D1211" s="8"/>
      <c r="F1211" s="8"/>
      <c r="H1211"/>
      <c r="N1211"/>
      <c r="P1211" s="8"/>
      <c r="R1211" s="8"/>
      <c r="T1211" s="8"/>
      <c r="AQ1211"/>
      <c r="BJ1211" s="33" t="s">
        <v>1378</v>
      </c>
      <c r="BP1211" s="8"/>
    </row>
    <row r="1212" spans="1:68" x14ac:dyDescent="0.25">
      <c r="A1212" s="8"/>
      <c r="B1212" s="8"/>
      <c r="C1212" s="8"/>
      <c r="D1212" s="8"/>
      <c r="F1212" s="8"/>
      <c r="H1212"/>
      <c r="N1212"/>
      <c r="P1212" s="8"/>
      <c r="R1212" s="8"/>
      <c r="T1212" s="8"/>
      <c r="AQ1212"/>
      <c r="BJ1212" s="33" t="s">
        <v>1379</v>
      </c>
      <c r="BP1212" s="8"/>
    </row>
    <row r="1213" spans="1:68" x14ac:dyDescent="0.25">
      <c r="A1213" s="8"/>
      <c r="B1213" s="8"/>
      <c r="C1213" s="8"/>
      <c r="D1213" s="8"/>
      <c r="F1213" s="8"/>
      <c r="H1213"/>
      <c r="N1213"/>
      <c r="P1213" s="8"/>
      <c r="R1213" s="8"/>
      <c r="T1213" s="8"/>
      <c r="AQ1213"/>
      <c r="BJ1213" s="33" t="s">
        <v>1380</v>
      </c>
      <c r="BP1213" s="8"/>
    </row>
    <row r="1214" spans="1:68" x14ac:dyDescent="0.25">
      <c r="A1214" s="8"/>
      <c r="B1214" s="8"/>
      <c r="C1214" s="8"/>
      <c r="D1214" s="8"/>
      <c r="F1214" s="8"/>
      <c r="H1214"/>
      <c r="N1214"/>
      <c r="P1214" s="8"/>
      <c r="R1214" s="8"/>
      <c r="T1214" s="8"/>
      <c r="AQ1214"/>
      <c r="BJ1214" s="33" t="s">
        <v>1381</v>
      </c>
      <c r="BP1214" s="8"/>
    </row>
    <row r="1215" spans="1:68" x14ac:dyDescent="0.25">
      <c r="A1215" s="8"/>
      <c r="B1215" s="8"/>
      <c r="C1215" s="8"/>
      <c r="D1215" s="8"/>
      <c r="F1215" s="8"/>
      <c r="H1215"/>
      <c r="N1215"/>
      <c r="P1215" s="8"/>
      <c r="R1215" s="8"/>
      <c r="T1215" s="8"/>
      <c r="AQ1215"/>
      <c r="BJ1215" s="33" t="s">
        <v>1382</v>
      </c>
      <c r="BP1215" s="8"/>
    </row>
    <row r="1216" spans="1:68" x14ac:dyDescent="0.25">
      <c r="A1216" s="8"/>
      <c r="B1216" s="8"/>
      <c r="C1216" s="8"/>
      <c r="D1216" s="8"/>
      <c r="F1216" s="8"/>
      <c r="H1216"/>
      <c r="N1216"/>
      <c r="P1216" s="8"/>
      <c r="R1216" s="8"/>
      <c r="T1216" s="8"/>
      <c r="AQ1216"/>
      <c r="BJ1216" s="33" t="s">
        <v>1383</v>
      </c>
      <c r="BP1216" s="8"/>
    </row>
    <row r="1217" spans="1:68" x14ac:dyDescent="0.25">
      <c r="A1217" s="8"/>
      <c r="B1217" s="8"/>
      <c r="C1217" s="8"/>
      <c r="D1217" s="8"/>
      <c r="F1217" s="8"/>
      <c r="H1217"/>
      <c r="N1217"/>
      <c r="P1217" s="8"/>
      <c r="R1217" s="8"/>
      <c r="T1217" s="8"/>
      <c r="AQ1217"/>
      <c r="BJ1217" s="33" t="s">
        <v>1384</v>
      </c>
      <c r="BP1217" s="8"/>
    </row>
    <row r="1218" spans="1:68" x14ac:dyDescent="0.25">
      <c r="A1218" s="8"/>
      <c r="B1218" s="8"/>
      <c r="C1218" s="8"/>
      <c r="D1218" s="8"/>
      <c r="F1218" s="8"/>
      <c r="H1218"/>
      <c r="N1218"/>
      <c r="P1218" s="8"/>
      <c r="R1218" s="8"/>
      <c r="T1218" s="8"/>
      <c r="AQ1218"/>
      <c r="BJ1218" s="33" t="s">
        <v>1385</v>
      </c>
      <c r="BP1218" s="8"/>
    </row>
    <row r="1219" spans="1:68" x14ac:dyDescent="0.25">
      <c r="A1219" s="8"/>
      <c r="B1219" s="8"/>
      <c r="C1219" s="8"/>
      <c r="D1219" s="8"/>
      <c r="F1219" s="8"/>
      <c r="H1219"/>
      <c r="N1219"/>
      <c r="P1219" s="8"/>
      <c r="R1219" s="8"/>
      <c r="T1219" s="8"/>
      <c r="AQ1219"/>
      <c r="BJ1219" s="33" t="s">
        <v>1386</v>
      </c>
      <c r="BP1219" s="8"/>
    </row>
    <row r="1220" spans="1:68" x14ac:dyDescent="0.25">
      <c r="A1220" s="8"/>
      <c r="B1220" s="8"/>
      <c r="C1220" s="8"/>
      <c r="D1220" s="8"/>
      <c r="F1220" s="8"/>
      <c r="H1220"/>
      <c r="N1220"/>
      <c r="P1220" s="8"/>
      <c r="R1220" s="8"/>
      <c r="T1220" s="8"/>
      <c r="AQ1220"/>
      <c r="BJ1220" s="33" t="s">
        <v>1387</v>
      </c>
      <c r="BP1220" s="8"/>
    </row>
    <row r="1221" spans="1:68" x14ac:dyDescent="0.25">
      <c r="A1221" s="8"/>
      <c r="B1221" s="8"/>
      <c r="C1221" s="8"/>
      <c r="D1221" s="8"/>
      <c r="F1221" s="8"/>
      <c r="H1221"/>
      <c r="N1221"/>
      <c r="P1221" s="8"/>
      <c r="R1221" s="8"/>
      <c r="T1221" s="8"/>
      <c r="AQ1221"/>
      <c r="BJ1221" s="33" t="s">
        <v>1388</v>
      </c>
      <c r="BP1221" s="8"/>
    </row>
    <row r="1222" spans="1:68" x14ac:dyDescent="0.25">
      <c r="A1222" s="8"/>
      <c r="B1222" s="8"/>
      <c r="C1222" s="8"/>
      <c r="D1222" s="8"/>
      <c r="F1222" s="8"/>
      <c r="H1222"/>
      <c r="N1222"/>
      <c r="P1222" s="8"/>
      <c r="R1222" s="8"/>
      <c r="T1222" s="8"/>
      <c r="AQ1222"/>
      <c r="BJ1222" s="33" t="s">
        <v>1389</v>
      </c>
      <c r="BP1222" s="8"/>
    </row>
    <row r="1223" spans="1:68" x14ac:dyDescent="0.25">
      <c r="A1223" s="8"/>
      <c r="B1223" s="8"/>
      <c r="C1223" s="8"/>
      <c r="D1223" s="8"/>
      <c r="F1223" s="8"/>
      <c r="H1223"/>
      <c r="N1223"/>
      <c r="P1223" s="8"/>
      <c r="R1223" s="8"/>
      <c r="T1223" s="8"/>
      <c r="AQ1223"/>
      <c r="BJ1223" s="33" t="s">
        <v>1390</v>
      </c>
      <c r="BP1223" s="8"/>
    </row>
    <row r="1224" spans="1:68" x14ac:dyDescent="0.25">
      <c r="A1224" s="8"/>
      <c r="B1224" s="8"/>
      <c r="C1224" s="8"/>
      <c r="D1224" s="8"/>
      <c r="F1224" s="8"/>
      <c r="H1224"/>
      <c r="N1224"/>
      <c r="P1224" s="8"/>
      <c r="R1224" s="8"/>
      <c r="T1224" s="8"/>
      <c r="AQ1224"/>
      <c r="BJ1224" s="33" t="s">
        <v>1391</v>
      </c>
      <c r="BP1224" s="8"/>
    </row>
    <row r="1225" spans="1:68" x14ac:dyDescent="0.25">
      <c r="A1225" s="8"/>
      <c r="B1225" s="8"/>
      <c r="C1225" s="8"/>
      <c r="D1225" s="8"/>
      <c r="F1225" s="8"/>
      <c r="H1225"/>
      <c r="N1225"/>
      <c r="P1225" s="8"/>
      <c r="R1225" s="8"/>
      <c r="T1225" s="8"/>
      <c r="AQ1225"/>
      <c r="BJ1225" s="33" t="s">
        <v>1392</v>
      </c>
      <c r="BP1225" s="8"/>
    </row>
    <row r="1226" spans="1:68" x14ac:dyDescent="0.25">
      <c r="A1226" s="8"/>
      <c r="B1226" s="8"/>
      <c r="C1226" s="8"/>
      <c r="D1226" s="8"/>
      <c r="F1226" s="8"/>
      <c r="H1226"/>
      <c r="N1226"/>
      <c r="P1226" s="8"/>
      <c r="R1226" s="8"/>
      <c r="T1226" s="8"/>
      <c r="AQ1226"/>
      <c r="BJ1226" s="33" t="s">
        <v>1393</v>
      </c>
      <c r="BP1226" s="8"/>
    </row>
    <row r="1227" spans="1:68" x14ac:dyDescent="0.25">
      <c r="A1227" s="8"/>
      <c r="B1227" s="8"/>
      <c r="C1227" s="8"/>
      <c r="D1227" s="8"/>
      <c r="F1227" s="8"/>
      <c r="H1227"/>
      <c r="N1227"/>
      <c r="P1227" s="8"/>
      <c r="R1227" s="8"/>
      <c r="T1227" s="8"/>
      <c r="AQ1227"/>
      <c r="BJ1227" s="33" t="s">
        <v>1394</v>
      </c>
      <c r="BP1227" s="8"/>
    </row>
    <row r="1228" spans="1:68" x14ac:dyDescent="0.25">
      <c r="A1228" s="8"/>
      <c r="B1228" s="8"/>
      <c r="C1228" s="8"/>
      <c r="D1228" s="8"/>
      <c r="F1228" s="8"/>
      <c r="H1228"/>
      <c r="N1228"/>
      <c r="P1228" s="8"/>
      <c r="R1228" s="8"/>
      <c r="T1228" s="8"/>
      <c r="AQ1228"/>
      <c r="BJ1228" s="33" t="s">
        <v>1395</v>
      </c>
      <c r="BP1228" s="8"/>
    </row>
    <row r="1229" spans="1:68" x14ac:dyDescent="0.25">
      <c r="A1229" s="8"/>
      <c r="B1229" s="8"/>
      <c r="C1229" s="8"/>
      <c r="D1229" s="8"/>
      <c r="F1229" s="8"/>
      <c r="H1229"/>
      <c r="N1229"/>
      <c r="P1229" s="8"/>
      <c r="R1229" s="8"/>
      <c r="T1229" s="8"/>
      <c r="AQ1229"/>
      <c r="BJ1229" s="33" t="s">
        <v>1396</v>
      </c>
      <c r="BP1229" s="8"/>
    </row>
    <row r="1230" spans="1:68" x14ac:dyDescent="0.25">
      <c r="A1230" s="8"/>
      <c r="B1230" s="8"/>
      <c r="C1230" s="8"/>
      <c r="D1230" s="8"/>
      <c r="F1230" s="8"/>
      <c r="H1230"/>
      <c r="N1230"/>
      <c r="P1230" s="8"/>
      <c r="R1230" s="8"/>
      <c r="T1230" s="8"/>
      <c r="AQ1230"/>
      <c r="BJ1230" s="33" t="s">
        <v>1397</v>
      </c>
      <c r="BP1230" s="8"/>
    </row>
    <row r="1231" spans="1:68" x14ac:dyDescent="0.25">
      <c r="A1231" s="8"/>
      <c r="B1231" s="8"/>
      <c r="C1231" s="8"/>
      <c r="D1231" s="8"/>
      <c r="F1231" s="8"/>
      <c r="H1231"/>
      <c r="N1231"/>
      <c r="P1231" s="8"/>
      <c r="R1231" s="8"/>
      <c r="T1231" s="8"/>
      <c r="AQ1231"/>
      <c r="BJ1231" s="33" t="s">
        <v>1398</v>
      </c>
      <c r="BP1231" s="8"/>
    </row>
    <row r="1232" spans="1:68" x14ac:dyDescent="0.25">
      <c r="A1232" s="8"/>
      <c r="B1232" s="8"/>
      <c r="C1232" s="8"/>
      <c r="D1232" s="8"/>
      <c r="F1232" s="8"/>
      <c r="H1232"/>
      <c r="N1232"/>
      <c r="P1232" s="8"/>
      <c r="R1232" s="8"/>
      <c r="T1232" s="8"/>
      <c r="AQ1232"/>
      <c r="BJ1232" s="33" t="s">
        <v>1399</v>
      </c>
      <c r="BP1232" s="8"/>
    </row>
    <row r="1233" spans="1:68" x14ac:dyDescent="0.25">
      <c r="A1233" s="8"/>
      <c r="B1233" s="8"/>
      <c r="C1233" s="8"/>
      <c r="D1233" s="8"/>
      <c r="F1233" s="8"/>
      <c r="H1233"/>
      <c r="N1233"/>
      <c r="P1233" s="8"/>
      <c r="R1233" s="8"/>
      <c r="T1233" s="8"/>
      <c r="AQ1233"/>
      <c r="BJ1233" s="33" t="s">
        <v>1400</v>
      </c>
      <c r="BP1233" s="8"/>
    </row>
    <row r="1234" spans="1:68" x14ac:dyDescent="0.25">
      <c r="A1234" s="8"/>
      <c r="B1234" s="8"/>
      <c r="C1234" s="8"/>
      <c r="D1234" s="8"/>
      <c r="F1234" s="8"/>
      <c r="H1234"/>
      <c r="N1234"/>
      <c r="P1234" s="8"/>
      <c r="R1234" s="8"/>
      <c r="T1234" s="8"/>
      <c r="AQ1234"/>
      <c r="BJ1234" s="33" t="s">
        <v>1401</v>
      </c>
      <c r="BP1234" s="8"/>
    </row>
    <row r="1235" spans="1:68" x14ac:dyDescent="0.25">
      <c r="A1235" s="8"/>
      <c r="B1235" s="8"/>
      <c r="C1235" s="8"/>
      <c r="D1235" s="8"/>
      <c r="F1235" s="8"/>
      <c r="H1235"/>
      <c r="N1235"/>
      <c r="P1235" s="8"/>
      <c r="R1235" s="8"/>
      <c r="T1235" s="8"/>
      <c r="AQ1235"/>
      <c r="BJ1235" s="33" t="s">
        <v>1402</v>
      </c>
      <c r="BP1235" s="8"/>
    </row>
    <row r="1236" spans="1:68" x14ac:dyDescent="0.25">
      <c r="A1236" s="8"/>
      <c r="B1236" s="8"/>
      <c r="C1236" s="8"/>
      <c r="D1236" s="8"/>
      <c r="F1236" s="8"/>
      <c r="H1236"/>
      <c r="N1236"/>
      <c r="P1236" s="8"/>
      <c r="R1236" s="8"/>
      <c r="T1236" s="8"/>
      <c r="AQ1236"/>
      <c r="BJ1236" s="33" t="s">
        <v>1403</v>
      </c>
      <c r="BP1236" s="8"/>
    </row>
    <row r="1237" spans="1:68" x14ac:dyDescent="0.25">
      <c r="A1237" s="8"/>
      <c r="B1237" s="8"/>
      <c r="C1237" s="8"/>
      <c r="D1237" s="8"/>
      <c r="F1237" s="8"/>
      <c r="H1237"/>
      <c r="N1237"/>
      <c r="P1237" s="8"/>
      <c r="R1237" s="8"/>
      <c r="T1237" s="8"/>
      <c r="AQ1237"/>
      <c r="BJ1237" s="33" t="s">
        <v>1404</v>
      </c>
      <c r="BP1237" s="8"/>
    </row>
    <row r="1238" spans="1:68" x14ac:dyDescent="0.25">
      <c r="A1238" s="8"/>
      <c r="B1238" s="8"/>
      <c r="C1238" s="8"/>
      <c r="D1238" s="8"/>
      <c r="F1238" s="8"/>
      <c r="H1238"/>
      <c r="N1238"/>
      <c r="P1238" s="8"/>
      <c r="R1238" s="8"/>
      <c r="T1238" s="8"/>
      <c r="AQ1238"/>
      <c r="BJ1238" s="33" t="s">
        <v>1405</v>
      </c>
      <c r="BP1238" s="8"/>
    </row>
    <row r="1239" spans="1:68" x14ac:dyDescent="0.25">
      <c r="A1239" s="8"/>
      <c r="B1239" s="8"/>
      <c r="C1239" s="8"/>
      <c r="D1239" s="8"/>
      <c r="F1239" s="8"/>
      <c r="H1239"/>
      <c r="N1239"/>
      <c r="P1239" s="8"/>
      <c r="R1239" s="8"/>
      <c r="T1239" s="8"/>
      <c r="AQ1239"/>
      <c r="BJ1239" s="33" t="s">
        <v>1406</v>
      </c>
      <c r="BP1239" s="8"/>
    </row>
    <row r="1240" spans="1:68" x14ac:dyDescent="0.25">
      <c r="A1240" s="8"/>
      <c r="B1240" s="8"/>
      <c r="C1240" s="8"/>
      <c r="D1240" s="8"/>
      <c r="F1240" s="8"/>
      <c r="H1240"/>
      <c r="N1240"/>
      <c r="P1240" s="8"/>
      <c r="R1240" s="8"/>
      <c r="T1240" s="8"/>
      <c r="AQ1240"/>
      <c r="BJ1240" s="33" t="s">
        <v>1407</v>
      </c>
      <c r="BP1240" s="8"/>
    </row>
    <row r="1241" spans="1:68" x14ac:dyDescent="0.25">
      <c r="A1241" s="8"/>
      <c r="B1241" s="8"/>
      <c r="C1241" s="8"/>
      <c r="D1241" s="8"/>
      <c r="F1241" s="8"/>
      <c r="H1241"/>
      <c r="N1241"/>
      <c r="P1241" s="8"/>
      <c r="R1241" s="8"/>
      <c r="T1241" s="8"/>
      <c r="AQ1241"/>
      <c r="BJ1241" s="33" t="s">
        <v>1408</v>
      </c>
      <c r="BP1241" s="8"/>
    </row>
    <row r="1242" spans="1:68" x14ac:dyDescent="0.25">
      <c r="A1242" s="8"/>
      <c r="B1242" s="8"/>
      <c r="C1242" s="8"/>
      <c r="D1242" s="8"/>
      <c r="F1242" s="8"/>
      <c r="H1242"/>
      <c r="N1242"/>
      <c r="P1242" s="8"/>
      <c r="R1242" s="8"/>
      <c r="T1242" s="8"/>
      <c r="AQ1242"/>
      <c r="BJ1242" s="33" t="s">
        <v>1409</v>
      </c>
      <c r="BP1242" s="8"/>
    </row>
    <row r="1243" spans="1:68" x14ac:dyDescent="0.25">
      <c r="A1243" s="8"/>
      <c r="B1243" s="8"/>
      <c r="C1243" s="8"/>
      <c r="D1243" s="8"/>
      <c r="F1243" s="8"/>
      <c r="H1243"/>
      <c r="N1243"/>
      <c r="P1243" s="8"/>
      <c r="R1243" s="8"/>
      <c r="T1243" s="8"/>
      <c r="AQ1243"/>
      <c r="BJ1243" s="33" t="s">
        <v>1410</v>
      </c>
      <c r="BP1243" s="8"/>
    </row>
    <row r="1244" spans="1:68" x14ac:dyDescent="0.25">
      <c r="A1244" s="8"/>
      <c r="B1244" s="8"/>
      <c r="C1244" s="8"/>
      <c r="D1244" s="8"/>
      <c r="F1244" s="8"/>
      <c r="H1244"/>
      <c r="N1244"/>
      <c r="P1244" s="8"/>
      <c r="R1244" s="8"/>
      <c r="T1244" s="8"/>
      <c r="AQ1244"/>
      <c r="BJ1244" s="33" t="s">
        <v>1411</v>
      </c>
      <c r="BP1244" s="8"/>
    </row>
    <row r="1245" spans="1:68" x14ac:dyDescent="0.25">
      <c r="A1245" s="8"/>
      <c r="B1245" s="8"/>
      <c r="C1245" s="8"/>
      <c r="D1245" s="8"/>
      <c r="F1245" s="8"/>
      <c r="H1245"/>
      <c r="N1245"/>
      <c r="P1245" s="8"/>
      <c r="R1245" s="8"/>
      <c r="T1245" s="8"/>
      <c r="AQ1245"/>
      <c r="BJ1245" s="33" t="s">
        <v>1412</v>
      </c>
      <c r="BP1245" s="8"/>
    </row>
    <row r="1246" spans="1:68" x14ac:dyDescent="0.25">
      <c r="A1246" s="8"/>
      <c r="B1246" s="8"/>
      <c r="C1246" s="8"/>
      <c r="D1246" s="8"/>
      <c r="F1246" s="8"/>
      <c r="H1246"/>
      <c r="N1246"/>
      <c r="P1246" s="8"/>
      <c r="R1246" s="8"/>
      <c r="T1246" s="8"/>
      <c r="AQ1246"/>
      <c r="BJ1246" s="33" t="s">
        <v>1413</v>
      </c>
      <c r="BP1246" s="8"/>
    </row>
    <row r="1247" spans="1:68" x14ac:dyDescent="0.25">
      <c r="A1247" s="8"/>
      <c r="B1247" s="8"/>
      <c r="C1247" s="8"/>
      <c r="D1247" s="8"/>
      <c r="F1247" s="8"/>
      <c r="H1247"/>
      <c r="N1247"/>
      <c r="P1247" s="8"/>
      <c r="R1247" s="8"/>
      <c r="T1247" s="8"/>
      <c r="AQ1247"/>
      <c r="BJ1247" s="33" t="s">
        <v>1414</v>
      </c>
      <c r="BP1247" s="8"/>
    </row>
    <row r="1248" spans="1:68" x14ac:dyDescent="0.25">
      <c r="A1248" s="8"/>
      <c r="B1248" s="8"/>
      <c r="C1248" s="8"/>
      <c r="D1248" s="8"/>
      <c r="F1248" s="8"/>
      <c r="H1248"/>
      <c r="N1248"/>
      <c r="P1248" s="8"/>
      <c r="R1248" s="8"/>
      <c r="T1248" s="8"/>
      <c r="AQ1248"/>
      <c r="BJ1248" s="33" t="s">
        <v>1415</v>
      </c>
      <c r="BP1248" s="8"/>
    </row>
    <row r="1249" spans="1:68" x14ac:dyDescent="0.25">
      <c r="A1249" s="8"/>
      <c r="B1249" s="8"/>
      <c r="C1249" s="8"/>
      <c r="D1249" s="8"/>
      <c r="F1249" s="8"/>
      <c r="H1249"/>
      <c r="N1249"/>
      <c r="P1249" s="8"/>
      <c r="R1249" s="8"/>
      <c r="T1249" s="8"/>
      <c r="AQ1249"/>
      <c r="BJ1249" s="33" t="s">
        <v>1416</v>
      </c>
      <c r="BP1249" s="8"/>
    </row>
    <row r="1250" spans="1:68" x14ac:dyDescent="0.25">
      <c r="A1250" s="8"/>
      <c r="B1250" s="8"/>
      <c r="C1250" s="8"/>
      <c r="D1250" s="8"/>
      <c r="F1250" s="8"/>
      <c r="H1250"/>
      <c r="N1250"/>
      <c r="P1250" s="8"/>
      <c r="R1250" s="8"/>
      <c r="T1250" s="8"/>
      <c r="AQ1250"/>
      <c r="BJ1250" s="33" t="s">
        <v>1417</v>
      </c>
      <c r="BP1250" s="8"/>
    </row>
    <row r="1251" spans="1:68" x14ac:dyDescent="0.25">
      <c r="A1251" s="8"/>
      <c r="B1251" s="8"/>
      <c r="C1251" s="8"/>
      <c r="D1251" s="8"/>
      <c r="F1251" s="8"/>
      <c r="H1251"/>
      <c r="N1251"/>
      <c r="P1251" s="8"/>
      <c r="R1251" s="8"/>
      <c r="T1251" s="8"/>
      <c r="AQ1251"/>
      <c r="BJ1251" s="33" t="s">
        <v>1418</v>
      </c>
      <c r="BP1251" s="8"/>
    </row>
    <row r="1252" spans="1:68" x14ac:dyDescent="0.25">
      <c r="A1252" s="8"/>
      <c r="B1252" s="8"/>
      <c r="C1252" s="8"/>
      <c r="D1252" s="8"/>
      <c r="F1252" s="8"/>
      <c r="H1252"/>
      <c r="N1252"/>
      <c r="P1252" s="8"/>
      <c r="R1252" s="8"/>
      <c r="T1252" s="8"/>
      <c r="AQ1252"/>
      <c r="BJ1252" s="33" t="s">
        <v>1419</v>
      </c>
      <c r="BP1252" s="8"/>
    </row>
    <row r="1253" spans="1:68" x14ac:dyDescent="0.25">
      <c r="A1253" s="8"/>
      <c r="B1253" s="8"/>
      <c r="C1253" s="8"/>
      <c r="D1253" s="8"/>
      <c r="F1253" s="8"/>
      <c r="H1253"/>
      <c r="N1253"/>
      <c r="P1253" s="8"/>
      <c r="R1253" s="8"/>
      <c r="T1253" s="8"/>
      <c r="AQ1253"/>
      <c r="BJ1253" s="33" t="s">
        <v>1420</v>
      </c>
      <c r="BP1253" s="8"/>
    </row>
    <row r="1254" spans="1:68" x14ac:dyDescent="0.25">
      <c r="A1254" s="8"/>
      <c r="B1254" s="8"/>
      <c r="C1254" s="8"/>
      <c r="D1254" s="8"/>
      <c r="F1254" s="8"/>
      <c r="H1254"/>
      <c r="N1254"/>
      <c r="P1254" s="8"/>
      <c r="R1254" s="8"/>
      <c r="T1254" s="8"/>
      <c r="AQ1254"/>
      <c r="BJ1254" s="33" t="s">
        <v>1421</v>
      </c>
      <c r="BP1254" s="8"/>
    </row>
    <row r="1255" spans="1:68" x14ac:dyDescent="0.25">
      <c r="A1255" s="8"/>
      <c r="B1255" s="8"/>
      <c r="C1255" s="8"/>
      <c r="D1255" s="8"/>
      <c r="F1255" s="8"/>
      <c r="H1255"/>
      <c r="N1255"/>
      <c r="P1255" s="8"/>
      <c r="R1255" s="8"/>
      <c r="T1255" s="8"/>
      <c r="AQ1255"/>
      <c r="BJ1255" s="33" t="s">
        <v>1422</v>
      </c>
      <c r="BP1255" s="8"/>
    </row>
    <row r="1256" spans="1:68" x14ac:dyDescent="0.25">
      <c r="A1256" s="8"/>
      <c r="B1256" s="8"/>
      <c r="C1256" s="8"/>
      <c r="D1256" s="8"/>
      <c r="F1256" s="8"/>
      <c r="H1256"/>
      <c r="N1256"/>
      <c r="P1256" s="8"/>
      <c r="R1256" s="8"/>
      <c r="T1256" s="8"/>
      <c r="AQ1256"/>
      <c r="BJ1256" s="33" t="s">
        <v>1423</v>
      </c>
      <c r="BP1256" s="8"/>
    </row>
    <row r="1257" spans="1:68" x14ac:dyDescent="0.25">
      <c r="A1257" s="8"/>
      <c r="B1257" s="8"/>
      <c r="C1257" s="8"/>
      <c r="D1257" s="8"/>
      <c r="F1257" s="8"/>
      <c r="H1257"/>
      <c r="N1257"/>
      <c r="P1257" s="8"/>
      <c r="R1257" s="8"/>
      <c r="T1257" s="8"/>
      <c r="AQ1257"/>
      <c r="BJ1257" s="33" t="s">
        <v>1424</v>
      </c>
      <c r="BP1257" s="8"/>
    </row>
    <row r="1258" spans="1:68" x14ac:dyDescent="0.25">
      <c r="A1258" s="8"/>
      <c r="B1258" s="8"/>
      <c r="C1258" s="8"/>
      <c r="D1258" s="8"/>
      <c r="F1258" s="8"/>
      <c r="H1258"/>
      <c r="N1258"/>
      <c r="P1258" s="8"/>
      <c r="R1258" s="8"/>
      <c r="T1258" s="8"/>
      <c r="AQ1258"/>
      <c r="BJ1258" s="33" t="s">
        <v>1425</v>
      </c>
      <c r="BP1258" s="8"/>
    </row>
    <row r="1259" spans="1:68" x14ac:dyDescent="0.25">
      <c r="A1259" s="8"/>
      <c r="B1259" s="8"/>
      <c r="C1259" s="8"/>
      <c r="D1259" s="8"/>
      <c r="F1259" s="8"/>
      <c r="H1259"/>
      <c r="N1259"/>
      <c r="P1259" s="8"/>
      <c r="R1259" s="8"/>
      <c r="T1259" s="8"/>
      <c r="AQ1259"/>
      <c r="BJ1259" s="33" t="s">
        <v>1426</v>
      </c>
      <c r="BP1259" s="8"/>
    </row>
    <row r="1260" spans="1:68" x14ac:dyDescent="0.25">
      <c r="A1260" s="8"/>
      <c r="B1260" s="8"/>
      <c r="C1260" s="8"/>
      <c r="D1260" s="8"/>
      <c r="F1260" s="8"/>
      <c r="H1260"/>
      <c r="N1260"/>
      <c r="P1260" s="8"/>
      <c r="R1260" s="8"/>
      <c r="T1260" s="8"/>
      <c r="AQ1260"/>
      <c r="BJ1260" s="33" t="s">
        <v>1427</v>
      </c>
      <c r="BP1260" s="8"/>
    </row>
    <row r="1261" spans="1:68" x14ac:dyDescent="0.25">
      <c r="A1261" s="8"/>
      <c r="B1261" s="8"/>
      <c r="C1261" s="8"/>
      <c r="D1261" s="8"/>
      <c r="F1261" s="8"/>
      <c r="H1261"/>
      <c r="N1261"/>
      <c r="P1261" s="8"/>
      <c r="R1261" s="8"/>
      <c r="T1261" s="8"/>
      <c r="AQ1261"/>
      <c r="BJ1261" s="33" t="s">
        <v>1428</v>
      </c>
      <c r="BP1261" s="8"/>
    </row>
    <row r="1262" spans="1:68" x14ac:dyDescent="0.25">
      <c r="A1262" s="8"/>
      <c r="B1262" s="8"/>
      <c r="C1262" s="8"/>
      <c r="D1262" s="8"/>
      <c r="F1262" s="8"/>
      <c r="H1262"/>
      <c r="N1262"/>
      <c r="P1262" s="8"/>
      <c r="R1262" s="8"/>
      <c r="T1262" s="8"/>
      <c r="AQ1262"/>
      <c r="BJ1262" s="33" t="s">
        <v>1429</v>
      </c>
      <c r="BP1262" s="8"/>
    </row>
    <row r="1263" spans="1:68" x14ac:dyDescent="0.25">
      <c r="A1263" s="8"/>
      <c r="B1263" s="8"/>
      <c r="C1263" s="8"/>
      <c r="D1263" s="8"/>
      <c r="F1263" s="8"/>
      <c r="H1263"/>
      <c r="N1263"/>
      <c r="P1263" s="8"/>
      <c r="R1263" s="8"/>
      <c r="T1263" s="8"/>
      <c r="AQ1263"/>
      <c r="BJ1263" s="33" t="s">
        <v>1430</v>
      </c>
      <c r="BP1263" s="8"/>
    </row>
    <row r="1264" spans="1:68" x14ac:dyDescent="0.25">
      <c r="A1264" s="8"/>
      <c r="B1264" s="8"/>
      <c r="C1264" s="8"/>
      <c r="D1264" s="8"/>
      <c r="F1264" s="8"/>
      <c r="H1264"/>
      <c r="N1264"/>
      <c r="P1264" s="8"/>
      <c r="R1264" s="8"/>
      <c r="T1264" s="8"/>
      <c r="AQ1264"/>
      <c r="BJ1264" s="33" t="s">
        <v>1431</v>
      </c>
      <c r="BP1264" s="8"/>
    </row>
    <row r="1265" spans="1:68" x14ac:dyDescent="0.25">
      <c r="A1265" s="8"/>
      <c r="B1265" s="8"/>
      <c r="C1265" s="8"/>
      <c r="D1265" s="8"/>
      <c r="F1265" s="8"/>
      <c r="H1265"/>
      <c r="N1265"/>
      <c r="P1265" s="8"/>
      <c r="R1265" s="8"/>
      <c r="T1265" s="8"/>
      <c r="AQ1265"/>
      <c r="BJ1265" s="33" t="s">
        <v>1432</v>
      </c>
      <c r="BP1265" s="8"/>
    </row>
    <row r="1266" spans="1:68" x14ac:dyDescent="0.25">
      <c r="A1266" s="8"/>
      <c r="B1266" s="8"/>
      <c r="C1266" s="8"/>
      <c r="D1266" s="8"/>
      <c r="F1266" s="8"/>
      <c r="H1266"/>
      <c r="N1266"/>
      <c r="P1266" s="8"/>
      <c r="R1266" s="8"/>
      <c r="T1266" s="8"/>
      <c r="AQ1266"/>
      <c r="BJ1266" s="33" t="s">
        <v>1433</v>
      </c>
      <c r="BP1266" s="8"/>
    </row>
    <row r="1267" spans="1:68" x14ac:dyDescent="0.25">
      <c r="A1267" s="8"/>
      <c r="B1267" s="8"/>
      <c r="C1267" s="8"/>
      <c r="D1267" s="8"/>
      <c r="F1267" s="8"/>
      <c r="H1267"/>
      <c r="N1267"/>
      <c r="P1267" s="8"/>
      <c r="R1267" s="8"/>
      <c r="T1267" s="8"/>
      <c r="AQ1267"/>
      <c r="BJ1267" s="33" t="s">
        <v>1434</v>
      </c>
      <c r="BP1267" s="8"/>
    </row>
    <row r="1268" spans="1:68" x14ac:dyDescent="0.25">
      <c r="A1268" s="8"/>
      <c r="B1268" s="8"/>
      <c r="C1268" s="8"/>
      <c r="D1268" s="8"/>
      <c r="F1268" s="8"/>
      <c r="H1268"/>
      <c r="N1268"/>
      <c r="P1268" s="8"/>
      <c r="R1268" s="8"/>
      <c r="T1268" s="8"/>
      <c r="AQ1268"/>
      <c r="BJ1268" s="33" t="s">
        <v>1435</v>
      </c>
      <c r="BP1268" s="8"/>
    </row>
    <row r="1269" spans="1:68" x14ac:dyDescent="0.25">
      <c r="A1269" s="8"/>
      <c r="B1269" s="8"/>
      <c r="C1269" s="8"/>
      <c r="D1269" s="8"/>
      <c r="F1269" s="8"/>
      <c r="H1269"/>
      <c r="N1269"/>
      <c r="P1269" s="8"/>
      <c r="R1269" s="8"/>
      <c r="T1269" s="8"/>
      <c r="AQ1269"/>
      <c r="BJ1269" s="33" t="s">
        <v>1436</v>
      </c>
      <c r="BP1269" s="8"/>
    </row>
    <row r="1270" spans="1:68" x14ac:dyDescent="0.25">
      <c r="A1270" s="8"/>
      <c r="B1270" s="8"/>
      <c r="C1270" s="8"/>
      <c r="D1270" s="8"/>
      <c r="F1270" s="8"/>
      <c r="H1270"/>
      <c r="N1270"/>
      <c r="P1270" s="8"/>
      <c r="R1270" s="8"/>
      <c r="T1270" s="8"/>
      <c r="AQ1270"/>
      <c r="BJ1270" s="33" t="s">
        <v>1437</v>
      </c>
      <c r="BP1270" s="8"/>
    </row>
    <row r="1271" spans="1:68" x14ac:dyDescent="0.25">
      <c r="A1271" s="8"/>
      <c r="B1271" s="8"/>
      <c r="C1271" s="8"/>
      <c r="D1271" s="8"/>
      <c r="F1271" s="8"/>
      <c r="H1271"/>
      <c r="N1271"/>
      <c r="P1271" s="8"/>
      <c r="R1271" s="8"/>
      <c r="T1271" s="8"/>
      <c r="AQ1271"/>
      <c r="BJ1271" s="33" t="s">
        <v>1438</v>
      </c>
      <c r="BP1271" s="8"/>
    </row>
    <row r="1272" spans="1:68" x14ac:dyDescent="0.25">
      <c r="A1272" s="8"/>
      <c r="B1272" s="8"/>
      <c r="C1272" s="8"/>
      <c r="D1272" s="8"/>
      <c r="F1272" s="8"/>
      <c r="H1272"/>
      <c r="N1272"/>
      <c r="P1272" s="8"/>
      <c r="R1272" s="8"/>
      <c r="T1272" s="8"/>
      <c r="AQ1272"/>
      <c r="BJ1272" s="33" t="s">
        <v>1439</v>
      </c>
      <c r="BP1272" s="8"/>
    </row>
    <row r="1273" spans="1:68" x14ac:dyDescent="0.25">
      <c r="A1273" s="8"/>
      <c r="B1273" s="8"/>
      <c r="C1273" s="8"/>
      <c r="D1273" s="8"/>
      <c r="F1273" s="8"/>
      <c r="H1273"/>
      <c r="N1273"/>
      <c r="P1273" s="8"/>
      <c r="R1273" s="8"/>
      <c r="T1273" s="8"/>
      <c r="AQ1273"/>
      <c r="BJ1273" s="33" t="s">
        <v>1440</v>
      </c>
      <c r="BP1273" s="8"/>
    </row>
    <row r="1274" spans="1:68" x14ac:dyDescent="0.25">
      <c r="A1274" s="8"/>
      <c r="B1274" s="8"/>
      <c r="C1274" s="8"/>
      <c r="D1274" s="8"/>
      <c r="F1274" s="8"/>
      <c r="H1274"/>
      <c r="N1274"/>
      <c r="P1274" s="8"/>
      <c r="R1274" s="8"/>
      <c r="T1274" s="8"/>
      <c r="AQ1274"/>
      <c r="BJ1274" s="33" t="s">
        <v>1441</v>
      </c>
      <c r="BP1274" s="8"/>
    </row>
    <row r="1275" spans="1:68" x14ac:dyDescent="0.25">
      <c r="A1275" s="8"/>
      <c r="B1275" s="8"/>
      <c r="C1275" s="8"/>
      <c r="D1275" s="8"/>
      <c r="F1275" s="8"/>
      <c r="H1275"/>
      <c r="N1275"/>
      <c r="P1275" s="8"/>
      <c r="R1275" s="8"/>
      <c r="T1275" s="8"/>
      <c r="AQ1275"/>
      <c r="BJ1275" s="33" t="s">
        <v>1442</v>
      </c>
      <c r="BP1275" s="8"/>
    </row>
    <row r="1276" spans="1:68" x14ac:dyDescent="0.25">
      <c r="A1276" s="8"/>
      <c r="B1276" s="8"/>
      <c r="C1276" s="8"/>
      <c r="D1276" s="8"/>
      <c r="F1276" s="8"/>
      <c r="H1276"/>
      <c r="N1276"/>
      <c r="P1276" s="8"/>
      <c r="R1276" s="8"/>
      <c r="T1276" s="8"/>
      <c r="AQ1276"/>
      <c r="BJ1276" s="33" t="s">
        <v>1443</v>
      </c>
      <c r="BP1276" s="8"/>
    </row>
    <row r="1277" spans="1:68" x14ac:dyDescent="0.25">
      <c r="A1277" s="8"/>
      <c r="B1277" s="8"/>
      <c r="C1277" s="8"/>
      <c r="D1277" s="8"/>
      <c r="F1277" s="8"/>
      <c r="H1277"/>
      <c r="N1277"/>
      <c r="P1277" s="8"/>
      <c r="R1277" s="8"/>
      <c r="T1277" s="8"/>
      <c r="AQ1277"/>
      <c r="BJ1277" s="33" t="s">
        <v>1444</v>
      </c>
      <c r="BP1277" s="8"/>
    </row>
    <row r="1278" spans="1:68" x14ac:dyDescent="0.25">
      <c r="A1278" s="8"/>
      <c r="B1278" s="8"/>
      <c r="C1278" s="8"/>
      <c r="D1278" s="8"/>
      <c r="F1278" s="8"/>
      <c r="H1278"/>
      <c r="N1278"/>
      <c r="P1278" s="8"/>
      <c r="R1278" s="8"/>
      <c r="T1278" s="8"/>
      <c r="AQ1278"/>
      <c r="BJ1278" s="33" t="s">
        <v>1445</v>
      </c>
      <c r="BP1278" s="8"/>
    </row>
    <row r="1279" spans="1:68" x14ac:dyDescent="0.25">
      <c r="A1279" s="8"/>
      <c r="B1279" s="8"/>
      <c r="C1279" s="8"/>
      <c r="D1279" s="8"/>
      <c r="F1279" s="8"/>
      <c r="H1279"/>
      <c r="N1279"/>
      <c r="P1279" s="8"/>
      <c r="R1279" s="8"/>
      <c r="T1279" s="8"/>
      <c r="AQ1279"/>
      <c r="BJ1279" s="33" t="s">
        <v>1446</v>
      </c>
      <c r="BP1279" s="8"/>
    </row>
    <row r="1280" spans="1:68" x14ac:dyDescent="0.25">
      <c r="A1280" s="8"/>
      <c r="B1280" s="8"/>
      <c r="C1280" s="8"/>
      <c r="D1280" s="8"/>
      <c r="F1280" s="8"/>
      <c r="H1280"/>
      <c r="N1280"/>
      <c r="P1280" s="8"/>
      <c r="R1280" s="8"/>
      <c r="T1280" s="8"/>
      <c r="AQ1280"/>
      <c r="BJ1280" s="33" t="s">
        <v>1447</v>
      </c>
      <c r="BP1280" s="8"/>
    </row>
    <row r="1281" spans="1:68" x14ac:dyDescent="0.25">
      <c r="A1281" s="8"/>
      <c r="B1281" s="8"/>
      <c r="C1281" s="8"/>
      <c r="D1281" s="8"/>
      <c r="F1281" s="8"/>
      <c r="H1281"/>
      <c r="N1281"/>
      <c r="P1281" s="8"/>
      <c r="R1281" s="8"/>
      <c r="T1281" s="8"/>
      <c r="AQ1281"/>
      <c r="BJ1281" s="33" t="s">
        <v>1448</v>
      </c>
      <c r="BP1281" s="8"/>
    </row>
    <row r="1282" spans="1:68" x14ac:dyDescent="0.25">
      <c r="A1282" s="8"/>
      <c r="B1282" s="8"/>
      <c r="C1282" s="8"/>
      <c r="D1282" s="8"/>
      <c r="F1282" s="8"/>
      <c r="H1282"/>
      <c r="N1282"/>
      <c r="P1282" s="8"/>
      <c r="R1282" s="8"/>
      <c r="T1282" s="8"/>
      <c r="AQ1282"/>
      <c r="BJ1282" s="33" t="s">
        <v>1449</v>
      </c>
      <c r="BP1282" s="8"/>
    </row>
    <row r="1283" spans="1:68" x14ac:dyDescent="0.25">
      <c r="A1283" s="8"/>
      <c r="B1283" s="8"/>
      <c r="C1283" s="8"/>
      <c r="D1283" s="8"/>
      <c r="F1283" s="8"/>
      <c r="H1283"/>
      <c r="N1283"/>
      <c r="P1283" s="8"/>
      <c r="R1283" s="8"/>
      <c r="T1283" s="8"/>
      <c r="AQ1283"/>
      <c r="BJ1283" s="33" t="s">
        <v>1450</v>
      </c>
      <c r="BP1283" s="8"/>
    </row>
    <row r="1284" spans="1:68" x14ac:dyDescent="0.25">
      <c r="A1284" s="8"/>
      <c r="B1284" s="8"/>
      <c r="C1284" s="8"/>
      <c r="D1284" s="8"/>
      <c r="F1284" s="8"/>
      <c r="H1284"/>
      <c r="N1284"/>
      <c r="P1284" s="8"/>
      <c r="R1284" s="8"/>
      <c r="T1284" s="8"/>
      <c r="AQ1284"/>
      <c r="BJ1284" s="33" t="s">
        <v>1451</v>
      </c>
      <c r="BP1284" s="8"/>
    </row>
    <row r="1285" spans="1:68" x14ac:dyDescent="0.25">
      <c r="A1285" s="8"/>
      <c r="B1285" s="8"/>
      <c r="C1285" s="8"/>
      <c r="D1285" s="8"/>
      <c r="F1285" s="8"/>
      <c r="H1285"/>
      <c r="N1285"/>
      <c r="P1285" s="8"/>
      <c r="R1285" s="8"/>
      <c r="T1285" s="8"/>
      <c r="AQ1285"/>
      <c r="BJ1285" s="33" t="s">
        <v>1452</v>
      </c>
      <c r="BP1285" s="8"/>
    </row>
    <row r="1286" spans="1:68" x14ac:dyDescent="0.25">
      <c r="A1286" s="8"/>
      <c r="B1286" s="8"/>
      <c r="C1286" s="8"/>
      <c r="D1286" s="8"/>
      <c r="F1286" s="8"/>
      <c r="H1286"/>
      <c r="N1286"/>
      <c r="P1286" s="8"/>
      <c r="R1286" s="8"/>
      <c r="T1286" s="8"/>
      <c r="AQ1286"/>
      <c r="BJ1286" s="33" t="s">
        <v>1453</v>
      </c>
      <c r="BP1286" s="8"/>
    </row>
    <row r="1287" spans="1:68" x14ac:dyDescent="0.25">
      <c r="A1287" s="8"/>
      <c r="B1287" s="8"/>
      <c r="C1287" s="8"/>
      <c r="D1287" s="8"/>
      <c r="F1287" s="8"/>
      <c r="H1287"/>
      <c r="N1287"/>
      <c r="P1287" s="8"/>
      <c r="R1287" s="8"/>
      <c r="T1287" s="8"/>
      <c r="AQ1287"/>
      <c r="BJ1287" s="33" t="s">
        <v>1454</v>
      </c>
      <c r="BP1287" s="8"/>
    </row>
    <row r="1288" spans="1:68" x14ac:dyDescent="0.25">
      <c r="A1288" s="8"/>
      <c r="B1288" s="8"/>
      <c r="C1288" s="8"/>
      <c r="D1288" s="8"/>
      <c r="F1288" s="8"/>
      <c r="H1288"/>
      <c r="N1288"/>
      <c r="P1288" s="8"/>
      <c r="R1288" s="8"/>
      <c r="T1288" s="8"/>
      <c r="AQ1288"/>
      <c r="BJ1288" s="33" t="s">
        <v>1455</v>
      </c>
      <c r="BP1288" s="8"/>
    </row>
    <row r="1289" spans="1:68" x14ac:dyDescent="0.25">
      <c r="A1289" s="8"/>
      <c r="B1289" s="8"/>
      <c r="C1289" s="8"/>
      <c r="D1289" s="8"/>
      <c r="F1289" s="8"/>
      <c r="H1289"/>
      <c r="N1289"/>
      <c r="P1289" s="8"/>
      <c r="R1289" s="8"/>
      <c r="T1289" s="8"/>
      <c r="AQ1289"/>
      <c r="BJ1289" s="33" t="s">
        <v>1456</v>
      </c>
      <c r="BP1289" s="8"/>
    </row>
    <row r="1290" spans="1:68" x14ac:dyDescent="0.25">
      <c r="A1290" s="8"/>
      <c r="B1290" s="8"/>
      <c r="C1290" s="8"/>
      <c r="D1290" s="8"/>
      <c r="F1290" s="8"/>
      <c r="H1290"/>
      <c r="N1290"/>
      <c r="P1290" s="8"/>
      <c r="R1290" s="8"/>
      <c r="T1290" s="8"/>
      <c r="AQ1290"/>
      <c r="BJ1290" s="33" t="s">
        <v>1457</v>
      </c>
      <c r="BP1290" s="8"/>
    </row>
    <row r="1291" spans="1:68" x14ac:dyDescent="0.25">
      <c r="A1291" s="8"/>
      <c r="B1291" s="8"/>
      <c r="C1291" s="8"/>
      <c r="D1291" s="8"/>
      <c r="F1291" s="8"/>
      <c r="H1291"/>
      <c r="N1291"/>
      <c r="P1291" s="8"/>
      <c r="R1291" s="8"/>
      <c r="T1291" s="8"/>
      <c r="AQ1291"/>
      <c r="BJ1291" s="33" t="s">
        <v>1458</v>
      </c>
      <c r="BP1291" s="8"/>
    </row>
    <row r="1292" spans="1:68" x14ac:dyDescent="0.25">
      <c r="A1292" s="8"/>
      <c r="B1292" s="8"/>
      <c r="C1292" s="8"/>
      <c r="D1292" s="8"/>
      <c r="F1292" s="8"/>
      <c r="H1292"/>
      <c r="N1292"/>
      <c r="P1292" s="8"/>
      <c r="R1292" s="8"/>
      <c r="T1292" s="8"/>
      <c r="AQ1292"/>
      <c r="BJ1292" s="33" t="s">
        <v>1459</v>
      </c>
      <c r="BP1292" s="8"/>
    </row>
    <row r="1293" spans="1:68" x14ac:dyDescent="0.25">
      <c r="A1293" s="8"/>
      <c r="B1293" s="8"/>
      <c r="C1293" s="8"/>
      <c r="D1293" s="8"/>
      <c r="F1293" s="8"/>
      <c r="H1293"/>
      <c r="N1293"/>
      <c r="P1293" s="8"/>
      <c r="R1293" s="8"/>
      <c r="T1293" s="8"/>
      <c r="AQ1293"/>
      <c r="BJ1293" s="33" t="s">
        <v>1460</v>
      </c>
      <c r="BP1293" s="8"/>
    </row>
    <row r="1294" spans="1:68" x14ac:dyDescent="0.25">
      <c r="A1294" s="8"/>
      <c r="B1294" s="8"/>
      <c r="C1294" s="8"/>
      <c r="D1294" s="8"/>
      <c r="F1294" s="8"/>
      <c r="H1294"/>
      <c r="N1294"/>
      <c r="P1294" s="8"/>
      <c r="R1294" s="8"/>
      <c r="T1294" s="8"/>
      <c r="AQ1294"/>
      <c r="BJ1294" s="33" t="s">
        <v>1461</v>
      </c>
      <c r="BP1294" s="8"/>
    </row>
    <row r="1295" spans="1:68" x14ac:dyDescent="0.25">
      <c r="A1295" s="8"/>
      <c r="B1295" s="8"/>
      <c r="C1295" s="8"/>
      <c r="D1295" s="8"/>
      <c r="F1295" s="8"/>
      <c r="H1295"/>
      <c r="N1295"/>
      <c r="P1295" s="8"/>
      <c r="R1295" s="8"/>
      <c r="T1295" s="8"/>
      <c r="AQ1295"/>
      <c r="BJ1295" s="33" t="s">
        <v>1462</v>
      </c>
      <c r="BP1295" s="8"/>
    </row>
    <row r="1296" spans="1:68" x14ac:dyDescent="0.25">
      <c r="A1296" s="8"/>
      <c r="B1296" s="8"/>
      <c r="C1296" s="8"/>
      <c r="D1296" s="8"/>
      <c r="F1296" s="8"/>
      <c r="H1296"/>
      <c r="N1296"/>
      <c r="P1296" s="8"/>
      <c r="R1296" s="8"/>
      <c r="T1296" s="8"/>
      <c r="AQ1296"/>
      <c r="BJ1296" s="33" t="s">
        <v>1463</v>
      </c>
      <c r="BP1296" s="8"/>
    </row>
    <row r="1297" spans="1:68" x14ac:dyDescent="0.25">
      <c r="A1297" s="8"/>
      <c r="B1297" s="8"/>
      <c r="C1297" s="8"/>
      <c r="D1297" s="8"/>
      <c r="F1297" s="8"/>
      <c r="H1297"/>
      <c r="N1297"/>
      <c r="P1297" s="8"/>
      <c r="R1297" s="8"/>
      <c r="T1297" s="8"/>
      <c r="AQ1297"/>
      <c r="BJ1297" s="33" t="s">
        <v>1464</v>
      </c>
      <c r="BP1297" s="8"/>
    </row>
    <row r="1298" spans="1:68" x14ac:dyDescent="0.25">
      <c r="A1298" s="8"/>
      <c r="B1298" s="8"/>
      <c r="C1298" s="8"/>
      <c r="D1298" s="8"/>
      <c r="F1298" s="8"/>
      <c r="H1298"/>
      <c r="N1298"/>
      <c r="P1298" s="8"/>
      <c r="R1298" s="8"/>
      <c r="T1298" s="8"/>
      <c r="AQ1298"/>
      <c r="BJ1298" s="33" t="s">
        <v>1465</v>
      </c>
      <c r="BP1298" s="8"/>
    </row>
    <row r="1299" spans="1:68" x14ac:dyDescent="0.25">
      <c r="A1299" s="8"/>
      <c r="B1299" s="8"/>
      <c r="C1299" s="8"/>
      <c r="D1299" s="8"/>
      <c r="F1299" s="8"/>
      <c r="H1299"/>
      <c r="N1299"/>
      <c r="P1299" s="8"/>
      <c r="R1299" s="8"/>
      <c r="T1299" s="8"/>
      <c r="AQ1299"/>
      <c r="BJ1299" s="33" t="s">
        <v>1466</v>
      </c>
      <c r="BP1299" s="8"/>
    </row>
    <row r="1300" spans="1:68" x14ac:dyDescent="0.25">
      <c r="A1300" s="8"/>
      <c r="B1300" s="8"/>
      <c r="C1300" s="8"/>
      <c r="D1300" s="8"/>
      <c r="F1300" s="8"/>
      <c r="H1300"/>
      <c r="N1300"/>
      <c r="P1300" s="8"/>
      <c r="R1300" s="8"/>
      <c r="T1300" s="8"/>
      <c r="AQ1300"/>
      <c r="BJ1300" s="33" t="s">
        <v>1467</v>
      </c>
      <c r="BP1300" s="8"/>
    </row>
    <row r="1301" spans="1:68" x14ac:dyDescent="0.25">
      <c r="A1301" s="8"/>
      <c r="B1301" s="8"/>
      <c r="C1301" s="8"/>
      <c r="D1301" s="8"/>
      <c r="F1301" s="8"/>
      <c r="H1301"/>
      <c r="N1301"/>
      <c r="P1301" s="8"/>
      <c r="R1301" s="8"/>
      <c r="T1301" s="8"/>
      <c r="AQ1301"/>
      <c r="BJ1301" s="33" t="s">
        <v>1468</v>
      </c>
      <c r="BP1301" s="8"/>
    </row>
    <row r="1302" spans="1:68" x14ac:dyDescent="0.25">
      <c r="A1302" s="8"/>
      <c r="B1302" s="8"/>
      <c r="C1302" s="8"/>
      <c r="D1302" s="8"/>
      <c r="F1302" s="8"/>
      <c r="H1302"/>
      <c r="N1302"/>
      <c r="P1302" s="8"/>
      <c r="R1302" s="8"/>
      <c r="T1302" s="8"/>
      <c r="AQ1302"/>
      <c r="BJ1302" s="33" t="s">
        <v>1469</v>
      </c>
      <c r="BP1302" s="8"/>
    </row>
    <row r="1303" spans="1:68" x14ac:dyDescent="0.25">
      <c r="A1303" s="8"/>
      <c r="B1303" s="8"/>
      <c r="C1303" s="8"/>
      <c r="D1303" s="8"/>
      <c r="F1303" s="8"/>
      <c r="H1303"/>
      <c r="N1303"/>
      <c r="P1303" s="8"/>
      <c r="R1303" s="8"/>
      <c r="T1303" s="8"/>
      <c r="AQ1303"/>
      <c r="BJ1303" s="33" t="s">
        <v>1470</v>
      </c>
      <c r="BP1303" s="8"/>
    </row>
    <row r="1304" spans="1:68" x14ac:dyDescent="0.25">
      <c r="A1304" s="8"/>
      <c r="B1304" s="8"/>
      <c r="C1304" s="8"/>
      <c r="D1304" s="8"/>
      <c r="F1304" s="8"/>
      <c r="H1304"/>
      <c r="N1304"/>
      <c r="P1304" s="8"/>
      <c r="R1304" s="8"/>
      <c r="T1304" s="8"/>
      <c r="AQ1304"/>
      <c r="BJ1304" s="33" t="s">
        <v>1471</v>
      </c>
      <c r="BP1304" s="8"/>
    </row>
    <row r="1305" spans="1:68" x14ac:dyDescent="0.25">
      <c r="A1305" s="8"/>
      <c r="B1305" s="8"/>
      <c r="C1305" s="8"/>
      <c r="D1305" s="8"/>
      <c r="F1305" s="8"/>
      <c r="H1305"/>
      <c r="N1305"/>
      <c r="P1305" s="8"/>
      <c r="R1305" s="8"/>
      <c r="T1305" s="8"/>
      <c r="AQ1305"/>
      <c r="BJ1305" s="33" t="s">
        <v>1472</v>
      </c>
      <c r="BP1305" s="8"/>
    </row>
    <row r="1306" spans="1:68" x14ac:dyDescent="0.25">
      <c r="A1306" s="8"/>
      <c r="B1306" s="8"/>
      <c r="C1306" s="8"/>
      <c r="D1306" s="8"/>
      <c r="F1306" s="8"/>
      <c r="H1306"/>
      <c r="N1306"/>
      <c r="P1306" s="8"/>
      <c r="R1306" s="8"/>
      <c r="T1306" s="8"/>
      <c r="AQ1306"/>
      <c r="BJ1306" s="33" t="s">
        <v>1473</v>
      </c>
      <c r="BP1306" s="8"/>
    </row>
    <row r="1307" spans="1:68" x14ac:dyDescent="0.25">
      <c r="A1307" s="8"/>
      <c r="B1307" s="8"/>
      <c r="C1307" s="8"/>
      <c r="D1307" s="8"/>
      <c r="F1307" s="8"/>
      <c r="H1307"/>
      <c r="N1307"/>
      <c r="P1307" s="8"/>
      <c r="R1307" s="8"/>
      <c r="T1307" s="8"/>
      <c r="AQ1307"/>
      <c r="BJ1307" s="33" t="s">
        <v>1474</v>
      </c>
      <c r="BP1307" s="8"/>
    </row>
    <row r="1308" spans="1:68" x14ac:dyDescent="0.25">
      <c r="A1308" s="8"/>
      <c r="B1308" s="8"/>
      <c r="C1308" s="8"/>
      <c r="D1308" s="8"/>
      <c r="F1308" s="8"/>
      <c r="H1308"/>
      <c r="N1308"/>
      <c r="P1308" s="8"/>
      <c r="R1308" s="8"/>
      <c r="T1308" s="8"/>
      <c r="AQ1308"/>
      <c r="BJ1308" s="33" t="s">
        <v>1475</v>
      </c>
      <c r="BP1308" s="8"/>
    </row>
    <row r="1309" spans="1:68" x14ac:dyDescent="0.25">
      <c r="A1309" s="8"/>
      <c r="B1309" s="8"/>
      <c r="C1309" s="8"/>
      <c r="D1309" s="8"/>
      <c r="F1309" s="8"/>
      <c r="H1309"/>
      <c r="N1309"/>
      <c r="P1309" s="8"/>
      <c r="R1309" s="8"/>
      <c r="T1309" s="8"/>
      <c r="AQ1309"/>
      <c r="BJ1309" s="33" t="s">
        <v>1476</v>
      </c>
      <c r="BP1309" s="8"/>
    </row>
    <row r="1310" spans="1:68" x14ac:dyDescent="0.25">
      <c r="A1310" s="8"/>
      <c r="B1310" s="8"/>
      <c r="C1310" s="8"/>
      <c r="D1310" s="8"/>
      <c r="F1310" s="8"/>
      <c r="H1310"/>
      <c r="N1310"/>
      <c r="P1310" s="8"/>
      <c r="R1310" s="8"/>
      <c r="T1310" s="8"/>
      <c r="AQ1310"/>
      <c r="BJ1310" s="33" t="s">
        <v>1477</v>
      </c>
      <c r="BP1310" s="8"/>
    </row>
    <row r="1311" spans="1:68" x14ac:dyDescent="0.25">
      <c r="A1311" s="8"/>
      <c r="B1311" s="8"/>
      <c r="C1311" s="8"/>
      <c r="D1311" s="8"/>
      <c r="F1311" s="8"/>
      <c r="H1311"/>
      <c r="N1311"/>
      <c r="P1311" s="8"/>
      <c r="R1311" s="8"/>
      <c r="T1311" s="8"/>
      <c r="AQ1311"/>
      <c r="BJ1311" s="33" t="s">
        <v>1478</v>
      </c>
      <c r="BP1311" s="8"/>
    </row>
    <row r="1312" spans="1:68" x14ac:dyDescent="0.25">
      <c r="A1312" s="8"/>
      <c r="B1312" s="8"/>
      <c r="C1312" s="8"/>
      <c r="D1312" s="8"/>
      <c r="F1312" s="8"/>
      <c r="H1312"/>
      <c r="N1312"/>
      <c r="P1312" s="8"/>
      <c r="R1312" s="8"/>
      <c r="T1312" s="8"/>
      <c r="AQ1312"/>
      <c r="BJ1312" s="33" t="s">
        <v>1479</v>
      </c>
      <c r="BP1312" s="8"/>
    </row>
    <row r="1313" spans="1:68" x14ac:dyDescent="0.25">
      <c r="A1313" s="8"/>
      <c r="B1313" s="8"/>
      <c r="C1313" s="8"/>
      <c r="D1313" s="8"/>
      <c r="F1313" s="8"/>
      <c r="H1313"/>
      <c r="N1313"/>
      <c r="P1313" s="8"/>
      <c r="R1313" s="8"/>
      <c r="T1313" s="8"/>
      <c r="AQ1313"/>
      <c r="BJ1313" s="33" t="s">
        <v>1480</v>
      </c>
      <c r="BP1313" s="8"/>
    </row>
    <row r="1314" spans="1:68" x14ac:dyDescent="0.25">
      <c r="A1314" s="8"/>
      <c r="B1314" s="8"/>
      <c r="C1314" s="8"/>
      <c r="D1314" s="8"/>
      <c r="F1314" s="8"/>
      <c r="H1314"/>
      <c r="N1314"/>
      <c r="P1314" s="8"/>
      <c r="R1314" s="8"/>
      <c r="T1314" s="8"/>
      <c r="AQ1314"/>
      <c r="BJ1314" s="33" t="s">
        <v>1481</v>
      </c>
      <c r="BP1314" s="8"/>
    </row>
    <row r="1315" spans="1:68" x14ac:dyDescent="0.25">
      <c r="A1315" s="8"/>
      <c r="B1315" s="8"/>
      <c r="C1315" s="8"/>
      <c r="D1315" s="8"/>
      <c r="F1315" s="8"/>
      <c r="H1315"/>
      <c r="N1315"/>
      <c r="P1315" s="8"/>
      <c r="R1315" s="8"/>
      <c r="T1315" s="8"/>
      <c r="AQ1315"/>
      <c r="BJ1315" s="33" t="s">
        <v>1482</v>
      </c>
      <c r="BP1315" s="8"/>
    </row>
    <row r="1316" spans="1:68" x14ac:dyDescent="0.25">
      <c r="A1316" s="8"/>
      <c r="B1316" s="8"/>
      <c r="C1316" s="8"/>
      <c r="D1316" s="8"/>
      <c r="F1316" s="8"/>
      <c r="H1316"/>
      <c r="N1316"/>
      <c r="P1316" s="8"/>
      <c r="R1316" s="8"/>
      <c r="T1316" s="8"/>
      <c r="AQ1316"/>
      <c r="BJ1316" s="33" t="s">
        <v>1483</v>
      </c>
      <c r="BP1316" s="8"/>
    </row>
    <row r="1317" spans="1:68" x14ac:dyDescent="0.25">
      <c r="A1317" s="8"/>
      <c r="B1317" s="8"/>
      <c r="C1317" s="8"/>
      <c r="D1317" s="8"/>
      <c r="F1317" s="8"/>
      <c r="H1317"/>
      <c r="N1317"/>
      <c r="P1317" s="8"/>
      <c r="R1317" s="8"/>
      <c r="T1317" s="8"/>
      <c r="AQ1317"/>
      <c r="BJ1317" s="33" t="s">
        <v>1484</v>
      </c>
      <c r="BP1317" s="8"/>
    </row>
    <row r="1318" spans="1:68" x14ac:dyDescent="0.25">
      <c r="A1318" s="8"/>
      <c r="B1318" s="8"/>
      <c r="C1318" s="8"/>
      <c r="D1318" s="8"/>
      <c r="F1318" s="8"/>
      <c r="H1318"/>
      <c r="N1318"/>
      <c r="P1318" s="8"/>
      <c r="R1318" s="8"/>
      <c r="T1318" s="8"/>
      <c r="AQ1318"/>
      <c r="BJ1318" s="33" t="s">
        <v>1485</v>
      </c>
      <c r="BP1318" s="8"/>
    </row>
    <row r="1319" spans="1:68" x14ac:dyDescent="0.25">
      <c r="A1319" s="8"/>
      <c r="B1319" s="8"/>
      <c r="C1319" s="8"/>
      <c r="D1319" s="8"/>
      <c r="F1319" s="8"/>
      <c r="H1319"/>
      <c r="N1319"/>
      <c r="P1319" s="8"/>
      <c r="R1319" s="8"/>
      <c r="T1319" s="8"/>
      <c r="AQ1319"/>
      <c r="BJ1319" s="33" t="s">
        <v>1486</v>
      </c>
      <c r="BP1319" s="8"/>
    </row>
    <row r="1320" spans="1:68" x14ac:dyDescent="0.25">
      <c r="A1320" s="8"/>
      <c r="B1320" s="8"/>
      <c r="C1320" s="8"/>
      <c r="D1320" s="8"/>
      <c r="F1320" s="8"/>
      <c r="H1320"/>
      <c r="N1320"/>
      <c r="P1320" s="8"/>
      <c r="R1320" s="8"/>
      <c r="T1320" s="8"/>
      <c r="AQ1320"/>
      <c r="BJ1320" s="33" t="s">
        <v>1487</v>
      </c>
      <c r="BP1320" s="8"/>
    </row>
    <row r="1321" spans="1:68" x14ac:dyDescent="0.25">
      <c r="A1321" s="8"/>
      <c r="B1321" s="8"/>
      <c r="C1321" s="8"/>
      <c r="D1321" s="8"/>
      <c r="F1321" s="8"/>
      <c r="H1321"/>
      <c r="N1321"/>
      <c r="P1321" s="8"/>
      <c r="R1321" s="8"/>
      <c r="T1321" s="8"/>
      <c r="AQ1321"/>
      <c r="BJ1321" s="33" t="s">
        <v>1488</v>
      </c>
      <c r="BP1321" s="8"/>
    </row>
    <row r="1322" spans="1:68" x14ac:dyDescent="0.25">
      <c r="A1322" s="8"/>
      <c r="B1322" s="8"/>
      <c r="C1322" s="8"/>
      <c r="D1322" s="8"/>
      <c r="F1322" s="8"/>
      <c r="H1322"/>
      <c r="N1322"/>
      <c r="P1322" s="8"/>
      <c r="R1322" s="8"/>
      <c r="T1322" s="8"/>
      <c r="AQ1322"/>
      <c r="BJ1322" s="33" t="s">
        <v>1489</v>
      </c>
      <c r="BP1322" s="8"/>
    </row>
    <row r="1323" spans="1:68" x14ac:dyDescent="0.25">
      <c r="A1323" s="8"/>
      <c r="B1323" s="8"/>
      <c r="C1323" s="8"/>
      <c r="D1323" s="8"/>
      <c r="F1323" s="8"/>
      <c r="H1323"/>
      <c r="N1323"/>
      <c r="P1323" s="8"/>
      <c r="R1323" s="8"/>
      <c r="T1323" s="8"/>
      <c r="AQ1323"/>
      <c r="BJ1323" s="33" t="s">
        <v>1490</v>
      </c>
      <c r="BP1323" s="8"/>
    </row>
    <row r="1324" spans="1:68" x14ac:dyDescent="0.25">
      <c r="A1324" s="8"/>
      <c r="B1324" s="8"/>
      <c r="C1324" s="8"/>
      <c r="D1324" s="8"/>
      <c r="F1324" s="8"/>
      <c r="H1324"/>
      <c r="N1324"/>
      <c r="P1324" s="8"/>
      <c r="R1324" s="8"/>
      <c r="T1324" s="8"/>
      <c r="AQ1324"/>
      <c r="BJ1324" s="33" t="s">
        <v>1491</v>
      </c>
      <c r="BP1324" s="8"/>
    </row>
    <row r="1325" spans="1:68" x14ac:dyDescent="0.25">
      <c r="A1325" s="8"/>
      <c r="B1325" s="8"/>
      <c r="C1325" s="8"/>
      <c r="D1325" s="8"/>
      <c r="F1325" s="8"/>
      <c r="H1325"/>
      <c r="N1325"/>
      <c r="P1325" s="8"/>
      <c r="R1325" s="8"/>
      <c r="T1325" s="8"/>
      <c r="AQ1325"/>
      <c r="BJ1325" s="33" t="s">
        <v>1492</v>
      </c>
      <c r="BP1325" s="8"/>
    </row>
    <row r="1326" spans="1:68" x14ac:dyDescent="0.25">
      <c r="A1326" s="8"/>
      <c r="B1326" s="8"/>
      <c r="C1326" s="8"/>
      <c r="D1326" s="8"/>
      <c r="F1326" s="8"/>
      <c r="H1326"/>
      <c r="N1326"/>
      <c r="P1326" s="8"/>
      <c r="R1326" s="8"/>
      <c r="T1326" s="8"/>
      <c r="AQ1326"/>
      <c r="BJ1326" s="33" t="s">
        <v>1493</v>
      </c>
      <c r="BP1326" s="8"/>
    </row>
    <row r="1327" spans="1:68" x14ac:dyDescent="0.25">
      <c r="A1327" s="8"/>
      <c r="B1327" s="8"/>
      <c r="C1327" s="8"/>
      <c r="D1327" s="8"/>
      <c r="F1327" s="8"/>
      <c r="H1327"/>
      <c r="N1327"/>
      <c r="P1327" s="8"/>
      <c r="R1327" s="8"/>
      <c r="T1327" s="8"/>
      <c r="AQ1327"/>
      <c r="BJ1327" s="33" t="s">
        <v>1494</v>
      </c>
      <c r="BP1327" s="8"/>
    </row>
    <row r="1328" spans="1:68" x14ac:dyDescent="0.25">
      <c r="A1328" s="8"/>
      <c r="B1328" s="8"/>
      <c r="C1328" s="8"/>
      <c r="D1328" s="8"/>
      <c r="F1328" s="8"/>
      <c r="H1328"/>
      <c r="N1328"/>
      <c r="P1328" s="8"/>
      <c r="R1328" s="8"/>
      <c r="T1328" s="8"/>
      <c r="AQ1328"/>
      <c r="BJ1328" s="33" t="s">
        <v>1495</v>
      </c>
      <c r="BP1328" s="8"/>
    </row>
    <row r="1329" spans="1:68" x14ac:dyDescent="0.25">
      <c r="A1329" s="8"/>
      <c r="B1329" s="8"/>
      <c r="C1329" s="8"/>
      <c r="D1329" s="8"/>
      <c r="F1329" s="8"/>
      <c r="H1329"/>
      <c r="N1329"/>
      <c r="P1329" s="8"/>
      <c r="R1329" s="8"/>
      <c r="T1329" s="8"/>
      <c r="AQ1329"/>
      <c r="BJ1329" s="33" t="s">
        <v>1496</v>
      </c>
      <c r="BP1329" s="8"/>
    </row>
    <row r="1330" spans="1:68" x14ac:dyDescent="0.25">
      <c r="A1330" s="8"/>
      <c r="B1330" s="8"/>
      <c r="C1330" s="8"/>
      <c r="D1330" s="8"/>
      <c r="F1330" s="8"/>
      <c r="H1330"/>
      <c r="N1330"/>
      <c r="P1330" s="8"/>
      <c r="R1330" s="8"/>
      <c r="T1330" s="8"/>
      <c r="AQ1330"/>
      <c r="BJ1330" s="33" t="s">
        <v>1497</v>
      </c>
      <c r="BP1330" s="8"/>
    </row>
    <row r="1331" spans="1:68" x14ac:dyDescent="0.25">
      <c r="A1331" s="8"/>
      <c r="B1331" s="8"/>
      <c r="C1331" s="8"/>
      <c r="D1331" s="8"/>
      <c r="F1331" s="8"/>
      <c r="H1331"/>
      <c r="N1331"/>
      <c r="P1331" s="8"/>
      <c r="R1331" s="8"/>
      <c r="T1331" s="8"/>
      <c r="AQ1331"/>
      <c r="BJ1331" s="33" t="s">
        <v>1498</v>
      </c>
      <c r="BP1331" s="8"/>
    </row>
    <row r="1332" spans="1:68" x14ac:dyDescent="0.25">
      <c r="A1332" s="8"/>
      <c r="B1332" s="8"/>
      <c r="C1332" s="8"/>
      <c r="D1332" s="8"/>
      <c r="F1332" s="8"/>
      <c r="H1332"/>
      <c r="N1332"/>
      <c r="P1332" s="8"/>
      <c r="R1332" s="8"/>
      <c r="T1332" s="8"/>
      <c r="AQ1332"/>
      <c r="BJ1332" s="33" t="s">
        <v>1499</v>
      </c>
      <c r="BP1332" s="8"/>
    </row>
    <row r="1333" spans="1:68" x14ac:dyDescent="0.25">
      <c r="A1333" s="8"/>
      <c r="B1333" s="8"/>
      <c r="C1333" s="8"/>
      <c r="D1333" s="8"/>
      <c r="F1333" s="8"/>
      <c r="H1333"/>
      <c r="N1333"/>
      <c r="P1333" s="8"/>
      <c r="R1333" s="8"/>
      <c r="T1333" s="8"/>
      <c r="AQ1333"/>
      <c r="BJ1333" s="33" t="s">
        <v>1500</v>
      </c>
      <c r="BP1333" s="8"/>
    </row>
    <row r="1334" spans="1:68" x14ac:dyDescent="0.25">
      <c r="A1334" s="8"/>
      <c r="B1334" s="8"/>
      <c r="C1334" s="8"/>
      <c r="D1334" s="8"/>
      <c r="F1334" s="8"/>
      <c r="H1334"/>
      <c r="N1334"/>
      <c r="P1334" s="8"/>
      <c r="R1334" s="8"/>
      <c r="T1334" s="8"/>
      <c r="AQ1334"/>
      <c r="BJ1334" s="33" t="s">
        <v>1501</v>
      </c>
      <c r="BP1334" s="8"/>
    </row>
    <row r="1335" spans="1:68" x14ac:dyDescent="0.25">
      <c r="A1335" s="8"/>
      <c r="B1335" s="8"/>
      <c r="C1335" s="8"/>
      <c r="D1335" s="8"/>
      <c r="F1335" s="8"/>
      <c r="H1335"/>
      <c r="N1335"/>
      <c r="P1335" s="8"/>
      <c r="R1335" s="8"/>
      <c r="T1335" s="8"/>
      <c r="AQ1335"/>
      <c r="BJ1335" s="33" t="s">
        <v>1502</v>
      </c>
      <c r="BP1335" s="8"/>
    </row>
    <row r="1336" spans="1:68" x14ac:dyDescent="0.25">
      <c r="A1336" s="8"/>
      <c r="B1336" s="8"/>
      <c r="C1336" s="8"/>
      <c r="D1336" s="8"/>
      <c r="F1336" s="8"/>
      <c r="H1336"/>
      <c r="N1336"/>
      <c r="P1336" s="8"/>
      <c r="R1336" s="8"/>
      <c r="T1336" s="8"/>
      <c r="AQ1336"/>
      <c r="BJ1336" s="33" t="s">
        <v>1503</v>
      </c>
      <c r="BP1336" s="8"/>
    </row>
    <row r="1337" spans="1:68" x14ac:dyDescent="0.25">
      <c r="A1337" s="8"/>
      <c r="B1337" s="8"/>
      <c r="C1337" s="8"/>
      <c r="D1337" s="8"/>
      <c r="F1337" s="8"/>
      <c r="H1337"/>
      <c r="N1337"/>
      <c r="P1337" s="8"/>
      <c r="R1337" s="8"/>
      <c r="T1337" s="8"/>
      <c r="AQ1337"/>
      <c r="BJ1337" s="33" t="s">
        <v>1504</v>
      </c>
      <c r="BP1337" s="8"/>
    </row>
    <row r="1338" spans="1:68" x14ac:dyDescent="0.25">
      <c r="A1338" s="8"/>
      <c r="B1338" s="8"/>
      <c r="C1338" s="8"/>
      <c r="D1338" s="8"/>
      <c r="F1338" s="8"/>
      <c r="H1338"/>
      <c r="N1338"/>
      <c r="P1338" s="8"/>
      <c r="R1338" s="8"/>
      <c r="T1338" s="8"/>
      <c r="AQ1338"/>
      <c r="BJ1338" s="33" t="s">
        <v>1505</v>
      </c>
      <c r="BP1338" s="8"/>
    </row>
    <row r="1339" spans="1:68" x14ac:dyDescent="0.25">
      <c r="A1339" s="8"/>
      <c r="B1339" s="8"/>
      <c r="C1339" s="8"/>
      <c r="D1339" s="8"/>
      <c r="F1339" s="8"/>
      <c r="H1339"/>
      <c r="N1339"/>
      <c r="P1339" s="8"/>
      <c r="R1339" s="8"/>
      <c r="T1339" s="8"/>
      <c r="AQ1339"/>
      <c r="BJ1339" s="33" t="s">
        <v>1506</v>
      </c>
      <c r="BP1339" s="8"/>
    </row>
    <row r="1340" spans="1:68" x14ac:dyDescent="0.25">
      <c r="A1340" s="8"/>
      <c r="B1340" s="8"/>
      <c r="C1340" s="8"/>
      <c r="D1340" s="8"/>
      <c r="F1340" s="8"/>
      <c r="H1340"/>
      <c r="N1340"/>
      <c r="P1340" s="8"/>
      <c r="R1340" s="8"/>
      <c r="T1340" s="8"/>
      <c r="AQ1340"/>
      <c r="BJ1340" s="33" t="s">
        <v>1507</v>
      </c>
      <c r="BP1340" s="8"/>
    </row>
    <row r="1341" spans="1:68" x14ac:dyDescent="0.25">
      <c r="A1341" s="8"/>
      <c r="B1341" s="8"/>
      <c r="C1341" s="8"/>
      <c r="D1341" s="8"/>
      <c r="F1341" s="8"/>
      <c r="H1341"/>
      <c r="N1341"/>
      <c r="P1341" s="8"/>
      <c r="R1341" s="8"/>
      <c r="T1341" s="8"/>
      <c r="AQ1341"/>
      <c r="BJ1341" s="33" t="s">
        <v>1508</v>
      </c>
      <c r="BP1341" s="8"/>
    </row>
    <row r="1342" spans="1:68" x14ac:dyDescent="0.25">
      <c r="A1342" s="8"/>
      <c r="B1342" s="8"/>
      <c r="C1342" s="8"/>
      <c r="D1342" s="8"/>
      <c r="F1342" s="8"/>
      <c r="H1342"/>
      <c r="N1342"/>
      <c r="P1342" s="8"/>
      <c r="R1342" s="8"/>
      <c r="T1342" s="8"/>
      <c r="AQ1342"/>
      <c r="BJ1342" s="33" t="s">
        <v>1509</v>
      </c>
      <c r="BP1342" s="8"/>
    </row>
    <row r="1343" spans="1:68" x14ac:dyDescent="0.25">
      <c r="A1343" s="8"/>
      <c r="B1343" s="8"/>
      <c r="C1343" s="8"/>
      <c r="D1343" s="8"/>
      <c r="F1343" s="8"/>
      <c r="H1343"/>
      <c r="N1343"/>
      <c r="P1343" s="8"/>
      <c r="R1343" s="8"/>
      <c r="T1343" s="8"/>
      <c r="AQ1343"/>
      <c r="BJ1343" s="33" t="s">
        <v>1510</v>
      </c>
      <c r="BP1343" s="8"/>
    </row>
    <row r="1344" spans="1:68" x14ac:dyDescent="0.25">
      <c r="A1344" s="8"/>
      <c r="B1344" s="8"/>
      <c r="C1344" s="8"/>
      <c r="D1344" s="8"/>
      <c r="F1344" s="8"/>
      <c r="H1344"/>
      <c r="N1344"/>
      <c r="P1344" s="8"/>
      <c r="R1344" s="8"/>
      <c r="T1344" s="8"/>
      <c r="AQ1344"/>
      <c r="BJ1344" s="33" t="s">
        <v>1511</v>
      </c>
      <c r="BP1344" s="8"/>
    </row>
    <row r="1345" spans="1:68" x14ac:dyDescent="0.25">
      <c r="A1345" s="8"/>
      <c r="B1345" s="8"/>
      <c r="C1345" s="8"/>
      <c r="D1345" s="8"/>
      <c r="F1345" s="8"/>
      <c r="H1345"/>
      <c r="N1345"/>
      <c r="P1345" s="8"/>
      <c r="R1345" s="8"/>
      <c r="T1345" s="8"/>
      <c r="AQ1345"/>
      <c r="BJ1345" s="33" t="s">
        <v>1512</v>
      </c>
      <c r="BP1345" s="8"/>
    </row>
    <row r="1346" spans="1:68" x14ac:dyDescent="0.25">
      <c r="A1346" s="8"/>
      <c r="B1346" s="8"/>
      <c r="C1346" s="8"/>
      <c r="D1346" s="8"/>
      <c r="F1346" s="8"/>
      <c r="H1346"/>
      <c r="N1346"/>
      <c r="P1346" s="8"/>
      <c r="R1346" s="8"/>
      <c r="T1346" s="8"/>
      <c r="AQ1346"/>
      <c r="BJ1346" s="33" t="s">
        <v>1513</v>
      </c>
      <c r="BP1346" s="8"/>
    </row>
    <row r="1347" spans="1:68" x14ac:dyDescent="0.25">
      <c r="A1347" s="8"/>
      <c r="B1347" s="8"/>
      <c r="C1347" s="8"/>
      <c r="D1347" s="8"/>
      <c r="F1347" s="8"/>
      <c r="H1347"/>
      <c r="N1347"/>
      <c r="P1347" s="8"/>
      <c r="R1347" s="8"/>
      <c r="T1347" s="8"/>
      <c r="AQ1347"/>
      <c r="BJ1347" s="33" t="s">
        <v>1514</v>
      </c>
      <c r="BP1347" s="8"/>
    </row>
    <row r="1348" spans="1:68" x14ac:dyDescent="0.25">
      <c r="A1348" s="8"/>
      <c r="B1348" s="8"/>
      <c r="C1348" s="8"/>
      <c r="D1348" s="8"/>
      <c r="F1348" s="8"/>
      <c r="H1348"/>
      <c r="N1348"/>
      <c r="P1348" s="8"/>
      <c r="R1348" s="8"/>
      <c r="T1348" s="8"/>
      <c r="AQ1348"/>
      <c r="BJ1348" s="33" t="s">
        <v>1515</v>
      </c>
      <c r="BP1348" s="8"/>
    </row>
    <row r="1349" spans="1:68" x14ac:dyDescent="0.25">
      <c r="A1349" s="8"/>
      <c r="B1349" s="8"/>
      <c r="C1349" s="8"/>
      <c r="D1349" s="8"/>
      <c r="F1349" s="8"/>
      <c r="H1349"/>
      <c r="N1349"/>
      <c r="P1349" s="8"/>
      <c r="R1349" s="8"/>
      <c r="T1349" s="8"/>
      <c r="AQ1349"/>
      <c r="BJ1349" s="33" t="s">
        <v>1516</v>
      </c>
      <c r="BP1349" s="8"/>
    </row>
    <row r="1350" spans="1:68" x14ac:dyDescent="0.25">
      <c r="A1350" s="8"/>
      <c r="B1350" s="8"/>
      <c r="C1350" s="8"/>
      <c r="D1350" s="8"/>
      <c r="F1350" s="8"/>
      <c r="H1350"/>
      <c r="N1350"/>
      <c r="P1350" s="8"/>
      <c r="R1350" s="8"/>
      <c r="T1350" s="8"/>
      <c r="AQ1350"/>
      <c r="BJ1350" s="33" t="s">
        <v>1517</v>
      </c>
      <c r="BP1350" s="8"/>
    </row>
    <row r="1351" spans="1:68" x14ac:dyDescent="0.25">
      <c r="A1351" s="8"/>
      <c r="B1351" s="8"/>
      <c r="C1351" s="8"/>
      <c r="D1351" s="8"/>
      <c r="F1351" s="8"/>
      <c r="H1351"/>
      <c r="N1351"/>
      <c r="P1351" s="8"/>
      <c r="R1351" s="8"/>
      <c r="T1351" s="8"/>
      <c r="AQ1351"/>
      <c r="BJ1351" s="33" t="s">
        <v>1518</v>
      </c>
      <c r="BP1351" s="8"/>
    </row>
    <row r="1352" spans="1:68" x14ac:dyDescent="0.25">
      <c r="A1352" s="8"/>
      <c r="B1352" s="8"/>
      <c r="C1352" s="8"/>
      <c r="D1352" s="8"/>
      <c r="F1352" s="8"/>
      <c r="H1352"/>
      <c r="N1352"/>
      <c r="P1352" s="8"/>
      <c r="R1352" s="8"/>
      <c r="T1352" s="8"/>
      <c r="AQ1352"/>
      <c r="BJ1352" s="33" t="s">
        <v>1519</v>
      </c>
      <c r="BP1352" s="8"/>
    </row>
    <row r="1353" spans="1:68" x14ac:dyDescent="0.25">
      <c r="A1353" s="8"/>
      <c r="B1353" s="8"/>
      <c r="C1353" s="8"/>
      <c r="D1353" s="8"/>
      <c r="F1353" s="8"/>
      <c r="H1353"/>
      <c r="N1353"/>
      <c r="P1353" s="8"/>
      <c r="R1353" s="8"/>
      <c r="T1353" s="8"/>
      <c r="AQ1353"/>
      <c r="BJ1353" s="33" t="s">
        <v>1520</v>
      </c>
      <c r="BP1353" s="8"/>
    </row>
    <row r="1354" spans="1:68" x14ac:dyDescent="0.25">
      <c r="A1354" s="8"/>
      <c r="B1354" s="8"/>
      <c r="C1354" s="8"/>
      <c r="D1354" s="8"/>
      <c r="F1354" s="8"/>
      <c r="H1354"/>
      <c r="N1354"/>
      <c r="P1354" s="8"/>
      <c r="R1354" s="8"/>
      <c r="T1354" s="8"/>
      <c r="AQ1354"/>
      <c r="BJ1354" s="33" t="s">
        <v>1521</v>
      </c>
      <c r="BP1354" s="8"/>
    </row>
    <row r="1355" spans="1:68" x14ac:dyDescent="0.25">
      <c r="A1355" s="8"/>
      <c r="B1355" s="8"/>
      <c r="C1355" s="8"/>
      <c r="D1355" s="8"/>
      <c r="F1355" s="8"/>
      <c r="H1355"/>
      <c r="N1355"/>
      <c r="P1355" s="8"/>
      <c r="R1355" s="8"/>
      <c r="T1355" s="8"/>
      <c r="AQ1355"/>
      <c r="BJ1355" s="33" t="s">
        <v>1522</v>
      </c>
      <c r="BP1355" s="8"/>
    </row>
    <row r="1356" spans="1:68" x14ac:dyDescent="0.25">
      <c r="A1356" s="8"/>
      <c r="B1356" s="8"/>
      <c r="C1356" s="8"/>
      <c r="D1356" s="8"/>
      <c r="F1356" s="8"/>
      <c r="H1356"/>
      <c r="N1356"/>
      <c r="P1356" s="8"/>
      <c r="R1356" s="8"/>
      <c r="T1356" s="8"/>
      <c r="AQ1356"/>
      <c r="BJ1356" s="33" t="s">
        <v>1523</v>
      </c>
      <c r="BP1356" s="8"/>
    </row>
    <row r="1357" spans="1:68" x14ac:dyDescent="0.25">
      <c r="A1357" s="8"/>
      <c r="B1357" s="8"/>
      <c r="C1357" s="8"/>
      <c r="D1357" s="8"/>
      <c r="F1357" s="8"/>
      <c r="H1357"/>
      <c r="N1357"/>
      <c r="P1357" s="8"/>
      <c r="R1357" s="8"/>
      <c r="T1357" s="8"/>
      <c r="AQ1357"/>
      <c r="BJ1357" s="33" t="s">
        <v>1524</v>
      </c>
      <c r="BP1357" s="8"/>
    </row>
    <row r="1358" spans="1:68" x14ac:dyDescent="0.25">
      <c r="A1358" s="8"/>
      <c r="B1358" s="8"/>
      <c r="C1358" s="8"/>
      <c r="D1358" s="8"/>
      <c r="F1358" s="8"/>
      <c r="H1358"/>
      <c r="N1358"/>
      <c r="P1358" s="8"/>
      <c r="R1358" s="8"/>
      <c r="T1358" s="8"/>
      <c r="AQ1358"/>
      <c r="BJ1358" s="33" t="s">
        <v>1525</v>
      </c>
      <c r="BP1358" s="8"/>
    </row>
    <row r="1359" spans="1:68" x14ac:dyDescent="0.25">
      <c r="A1359" s="8"/>
      <c r="B1359" s="8"/>
      <c r="C1359" s="8"/>
      <c r="D1359" s="8"/>
      <c r="F1359" s="8"/>
      <c r="H1359"/>
      <c r="N1359"/>
      <c r="P1359" s="8"/>
      <c r="R1359" s="8"/>
      <c r="T1359" s="8"/>
      <c r="AQ1359"/>
      <c r="BJ1359" s="33" t="s">
        <v>1526</v>
      </c>
      <c r="BP1359" s="8"/>
    </row>
    <row r="1360" spans="1:68" x14ac:dyDescent="0.25">
      <c r="A1360" s="8"/>
      <c r="B1360" s="8"/>
      <c r="C1360" s="8"/>
      <c r="D1360" s="8"/>
      <c r="F1360" s="8"/>
      <c r="H1360"/>
      <c r="N1360"/>
      <c r="P1360" s="8"/>
      <c r="R1360" s="8"/>
      <c r="T1360" s="8"/>
      <c r="AQ1360"/>
      <c r="BJ1360" s="33" t="s">
        <v>1527</v>
      </c>
      <c r="BP1360" s="8"/>
    </row>
    <row r="1361" spans="1:68" x14ac:dyDescent="0.25">
      <c r="A1361" s="8"/>
      <c r="B1361" s="8"/>
      <c r="C1361" s="8"/>
      <c r="D1361" s="8"/>
      <c r="F1361" s="8"/>
      <c r="H1361"/>
      <c r="N1361"/>
      <c r="P1361" s="8"/>
      <c r="R1361" s="8"/>
      <c r="T1361" s="8"/>
      <c r="AQ1361"/>
      <c r="BJ1361" s="33" t="s">
        <v>1528</v>
      </c>
      <c r="BP1361" s="8"/>
    </row>
    <row r="1362" spans="1:68" x14ac:dyDescent="0.25">
      <c r="A1362" s="8"/>
      <c r="B1362" s="8"/>
      <c r="C1362" s="8"/>
      <c r="D1362" s="8"/>
      <c r="F1362" s="8"/>
      <c r="H1362"/>
      <c r="N1362"/>
      <c r="P1362" s="8"/>
      <c r="R1362" s="8"/>
      <c r="T1362" s="8"/>
      <c r="AQ1362"/>
      <c r="BJ1362" s="33" t="s">
        <v>1529</v>
      </c>
      <c r="BP1362" s="8"/>
    </row>
    <row r="1363" spans="1:68" x14ac:dyDescent="0.25">
      <c r="A1363" s="8"/>
      <c r="B1363" s="8"/>
      <c r="C1363" s="8"/>
      <c r="D1363" s="8"/>
      <c r="F1363" s="8"/>
      <c r="H1363"/>
      <c r="N1363"/>
      <c r="P1363" s="8"/>
      <c r="R1363" s="8"/>
      <c r="T1363" s="8"/>
      <c r="AQ1363"/>
      <c r="BJ1363" s="33" t="s">
        <v>1530</v>
      </c>
      <c r="BP1363" s="8"/>
    </row>
    <row r="1364" spans="1:68" x14ac:dyDescent="0.25">
      <c r="A1364" s="8"/>
      <c r="B1364" s="8"/>
      <c r="C1364" s="8"/>
      <c r="D1364" s="8"/>
      <c r="F1364" s="8"/>
      <c r="H1364"/>
      <c r="N1364"/>
      <c r="P1364" s="8"/>
      <c r="R1364" s="8"/>
      <c r="T1364" s="8"/>
      <c r="AQ1364"/>
      <c r="BJ1364" s="33" t="s">
        <v>1531</v>
      </c>
      <c r="BP1364" s="8"/>
    </row>
    <row r="1365" spans="1:68" x14ac:dyDescent="0.25">
      <c r="A1365" s="8"/>
      <c r="B1365" s="8"/>
      <c r="C1365" s="8"/>
      <c r="D1365" s="8"/>
      <c r="F1365" s="8"/>
      <c r="H1365"/>
      <c r="N1365"/>
      <c r="P1365" s="8"/>
      <c r="R1365" s="8"/>
      <c r="T1365" s="8"/>
      <c r="AQ1365"/>
      <c r="BJ1365" s="33" t="s">
        <v>1532</v>
      </c>
      <c r="BP1365" s="8"/>
    </row>
    <row r="1366" spans="1:68" x14ac:dyDescent="0.25">
      <c r="A1366" s="8"/>
      <c r="B1366" s="8"/>
      <c r="C1366" s="8"/>
      <c r="D1366" s="8"/>
      <c r="F1366" s="8"/>
      <c r="H1366"/>
      <c r="N1366"/>
      <c r="P1366" s="8"/>
      <c r="R1366" s="8"/>
      <c r="T1366" s="8"/>
      <c r="AQ1366"/>
      <c r="BJ1366" s="33" t="s">
        <v>1533</v>
      </c>
      <c r="BP1366" s="8"/>
    </row>
    <row r="1367" spans="1:68" x14ac:dyDescent="0.25">
      <c r="A1367" s="8"/>
      <c r="B1367" s="8"/>
      <c r="C1367" s="8"/>
      <c r="D1367" s="8"/>
      <c r="F1367" s="8"/>
      <c r="H1367"/>
      <c r="N1367"/>
      <c r="P1367" s="8"/>
      <c r="R1367" s="8"/>
      <c r="T1367" s="8"/>
      <c r="AQ1367"/>
      <c r="BJ1367" s="33" t="s">
        <v>1534</v>
      </c>
      <c r="BP1367" s="8"/>
    </row>
    <row r="1368" spans="1:68" x14ac:dyDescent="0.25">
      <c r="A1368" s="8"/>
      <c r="B1368" s="8"/>
      <c r="C1368" s="8"/>
      <c r="D1368" s="8"/>
      <c r="F1368" s="8"/>
      <c r="H1368"/>
      <c r="N1368"/>
      <c r="P1368" s="8"/>
      <c r="R1368" s="8"/>
      <c r="T1368" s="8"/>
      <c r="AQ1368"/>
      <c r="BJ1368" s="33" t="s">
        <v>1535</v>
      </c>
      <c r="BP1368" s="8"/>
    </row>
    <row r="1369" spans="1:68" x14ac:dyDescent="0.25">
      <c r="A1369" s="8"/>
      <c r="B1369" s="8"/>
      <c r="C1369" s="8"/>
      <c r="D1369" s="8"/>
      <c r="F1369" s="8"/>
      <c r="H1369"/>
      <c r="N1369"/>
      <c r="P1369" s="8"/>
      <c r="R1369" s="8"/>
      <c r="T1369" s="8"/>
      <c r="AQ1369"/>
      <c r="BJ1369" s="33" t="s">
        <v>1536</v>
      </c>
      <c r="BP1369" s="8"/>
    </row>
    <row r="1370" spans="1:68" x14ac:dyDescent="0.25">
      <c r="A1370" s="8"/>
      <c r="B1370" s="8"/>
      <c r="C1370" s="8"/>
      <c r="D1370" s="8"/>
      <c r="F1370" s="8"/>
      <c r="H1370"/>
      <c r="N1370"/>
      <c r="P1370" s="8"/>
      <c r="R1370" s="8"/>
      <c r="T1370" s="8"/>
      <c r="AQ1370"/>
      <c r="BJ1370" s="33" t="s">
        <v>1537</v>
      </c>
      <c r="BP1370" s="8"/>
    </row>
    <row r="1371" spans="1:68" x14ac:dyDescent="0.25">
      <c r="A1371" s="8"/>
      <c r="B1371" s="8"/>
      <c r="C1371" s="8"/>
      <c r="D1371" s="8"/>
      <c r="F1371" s="8"/>
      <c r="H1371"/>
      <c r="N1371"/>
      <c r="P1371" s="8"/>
      <c r="R1371" s="8"/>
      <c r="T1371" s="8"/>
      <c r="AQ1371"/>
      <c r="BJ1371" s="33" t="s">
        <v>1538</v>
      </c>
      <c r="BP1371" s="8"/>
    </row>
    <row r="1372" spans="1:68" x14ac:dyDescent="0.25">
      <c r="A1372" s="8"/>
      <c r="B1372" s="8"/>
      <c r="C1372" s="8"/>
      <c r="D1372" s="8"/>
      <c r="F1372" s="8"/>
      <c r="H1372"/>
      <c r="N1372"/>
      <c r="P1372" s="8"/>
      <c r="R1372" s="8"/>
      <c r="T1372" s="8"/>
      <c r="AQ1372"/>
      <c r="BJ1372" s="33" t="s">
        <v>1539</v>
      </c>
      <c r="BP1372" s="8"/>
    </row>
    <row r="1373" spans="1:68" x14ac:dyDescent="0.25">
      <c r="A1373" s="8"/>
      <c r="B1373" s="8"/>
      <c r="C1373" s="8"/>
      <c r="D1373" s="8"/>
      <c r="F1373" s="8"/>
      <c r="H1373"/>
      <c r="N1373"/>
      <c r="P1373" s="8"/>
      <c r="R1373" s="8"/>
      <c r="T1373" s="8"/>
      <c r="AQ1373"/>
      <c r="BJ1373" s="33" t="s">
        <v>1540</v>
      </c>
      <c r="BP1373" s="8"/>
    </row>
    <row r="1374" spans="1:68" x14ac:dyDescent="0.25">
      <c r="A1374" s="8"/>
      <c r="B1374" s="8"/>
      <c r="C1374" s="8"/>
      <c r="D1374" s="8"/>
      <c r="F1374" s="8"/>
      <c r="H1374"/>
      <c r="N1374"/>
      <c r="P1374" s="8"/>
      <c r="R1374" s="8"/>
      <c r="T1374" s="8"/>
      <c r="AQ1374"/>
      <c r="BJ1374" s="33" t="s">
        <v>1541</v>
      </c>
      <c r="BP1374" s="8"/>
    </row>
    <row r="1375" spans="1:68" x14ac:dyDescent="0.25">
      <c r="A1375" s="8"/>
      <c r="B1375" s="8"/>
      <c r="C1375" s="8"/>
      <c r="D1375" s="8"/>
      <c r="F1375" s="8"/>
      <c r="H1375"/>
      <c r="N1375"/>
      <c r="P1375" s="8"/>
      <c r="R1375" s="8"/>
      <c r="T1375" s="8"/>
      <c r="AQ1375"/>
      <c r="BJ1375" s="33" t="s">
        <v>1542</v>
      </c>
      <c r="BP1375" s="8"/>
    </row>
    <row r="1376" spans="1:68" x14ac:dyDescent="0.25">
      <c r="A1376" s="8"/>
      <c r="B1376" s="8"/>
      <c r="C1376" s="8"/>
      <c r="D1376" s="8"/>
      <c r="F1376" s="8"/>
      <c r="H1376"/>
      <c r="N1376"/>
      <c r="P1376" s="8"/>
      <c r="R1376" s="8"/>
      <c r="T1376" s="8"/>
      <c r="AQ1376"/>
      <c r="BJ1376" s="33" t="s">
        <v>1543</v>
      </c>
      <c r="BP1376" s="8"/>
    </row>
    <row r="1377" spans="1:68" x14ac:dyDescent="0.25">
      <c r="A1377" s="8"/>
      <c r="B1377" s="8"/>
      <c r="C1377" s="8"/>
      <c r="D1377" s="8"/>
      <c r="F1377" s="8"/>
      <c r="H1377"/>
      <c r="N1377"/>
      <c r="P1377" s="8"/>
      <c r="R1377" s="8"/>
      <c r="T1377" s="8"/>
      <c r="AQ1377"/>
      <c r="BJ1377" s="33" t="s">
        <v>1544</v>
      </c>
      <c r="BP1377" s="8"/>
    </row>
    <row r="1378" spans="1:68" x14ac:dyDescent="0.25">
      <c r="A1378" s="8"/>
      <c r="B1378" s="8"/>
      <c r="C1378" s="8"/>
      <c r="D1378" s="8"/>
      <c r="F1378" s="8"/>
      <c r="H1378"/>
      <c r="N1378"/>
      <c r="P1378" s="8"/>
      <c r="R1378" s="8"/>
      <c r="T1378" s="8"/>
      <c r="AQ1378"/>
      <c r="BJ1378" s="33" t="s">
        <v>1545</v>
      </c>
      <c r="BP1378" s="8"/>
    </row>
    <row r="1379" spans="1:68" x14ac:dyDescent="0.25">
      <c r="A1379" s="8"/>
      <c r="B1379" s="8"/>
      <c r="C1379" s="8"/>
      <c r="D1379" s="8"/>
      <c r="F1379" s="8"/>
      <c r="H1379"/>
      <c r="N1379"/>
      <c r="P1379" s="8"/>
      <c r="R1379" s="8"/>
      <c r="T1379" s="8"/>
      <c r="AQ1379"/>
      <c r="BJ1379" s="33" t="s">
        <v>1546</v>
      </c>
      <c r="BP1379" s="8"/>
    </row>
    <row r="1380" spans="1:68" x14ac:dyDescent="0.25">
      <c r="A1380" s="8"/>
      <c r="B1380" s="8"/>
      <c r="C1380" s="8"/>
      <c r="D1380" s="8"/>
      <c r="F1380" s="8"/>
      <c r="H1380"/>
      <c r="N1380"/>
      <c r="P1380" s="8"/>
      <c r="R1380" s="8"/>
      <c r="T1380" s="8"/>
      <c r="AQ1380"/>
      <c r="BJ1380" s="33" t="s">
        <v>1547</v>
      </c>
      <c r="BP1380" s="8"/>
    </row>
    <row r="1381" spans="1:68" x14ac:dyDescent="0.25">
      <c r="A1381" s="8"/>
      <c r="B1381" s="8"/>
      <c r="C1381" s="8"/>
      <c r="D1381" s="8"/>
      <c r="F1381" s="8"/>
      <c r="H1381"/>
      <c r="N1381"/>
      <c r="P1381" s="8"/>
      <c r="R1381" s="8"/>
      <c r="T1381" s="8"/>
      <c r="AQ1381"/>
      <c r="BJ1381" s="33" t="s">
        <v>1548</v>
      </c>
      <c r="BP1381" s="8"/>
    </row>
    <row r="1382" spans="1:68" x14ac:dyDescent="0.25">
      <c r="A1382" s="8"/>
      <c r="B1382" s="8"/>
      <c r="C1382" s="8"/>
      <c r="D1382" s="8"/>
      <c r="F1382" s="8"/>
      <c r="H1382"/>
      <c r="N1382"/>
      <c r="P1382" s="8"/>
      <c r="R1382" s="8"/>
      <c r="T1382" s="8"/>
      <c r="AQ1382"/>
      <c r="BJ1382" s="33" t="s">
        <v>1549</v>
      </c>
      <c r="BP1382" s="8"/>
    </row>
    <row r="1383" spans="1:68" x14ac:dyDescent="0.25">
      <c r="A1383" s="8"/>
      <c r="B1383" s="8"/>
      <c r="C1383" s="8"/>
      <c r="D1383" s="8"/>
      <c r="F1383" s="8"/>
      <c r="H1383"/>
      <c r="N1383"/>
      <c r="P1383" s="8"/>
      <c r="R1383" s="8"/>
      <c r="T1383" s="8"/>
      <c r="AQ1383"/>
      <c r="BJ1383" s="33" t="s">
        <v>1550</v>
      </c>
      <c r="BP1383" s="8"/>
    </row>
    <row r="1384" spans="1:68" x14ac:dyDescent="0.25">
      <c r="A1384" s="8"/>
      <c r="B1384" s="8"/>
      <c r="C1384" s="8"/>
      <c r="D1384" s="8"/>
      <c r="F1384" s="8"/>
      <c r="H1384"/>
      <c r="N1384"/>
      <c r="P1384" s="8"/>
      <c r="R1384" s="8"/>
      <c r="T1384" s="8"/>
      <c r="AQ1384"/>
      <c r="BJ1384" s="33" t="s">
        <v>1551</v>
      </c>
      <c r="BP1384" s="8"/>
    </row>
    <row r="1385" spans="1:68" x14ac:dyDescent="0.25">
      <c r="A1385" s="8"/>
      <c r="B1385" s="8"/>
      <c r="C1385" s="8"/>
      <c r="D1385" s="8"/>
      <c r="F1385" s="8"/>
      <c r="H1385"/>
      <c r="N1385"/>
      <c r="P1385" s="8"/>
      <c r="R1385" s="8"/>
      <c r="T1385" s="8"/>
      <c r="AQ1385"/>
      <c r="BJ1385" s="33" t="s">
        <v>1552</v>
      </c>
      <c r="BP1385" s="8"/>
    </row>
    <row r="1386" spans="1:68" x14ac:dyDescent="0.25">
      <c r="A1386" s="8"/>
      <c r="B1386" s="8"/>
      <c r="C1386" s="8"/>
      <c r="D1386" s="8"/>
      <c r="F1386" s="8"/>
      <c r="H1386"/>
      <c r="N1386"/>
      <c r="P1386" s="8"/>
      <c r="R1386" s="8"/>
      <c r="T1386" s="8"/>
      <c r="AQ1386"/>
      <c r="BJ1386" s="33" t="s">
        <v>1553</v>
      </c>
      <c r="BP1386" s="8"/>
    </row>
    <row r="1387" spans="1:68" x14ac:dyDescent="0.25">
      <c r="A1387" s="8"/>
      <c r="B1387" s="8"/>
      <c r="C1387" s="8"/>
      <c r="D1387" s="8"/>
      <c r="F1387" s="8"/>
      <c r="H1387"/>
      <c r="N1387"/>
      <c r="P1387" s="8"/>
      <c r="R1387" s="8"/>
      <c r="T1387" s="8"/>
      <c r="AQ1387"/>
      <c r="BJ1387" s="33" t="s">
        <v>1554</v>
      </c>
      <c r="BP1387" s="8"/>
    </row>
    <row r="1388" spans="1:68" x14ac:dyDescent="0.25">
      <c r="A1388" s="8"/>
      <c r="B1388" s="8"/>
      <c r="C1388" s="8"/>
      <c r="D1388" s="8"/>
      <c r="F1388" s="8"/>
      <c r="H1388"/>
      <c r="N1388"/>
      <c r="P1388" s="8"/>
      <c r="R1388" s="8"/>
      <c r="T1388" s="8"/>
      <c r="AQ1388"/>
      <c r="BJ1388" s="33" t="s">
        <v>1555</v>
      </c>
      <c r="BP1388" s="8"/>
    </row>
    <row r="1389" spans="1:68" x14ac:dyDescent="0.25">
      <c r="A1389" s="8"/>
      <c r="B1389" s="8"/>
      <c r="C1389" s="8"/>
      <c r="D1389" s="8"/>
      <c r="F1389" s="8"/>
      <c r="H1389"/>
      <c r="N1389"/>
      <c r="P1389" s="8"/>
      <c r="R1389" s="8"/>
      <c r="T1389" s="8"/>
      <c r="AQ1389"/>
      <c r="BJ1389" s="33" t="s">
        <v>1556</v>
      </c>
      <c r="BP1389" s="8"/>
    </row>
    <row r="1390" spans="1:68" x14ac:dyDescent="0.25">
      <c r="A1390" s="8"/>
      <c r="B1390" s="8"/>
      <c r="C1390" s="8"/>
      <c r="D1390" s="8"/>
      <c r="F1390" s="8"/>
      <c r="H1390"/>
      <c r="N1390"/>
      <c r="P1390" s="8"/>
      <c r="R1390" s="8"/>
      <c r="T1390" s="8"/>
      <c r="AQ1390"/>
      <c r="BJ1390" s="33" t="s">
        <v>1557</v>
      </c>
      <c r="BP1390" s="8"/>
    </row>
    <row r="1391" spans="1:68" x14ac:dyDescent="0.25">
      <c r="A1391" s="8"/>
      <c r="B1391" s="8"/>
      <c r="C1391" s="8"/>
      <c r="D1391" s="8"/>
      <c r="F1391" s="8"/>
      <c r="H1391"/>
      <c r="N1391"/>
      <c r="P1391" s="8"/>
      <c r="R1391" s="8"/>
      <c r="T1391" s="8"/>
      <c r="AQ1391"/>
      <c r="BJ1391" s="33" t="s">
        <v>1558</v>
      </c>
      <c r="BP1391" s="8"/>
    </row>
    <row r="1392" spans="1:68" x14ac:dyDescent="0.25">
      <c r="A1392" s="8"/>
      <c r="B1392" s="8"/>
      <c r="C1392" s="8"/>
      <c r="D1392" s="8"/>
      <c r="F1392" s="8"/>
      <c r="H1392"/>
      <c r="N1392"/>
      <c r="P1392" s="8"/>
      <c r="R1392" s="8"/>
      <c r="T1392" s="8"/>
      <c r="AQ1392"/>
      <c r="BJ1392" s="33" t="s">
        <v>1559</v>
      </c>
      <c r="BP1392" s="8"/>
    </row>
    <row r="1393" spans="1:68" x14ac:dyDescent="0.25">
      <c r="A1393" s="8"/>
      <c r="B1393" s="8"/>
      <c r="C1393" s="8"/>
      <c r="D1393" s="8"/>
      <c r="F1393" s="8"/>
      <c r="H1393"/>
      <c r="N1393"/>
      <c r="P1393" s="8"/>
      <c r="R1393" s="8"/>
      <c r="T1393" s="8"/>
      <c r="AQ1393"/>
      <c r="BJ1393" s="33" t="s">
        <v>1560</v>
      </c>
      <c r="BP1393" s="8"/>
    </row>
    <row r="1394" spans="1:68" x14ac:dyDescent="0.25">
      <c r="A1394" s="8"/>
      <c r="B1394" s="8"/>
      <c r="C1394" s="8"/>
      <c r="D1394" s="8"/>
      <c r="F1394" s="8"/>
      <c r="H1394"/>
      <c r="N1394"/>
      <c r="P1394" s="8"/>
      <c r="R1394" s="8"/>
      <c r="T1394" s="8"/>
      <c r="AQ1394"/>
      <c r="BJ1394" s="33" t="s">
        <v>1561</v>
      </c>
      <c r="BP1394" s="8"/>
    </row>
    <row r="1395" spans="1:68" x14ac:dyDescent="0.25">
      <c r="A1395" s="8"/>
      <c r="B1395" s="8"/>
      <c r="C1395" s="8"/>
      <c r="D1395" s="8"/>
      <c r="F1395" s="8"/>
      <c r="H1395"/>
      <c r="N1395"/>
      <c r="P1395" s="8"/>
      <c r="R1395" s="8"/>
      <c r="T1395" s="8"/>
      <c r="AQ1395"/>
      <c r="BJ1395" s="33" t="s">
        <v>1562</v>
      </c>
      <c r="BP1395" s="8"/>
    </row>
    <row r="1396" spans="1:68" x14ac:dyDescent="0.25">
      <c r="A1396" s="8"/>
      <c r="B1396" s="8"/>
      <c r="C1396" s="8"/>
      <c r="D1396" s="8"/>
      <c r="F1396" s="8"/>
      <c r="H1396"/>
      <c r="N1396"/>
      <c r="P1396" s="8"/>
      <c r="R1396" s="8"/>
      <c r="T1396" s="8"/>
      <c r="AQ1396"/>
      <c r="BJ1396" s="33" t="s">
        <v>1563</v>
      </c>
      <c r="BP1396" s="8"/>
    </row>
    <row r="1397" spans="1:68" x14ac:dyDescent="0.25">
      <c r="A1397" s="8"/>
      <c r="B1397" s="8"/>
      <c r="C1397" s="8"/>
      <c r="D1397" s="8"/>
      <c r="F1397" s="8"/>
      <c r="H1397"/>
      <c r="N1397"/>
      <c r="P1397" s="8"/>
      <c r="R1397" s="8"/>
      <c r="T1397" s="8"/>
      <c r="AQ1397"/>
      <c r="BJ1397" s="33" t="s">
        <v>1564</v>
      </c>
      <c r="BP1397" s="8"/>
    </row>
    <row r="1398" spans="1:68" x14ac:dyDescent="0.25">
      <c r="A1398" s="8"/>
      <c r="B1398" s="8"/>
      <c r="C1398" s="8"/>
      <c r="D1398" s="8"/>
      <c r="F1398" s="8"/>
      <c r="H1398"/>
      <c r="N1398"/>
      <c r="P1398" s="8"/>
      <c r="R1398" s="8"/>
      <c r="T1398" s="8"/>
      <c r="AQ1398"/>
      <c r="BJ1398" s="33" t="s">
        <v>1565</v>
      </c>
      <c r="BP1398" s="8"/>
    </row>
    <row r="1399" spans="1:68" x14ac:dyDescent="0.25">
      <c r="A1399" s="8"/>
      <c r="B1399" s="8"/>
      <c r="C1399" s="8"/>
      <c r="D1399" s="8"/>
      <c r="F1399" s="8"/>
      <c r="H1399"/>
      <c r="N1399"/>
      <c r="P1399" s="8"/>
      <c r="R1399" s="8"/>
      <c r="T1399" s="8"/>
      <c r="AQ1399"/>
      <c r="BJ1399" s="33" t="s">
        <v>1566</v>
      </c>
      <c r="BP1399" s="8"/>
    </row>
    <row r="1400" spans="1:68" x14ac:dyDescent="0.25">
      <c r="A1400" s="8"/>
      <c r="B1400" s="8"/>
      <c r="C1400" s="8"/>
      <c r="D1400" s="8"/>
      <c r="F1400" s="8"/>
      <c r="H1400"/>
      <c r="N1400"/>
      <c r="P1400" s="8"/>
      <c r="R1400" s="8"/>
      <c r="T1400" s="8"/>
      <c r="AQ1400"/>
      <c r="BJ1400" s="33" t="s">
        <v>1567</v>
      </c>
      <c r="BP1400" s="8"/>
    </row>
    <row r="1401" spans="1:68" x14ac:dyDescent="0.25">
      <c r="A1401" s="8"/>
      <c r="B1401" s="8"/>
      <c r="C1401" s="8"/>
      <c r="D1401" s="8"/>
      <c r="F1401" s="8"/>
      <c r="H1401"/>
      <c r="N1401"/>
      <c r="P1401" s="8"/>
      <c r="R1401" s="8"/>
      <c r="T1401" s="8"/>
      <c r="AQ1401"/>
      <c r="BJ1401" s="33" t="s">
        <v>1568</v>
      </c>
      <c r="BP1401" s="8"/>
    </row>
    <row r="1402" spans="1:68" x14ac:dyDescent="0.25">
      <c r="A1402" s="8"/>
      <c r="B1402" s="8"/>
      <c r="C1402" s="8"/>
      <c r="D1402" s="8"/>
      <c r="F1402" s="8"/>
      <c r="H1402"/>
      <c r="N1402"/>
      <c r="P1402" s="8"/>
      <c r="R1402" s="8"/>
      <c r="T1402" s="8"/>
      <c r="AQ1402"/>
      <c r="BJ1402" s="33" t="s">
        <v>1569</v>
      </c>
      <c r="BP1402" s="8"/>
    </row>
    <row r="1403" spans="1:68" x14ac:dyDescent="0.25">
      <c r="A1403" s="8"/>
      <c r="B1403" s="8"/>
      <c r="C1403" s="8"/>
      <c r="D1403" s="8"/>
      <c r="F1403" s="8"/>
      <c r="H1403"/>
      <c r="N1403"/>
      <c r="P1403" s="8"/>
      <c r="R1403" s="8"/>
      <c r="T1403" s="8"/>
      <c r="AQ1403"/>
      <c r="BJ1403" s="33" t="s">
        <v>1570</v>
      </c>
      <c r="BP1403" s="8"/>
    </row>
    <row r="1404" spans="1:68" x14ac:dyDescent="0.25">
      <c r="A1404" s="8"/>
      <c r="B1404" s="8"/>
      <c r="C1404" s="8"/>
      <c r="D1404" s="8"/>
      <c r="F1404" s="8"/>
      <c r="H1404"/>
      <c r="N1404"/>
      <c r="P1404" s="8"/>
      <c r="R1404" s="8"/>
      <c r="T1404" s="8"/>
      <c r="AQ1404"/>
      <c r="BJ1404" s="33" t="s">
        <v>1571</v>
      </c>
      <c r="BP1404" s="8"/>
    </row>
    <row r="1405" spans="1:68" x14ac:dyDescent="0.25">
      <c r="A1405" s="8"/>
      <c r="B1405" s="8"/>
      <c r="C1405" s="8"/>
      <c r="D1405" s="8"/>
      <c r="F1405" s="8"/>
      <c r="H1405"/>
      <c r="N1405"/>
      <c r="P1405" s="8"/>
      <c r="R1405" s="8"/>
      <c r="T1405" s="8"/>
      <c r="AQ1405"/>
      <c r="BJ1405" s="33" t="s">
        <v>1572</v>
      </c>
      <c r="BP1405" s="8"/>
    </row>
    <row r="1406" spans="1:68" x14ac:dyDescent="0.25">
      <c r="A1406" s="8"/>
      <c r="B1406" s="8"/>
      <c r="C1406" s="8"/>
      <c r="D1406" s="8"/>
      <c r="F1406" s="8"/>
      <c r="H1406"/>
      <c r="N1406"/>
      <c r="P1406" s="8"/>
      <c r="R1406" s="8"/>
      <c r="T1406" s="8"/>
      <c r="AQ1406"/>
      <c r="BJ1406" s="33" t="s">
        <v>1573</v>
      </c>
      <c r="BP1406" s="8"/>
    </row>
    <row r="1407" spans="1:68" x14ac:dyDescent="0.25">
      <c r="A1407" s="8"/>
      <c r="B1407" s="8"/>
      <c r="C1407" s="8"/>
      <c r="D1407" s="8"/>
      <c r="F1407" s="8"/>
      <c r="H1407"/>
      <c r="N1407"/>
      <c r="P1407" s="8"/>
      <c r="R1407" s="8"/>
      <c r="T1407" s="8"/>
      <c r="AQ1407"/>
      <c r="BJ1407" s="33" t="s">
        <v>1574</v>
      </c>
      <c r="BP1407" s="8"/>
    </row>
    <row r="1408" spans="1:68" x14ac:dyDescent="0.25">
      <c r="A1408" s="8"/>
      <c r="B1408" s="8"/>
      <c r="C1408" s="8"/>
      <c r="D1408" s="8"/>
      <c r="F1408" s="8"/>
      <c r="H1408"/>
      <c r="N1408"/>
      <c r="P1408" s="8"/>
      <c r="R1408" s="8"/>
      <c r="T1408" s="8"/>
      <c r="AQ1408"/>
      <c r="BJ1408" s="33" t="s">
        <v>1575</v>
      </c>
      <c r="BP1408" s="8"/>
    </row>
    <row r="1409" spans="1:68" x14ac:dyDescent="0.25">
      <c r="A1409" s="8"/>
      <c r="B1409" s="8"/>
      <c r="C1409" s="8"/>
      <c r="D1409" s="8"/>
      <c r="F1409" s="8"/>
      <c r="H1409"/>
      <c r="N1409"/>
      <c r="P1409" s="8"/>
      <c r="R1409" s="8"/>
      <c r="T1409" s="8"/>
      <c r="AQ1409"/>
      <c r="BJ1409" s="33" t="s">
        <v>1576</v>
      </c>
      <c r="BP1409" s="8"/>
    </row>
    <row r="1410" spans="1:68" x14ac:dyDescent="0.25">
      <c r="A1410" s="8"/>
      <c r="B1410" s="8"/>
      <c r="C1410" s="8"/>
      <c r="D1410" s="8"/>
      <c r="F1410" s="8"/>
      <c r="H1410"/>
      <c r="N1410"/>
      <c r="P1410" s="8"/>
      <c r="R1410" s="8"/>
      <c r="T1410" s="8"/>
      <c r="AQ1410"/>
      <c r="BJ1410" s="33" t="s">
        <v>1577</v>
      </c>
      <c r="BP1410" s="8"/>
    </row>
    <row r="1411" spans="1:68" x14ac:dyDescent="0.25">
      <c r="A1411" s="8"/>
      <c r="B1411" s="8"/>
      <c r="C1411" s="8"/>
      <c r="D1411" s="8"/>
      <c r="F1411" s="8"/>
      <c r="H1411"/>
      <c r="N1411"/>
      <c r="P1411" s="8"/>
      <c r="R1411" s="8"/>
      <c r="T1411" s="8"/>
      <c r="AQ1411"/>
      <c r="BJ1411" s="33" t="s">
        <v>1578</v>
      </c>
      <c r="BP1411" s="8"/>
    </row>
    <row r="1412" spans="1:68" x14ac:dyDescent="0.25">
      <c r="A1412" s="8"/>
      <c r="B1412" s="8"/>
      <c r="C1412" s="8"/>
      <c r="D1412" s="8"/>
      <c r="F1412" s="8"/>
      <c r="H1412"/>
      <c r="N1412"/>
      <c r="P1412" s="8"/>
      <c r="R1412" s="8"/>
      <c r="T1412" s="8"/>
      <c r="AQ1412"/>
      <c r="BJ1412" s="33" t="s">
        <v>1579</v>
      </c>
      <c r="BP1412" s="8"/>
    </row>
    <row r="1413" spans="1:68" x14ac:dyDescent="0.25">
      <c r="A1413" s="8"/>
      <c r="B1413" s="8"/>
      <c r="C1413" s="8"/>
      <c r="D1413" s="8"/>
      <c r="F1413" s="8"/>
      <c r="H1413"/>
      <c r="N1413"/>
      <c r="P1413" s="8"/>
      <c r="R1413" s="8"/>
      <c r="T1413" s="8"/>
      <c r="AQ1413"/>
      <c r="BJ1413" s="33" t="s">
        <v>1580</v>
      </c>
      <c r="BP1413" s="8"/>
    </row>
    <row r="1414" spans="1:68" x14ac:dyDescent="0.25">
      <c r="A1414" s="8"/>
      <c r="B1414" s="8"/>
      <c r="C1414" s="8"/>
      <c r="D1414" s="8"/>
      <c r="F1414" s="8"/>
      <c r="H1414"/>
      <c r="N1414"/>
      <c r="P1414" s="8"/>
      <c r="R1414" s="8"/>
      <c r="T1414" s="8"/>
      <c r="AQ1414"/>
      <c r="BJ1414" s="33" t="s">
        <v>1581</v>
      </c>
      <c r="BP1414" s="8"/>
    </row>
    <row r="1415" spans="1:68" x14ac:dyDescent="0.25">
      <c r="A1415" s="8"/>
      <c r="B1415" s="8"/>
      <c r="C1415" s="8"/>
      <c r="D1415" s="8"/>
      <c r="F1415" s="8"/>
      <c r="H1415"/>
      <c r="N1415"/>
      <c r="P1415" s="8"/>
      <c r="R1415" s="8"/>
      <c r="T1415" s="8"/>
      <c r="AQ1415"/>
      <c r="BJ1415" s="33" t="s">
        <v>1582</v>
      </c>
      <c r="BP1415" s="8"/>
    </row>
    <row r="1416" spans="1:68" x14ac:dyDescent="0.25">
      <c r="A1416" s="8"/>
      <c r="B1416" s="8"/>
      <c r="C1416" s="8"/>
      <c r="D1416" s="8"/>
      <c r="F1416" s="8"/>
      <c r="H1416"/>
      <c r="N1416"/>
      <c r="P1416" s="8"/>
      <c r="R1416" s="8"/>
      <c r="T1416" s="8"/>
      <c r="AQ1416"/>
      <c r="BJ1416" s="33" t="s">
        <v>1583</v>
      </c>
      <c r="BP1416" s="8"/>
    </row>
    <row r="1417" spans="1:68" x14ac:dyDescent="0.25">
      <c r="A1417" s="8"/>
      <c r="B1417" s="8"/>
      <c r="C1417" s="8"/>
      <c r="D1417" s="8"/>
      <c r="F1417" s="8"/>
      <c r="H1417"/>
      <c r="N1417"/>
      <c r="P1417" s="8"/>
      <c r="R1417" s="8"/>
      <c r="T1417" s="8"/>
      <c r="AQ1417"/>
      <c r="BJ1417" s="33" t="s">
        <v>1584</v>
      </c>
      <c r="BP1417" s="8"/>
    </row>
    <row r="1418" spans="1:68" x14ac:dyDescent="0.25">
      <c r="A1418" s="8"/>
      <c r="B1418" s="8"/>
      <c r="C1418" s="8"/>
      <c r="D1418" s="8"/>
      <c r="F1418" s="8"/>
      <c r="H1418"/>
      <c r="N1418"/>
      <c r="P1418" s="8"/>
      <c r="R1418" s="8"/>
      <c r="T1418" s="8"/>
      <c r="AQ1418"/>
      <c r="BJ1418" s="33" t="s">
        <v>1585</v>
      </c>
      <c r="BP1418" s="8"/>
    </row>
    <row r="1419" spans="1:68" x14ac:dyDescent="0.25">
      <c r="A1419" s="8"/>
      <c r="B1419" s="8"/>
      <c r="C1419" s="8"/>
      <c r="D1419" s="8"/>
      <c r="F1419" s="8"/>
      <c r="H1419"/>
      <c r="N1419"/>
      <c r="P1419" s="8"/>
      <c r="R1419" s="8"/>
      <c r="T1419" s="8"/>
      <c r="AQ1419"/>
      <c r="BJ1419" s="33" t="s">
        <v>1586</v>
      </c>
      <c r="BP1419" s="8"/>
    </row>
    <row r="1420" spans="1:68" x14ac:dyDescent="0.25">
      <c r="A1420" s="8"/>
      <c r="B1420" s="8"/>
      <c r="C1420" s="8"/>
      <c r="D1420" s="8"/>
      <c r="F1420" s="8"/>
      <c r="H1420"/>
      <c r="N1420"/>
      <c r="P1420" s="8"/>
      <c r="R1420" s="8"/>
      <c r="T1420" s="8"/>
      <c r="AQ1420"/>
      <c r="BJ1420" s="33" t="s">
        <v>1587</v>
      </c>
      <c r="BP1420" s="8"/>
    </row>
    <row r="1421" spans="1:68" x14ac:dyDescent="0.25">
      <c r="A1421" s="8"/>
      <c r="B1421" s="8"/>
      <c r="C1421" s="8"/>
      <c r="D1421" s="8"/>
      <c r="F1421" s="8"/>
      <c r="H1421"/>
      <c r="N1421"/>
      <c r="P1421" s="8"/>
      <c r="R1421" s="8"/>
      <c r="T1421" s="8"/>
      <c r="AQ1421"/>
      <c r="BJ1421" s="33" t="s">
        <v>1588</v>
      </c>
      <c r="BP1421" s="8"/>
    </row>
    <row r="1422" spans="1:68" x14ac:dyDescent="0.25">
      <c r="A1422" s="8"/>
      <c r="B1422" s="8"/>
      <c r="C1422" s="8"/>
      <c r="D1422" s="8"/>
      <c r="F1422" s="8"/>
      <c r="H1422"/>
      <c r="N1422"/>
      <c r="P1422" s="8"/>
      <c r="R1422" s="8"/>
      <c r="T1422" s="8"/>
      <c r="AQ1422"/>
      <c r="BJ1422" s="33" t="s">
        <v>1589</v>
      </c>
      <c r="BP1422" s="8"/>
    </row>
    <row r="1423" spans="1:68" x14ac:dyDescent="0.25">
      <c r="A1423" s="8"/>
      <c r="B1423" s="8"/>
      <c r="C1423" s="8"/>
      <c r="D1423" s="8"/>
      <c r="F1423" s="8"/>
      <c r="H1423"/>
      <c r="N1423"/>
      <c r="P1423" s="8"/>
      <c r="R1423" s="8"/>
      <c r="T1423" s="8"/>
      <c r="AQ1423"/>
      <c r="BJ1423" s="33" t="s">
        <v>1590</v>
      </c>
      <c r="BP1423" s="8"/>
    </row>
    <row r="1424" spans="1:68" x14ac:dyDescent="0.25">
      <c r="A1424" s="8"/>
      <c r="B1424" s="8"/>
      <c r="C1424" s="8"/>
      <c r="D1424" s="8"/>
      <c r="F1424" s="8"/>
      <c r="H1424"/>
      <c r="N1424"/>
      <c r="P1424" s="8"/>
      <c r="R1424" s="8"/>
      <c r="T1424" s="8"/>
      <c r="AQ1424"/>
      <c r="BJ1424" s="33" t="s">
        <v>1591</v>
      </c>
      <c r="BP1424" s="8"/>
    </row>
    <row r="1425" spans="1:68" x14ac:dyDescent="0.25">
      <c r="A1425" s="8"/>
      <c r="B1425" s="8"/>
      <c r="C1425" s="8"/>
      <c r="D1425" s="8"/>
      <c r="F1425" s="8"/>
      <c r="H1425"/>
      <c r="N1425"/>
      <c r="P1425" s="8"/>
      <c r="R1425" s="8"/>
      <c r="T1425" s="8"/>
      <c r="AQ1425"/>
      <c r="BJ1425" s="33" t="s">
        <v>1592</v>
      </c>
      <c r="BP1425" s="8"/>
    </row>
    <row r="1426" spans="1:68" x14ac:dyDescent="0.25">
      <c r="A1426" s="8"/>
      <c r="B1426" s="8"/>
      <c r="C1426" s="8"/>
      <c r="D1426" s="8"/>
      <c r="F1426" s="8"/>
      <c r="H1426"/>
      <c r="N1426"/>
      <c r="P1426" s="8"/>
      <c r="R1426" s="8"/>
      <c r="T1426" s="8"/>
      <c r="AQ1426"/>
      <c r="BJ1426" s="33" t="s">
        <v>1593</v>
      </c>
      <c r="BP1426" s="8"/>
    </row>
    <row r="1427" spans="1:68" x14ac:dyDescent="0.25">
      <c r="A1427" s="8"/>
      <c r="B1427" s="8"/>
      <c r="C1427" s="8"/>
      <c r="D1427" s="8"/>
      <c r="F1427" s="8"/>
      <c r="H1427"/>
      <c r="N1427"/>
      <c r="P1427" s="8"/>
      <c r="R1427" s="8"/>
      <c r="T1427" s="8"/>
      <c r="AQ1427"/>
      <c r="BJ1427" s="33" t="s">
        <v>1594</v>
      </c>
      <c r="BP1427" s="8"/>
    </row>
    <row r="1428" spans="1:68" x14ac:dyDescent="0.25">
      <c r="A1428" s="8"/>
      <c r="B1428" s="8"/>
      <c r="C1428" s="8"/>
      <c r="D1428" s="8"/>
      <c r="F1428" s="8"/>
      <c r="H1428"/>
      <c r="N1428"/>
      <c r="P1428" s="8"/>
      <c r="R1428" s="8"/>
      <c r="T1428" s="8"/>
      <c r="AQ1428"/>
      <c r="BJ1428" s="33" t="s">
        <v>1595</v>
      </c>
      <c r="BP1428" s="8"/>
    </row>
    <row r="1429" spans="1:68" x14ac:dyDescent="0.25">
      <c r="A1429" s="8"/>
      <c r="B1429" s="8"/>
      <c r="C1429" s="8"/>
      <c r="D1429" s="8"/>
      <c r="F1429" s="8"/>
      <c r="H1429"/>
      <c r="N1429"/>
      <c r="P1429" s="8"/>
      <c r="R1429" s="8"/>
      <c r="T1429" s="8"/>
      <c r="AQ1429"/>
      <c r="BJ1429" s="33" t="s">
        <v>1596</v>
      </c>
      <c r="BP1429" s="8"/>
    </row>
    <row r="1430" spans="1:68" x14ac:dyDescent="0.25">
      <c r="A1430" s="8"/>
      <c r="B1430" s="8"/>
      <c r="C1430" s="8"/>
      <c r="D1430" s="8"/>
      <c r="F1430" s="8"/>
      <c r="H1430"/>
      <c r="N1430"/>
      <c r="P1430" s="8"/>
      <c r="R1430" s="8"/>
      <c r="T1430" s="8"/>
      <c r="AQ1430"/>
      <c r="BJ1430" s="33" t="s">
        <v>1597</v>
      </c>
      <c r="BP1430" s="8"/>
    </row>
    <row r="1431" spans="1:68" x14ac:dyDescent="0.25">
      <c r="A1431" s="8"/>
      <c r="B1431" s="8"/>
      <c r="C1431" s="8"/>
      <c r="D1431" s="8"/>
      <c r="F1431" s="8"/>
      <c r="H1431"/>
      <c r="N1431"/>
      <c r="P1431" s="8"/>
      <c r="R1431" s="8"/>
      <c r="T1431" s="8"/>
      <c r="AQ1431"/>
      <c r="BJ1431" s="33" t="s">
        <v>1598</v>
      </c>
      <c r="BP1431" s="8"/>
    </row>
    <row r="1432" spans="1:68" x14ac:dyDescent="0.25">
      <c r="A1432" s="8"/>
      <c r="B1432" s="8"/>
      <c r="C1432" s="8"/>
      <c r="D1432" s="8"/>
      <c r="F1432" s="8"/>
      <c r="H1432"/>
      <c r="N1432"/>
      <c r="P1432" s="8"/>
      <c r="R1432" s="8"/>
      <c r="T1432" s="8"/>
      <c r="AQ1432"/>
      <c r="BJ1432" s="33" t="s">
        <v>1599</v>
      </c>
      <c r="BP1432" s="8"/>
    </row>
    <row r="1433" spans="1:68" x14ac:dyDescent="0.25">
      <c r="A1433" s="8"/>
      <c r="B1433" s="8"/>
      <c r="C1433" s="8"/>
      <c r="D1433" s="8"/>
      <c r="F1433" s="8"/>
      <c r="H1433"/>
      <c r="N1433"/>
      <c r="P1433" s="8"/>
      <c r="R1433" s="8"/>
      <c r="T1433" s="8"/>
      <c r="AQ1433"/>
      <c r="BJ1433" s="33" t="s">
        <v>1600</v>
      </c>
      <c r="BP1433" s="8"/>
    </row>
    <row r="1434" spans="1:68" x14ac:dyDescent="0.25">
      <c r="A1434" s="8"/>
      <c r="B1434" s="8"/>
      <c r="C1434" s="8"/>
      <c r="D1434" s="8"/>
      <c r="F1434" s="8"/>
      <c r="H1434"/>
      <c r="N1434"/>
      <c r="P1434" s="8"/>
      <c r="R1434" s="8"/>
      <c r="T1434" s="8"/>
      <c r="AQ1434"/>
      <c r="BJ1434" s="33" t="s">
        <v>1601</v>
      </c>
      <c r="BP1434" s="8"/>
    </row>
    <row r="1435" spans="1:68" x14ac:dyDescent="0.25">
      <c r="A1435" s="8"/>
      <c r="B1435" s="8"/>
      <c r="C1435" s="8"/>
      <c r="D1435" s="8"/>
      <c r="F1435" s="8"/>
      <c r="H1435"/>
      <c r="N1435"/>
      <c r="P1435" s="8"/>
      <c r="R1435" s="8"/>
      <c r="T1435" s="8"/>
      <c r="AQ1435"/>
      <c r="BJ1435" s="33" t="s">
        <v>1602</v>
      </c>
      <c r="BP1435" s="8"/>
    </row>
    <row r="1436" spans="1:68" x14ac:dyDescent="0.25">
      <c r="A1436" s="8"/>
      <c r="B1436" s="8"/>
      <c r="C1436" s="8"/>
      <c r="D1436" s="8"/>
      <c r="F1436" s="8"/>
      <c r="H1436"/>
      <c r="N1436"/>
      <c r="P1436" s="8"/>
      <c r="R1436" s="8"/>
      <c r="T1436" s="8"/>
      <c r="AQ1436"/>
      <c r="BJ1436" s="33" t="s">
        <v>1603</v>
      </c>
      <c r="BP1436" s="8"/>
    </row>
    <row r="1437" spans="1:68" x14ac:dyDescent="0.25">
      <c r="A1437" s="8"/>
      <c r="B1437" s="8"/>
      <c r="C1437" s="8"/>
      <c r="D1437" s="8"/>
      <c r="F1437" s="8"/>
      <c r="H1437"/>
      <c r="N1437"/>
      <c r="P1437" s="8"/>
      <c r="R1437" s="8"/>
      <c r="T1437" s="8"/>
      <c r="AQ1437"/>
      <c r="BJ1437" s="33" t="s">
        <v>1604</v>
      </c>
      <c r="BP1437" s="8"/>
    </row>
    <row r="1438" spans="1:68" x14ac:dyDescent="0.25">
      <c r="A1438" s="8"/>
      <c r="B1438" s="8"/>
      <c r="C1438" s="8"/>
      <c r="D1438" s="8"/>
      <c r="F1438" s="8"/>
      <c r="H1438"/>
      <c r="N1438"/>
      <c r="P1438" s="8"/>
      <c r="R1438" s="8"/>
      <c r="T1438" s="8"/>
      <c r="AQ1438"/>
      <c r="BJ1438" s="33" t="s">
        <v>1605</v>
      </c>
      <c r="BP1438" s="8"/>
    </row>
    <row r="1439" spans="1:68" x14ac:dyDescent="0.25">
      <c r="A1439" s="8"/>
      <c r="B1439" s="8"/>
      <c r="C1439" s="8"/>
      <c r="D1439" s="8"/>
      <c r="F1439" s="8"/>
      <c r="H1439"/>
      <c r="N1439"/>
      <c r="P1439" s="8"/>
      <c r="R1439" s="8"/>
      <c r="T1439" s="8"/>
      <c r="AQ1439"/>
      <c r="BJ1439" s="33" t="s">
        <v>1606</v>
      </c>
      <c r="BP1439" s="8"/>
    </row>
    <row r="1440" spans="1:68" x14ac:dyDescent="0.25">
      <c r="A1440" s="8"/>
      <c r="B1440" s="8"/>
      <c r="C1440" s="8"/>
      <c r="D1440" s="8"/>
      <c r="F1440" s="8"/>
      <c r="H1440"/>
      <c r="N1440"/>
      <c r="P1440" s="8"/>
      <c r="R1440" s="8"/>
      <c r="T1440" s="8"/>
      <c r="AQ1440"/>
      <c r="BJ1440" s="33" t="s">
        <v>1607</v>
      </c>
      <c r="BP1440" s="8"/>
    </row>
    <row r="1441" spans="1:68" x14ac:dyDescent="0.25">
      <c r="A1441" s="8"/>
      <c r="B1441" s="8"/>
      <c r="C1441" s="8"/>
      <c r="D1441" s="8"/>
      <c r="F1441" s="8"/>
      <c r="H1441"/>
      <c r="N1441"/>
      <c r="P1441" s="8"/>
      <c r="R1441" s="8"/>
      <c r="T1441" s="8"/>
      <c r="AQ1441"/>
      <c r="BJ1441" s="33" t="s">
        <v>1608</v>
      </c>
      <c r="BP1441" s="8"/>
    </row>
    <row r="1442" spans="1:68" x14ac:dyDescent="0.25">
      <c r="A1442" s="8"/>
      <c r="B1442" s="8"/>
      <c r="C1442" s="8"/>
      <c r="D1442" s="8"/>
      <c r="F1442" s="8"/>
      <c r="H1442"/>
      <c r="N1442"/>
      <c r="P1442" s="8"/>
      <c r="R1442" s="8"/>
      <c r="T1442" s="8"/>
      <c r="AQ1442"/>
      <c r="BJ1442" s="33" t="s">
        <v>1609</v>
      </c>
      <c r="BP1442" s="8"/>
    </row>
    <row r="1443" spans="1:68" x14ac:dyDescent="0.25">
      <c r="A1443" s="8"/>
      <c r="B1443" s="8"/>
      <c r="C1443" s="8"/>
      <c r="D1443" s="8"/>
      <c r="F1443" s="8"/>
      <c r="H1443"/>
      <c r="N1443"/>
      <c r="P1443" s="8"/>
      <c r="R1443" s="8"/>
      <c r="T1443" s="8"/>
      <c r="AQ1443"/>
      <c r="BJ1443" s="33" t="s">
        <v>1610</v>
      </c>
      <c r="BP1443" s="8"/>
    </row>
    <row r="1444" spans="1:68" x14ac:dyDescent="0.25">
      <c r="A1444" s="8"/>
      <c r="B1444" s="8"/>
      <c r="C1444" s="8"/>
      <c r="D1444" s="8"/>
      <c r="F1444" s="8"/>
      <c r="H1444"/>
      <c r="N1444"/>
      <c r="P1444" s="8"/>
      <c r="R1444" s="8"/>
      <c r="T1444" s="8"/>
      <c r="AQ1444"/>
      <c r="BJ1444" s="33" t="s">
        <v>1611</v>
      </c>
      <c r="BP1444" s="8"/>
    </row>
    <row r="1445" spans="1:68" x14ac:dyDescent="0.25">
      <c r="A1445" s="8"/>
      <c r="B1445" s="8"/>
      <c r="C1445" s="8"/>
      <c r="D1445" s="8"/>
      <c r="F1445" s="8"/>
      <c r="H1445"/>
      <c r="N1445"/>
      <c r="P1445" s="8"/>
      <c r="R1445" s="8"/>
      <c r="T1445" s="8"/>
      <c r="AQ1445"/>
      <c r="BJ1445" s="33" t="s">
        <v>1612</v>
      </c>
      <c r="BP1445" s="8"/>
    </row>
    <row r="1446" spans="1:68" x14ac:dyDescent="0.25">
      <c r="A1446" s="8"/>
      <c r="B1446" s="8"/>
      <c r="C1446" s="8"/>
      <c r="D1446" s="8"/>
      <c r="F1446" s="8"/>
      <c r="H1446"/>
      <c r="N1446"/>
      <c r="P1446" s="8"/>
      <c r="R1446" s="8"/>
      <c r="T1446" s="8"/>
      <c r="AQ1446"/>
      <c r="BJ1446" s="33" t="s">
        <v>1613</v>
      </c>
      <c r="BP1446" s="8"/>
    </row>
    <row r="1447" spans="1:68" x14ac:dyDescent="0.25">
      <c r="A1447" s="8"/>
      <c r="B1447" s="8"/>
      <c r="C1447" s="8"/>
      <c r="D1447" s="8"/>
      <c r="F1447" s="8"/>
      <c r="H1447"/>
      <c r="N1447"/>
      <c r="P1447" s="8"/>
      <c r="R1447" s="8"/>
      <c r="T1447" s="8"/>
      <c r="AQ1447"/>
      <c r="BJ1447" s="33" t="s">
        <v>1614</v>
      </c>
      <c r="BP1447" s="8"/>
    </row>
    <row r="1448" spans="1:68" x14ac:dyDescent="0.25">
      <c r="A1448" s="8"/>
      <c r="B1448" s="8"/>
      <c r="C1448" s="8"/>
      <c r="D1448" s="8"/>
      <c r="F1448" s="8"/>
      <c r="H1448"/>
      <c r="N1448"/>
      <c r="P1448" s="8"/>
      <c r="R1448" s="8"/>
      <c r="T1448" s="8"/>
      <c r="AQ1448"/>
      <c r="BJ1448" s="33" t="s">
        <v>1615</v>
      </c>
      <c r="BP1448" s="8"/>
    </row>
    <row r="1449" spans="1:68" x14ac:dyDescent="0.25">
      <c r="A1449" s="8"/>
      <c r="B1449" s="8"/>
      <c r="C1449" s="8"/>
      <c r="D1449" s="8"/>
      <c r="F1449" s="8"/>
      <c r="H1449"/>
      <c r="N1449"/>
      <c r="P1449" s="8"/>
      <c r="R1449" s="8"/>
      <c r="T1449" s="8"/>
      <c r="AQ1449"/>
      <c r="BJ1449" s="33" t="s">
        <v>1616</v>
      </c>
      <c r="BP1449" s="8"/>
    </row>
    <row r="1450" spans="1:68" x14ac:dyDescent="0.25">
      <c r="A1450" s="8"/>
      <c r="B1450" s="8"/>
      <c r="C1450" s="8"/>
      <c r="D1450" s="8"/>
      <c r="F1450" s="8"/>
      <c r="H1450"/>
      <c r="N1450"/>
      <c r="P1450" s="8"/>
      <c r="R1450" s="8"/>
      <c r="T1450" s="8"/>
      <c r="AQ1450"/>
      <c r="BJ1450" s="33" t="s">
        <v>1617</v>
      </c>
      <c r="BP1450" s="8"/>
    </row>
    <row r="1451" spans="1:68" x14ac:dyDescent="0.25">
      <c r="A1451" s="8"/>
      <c r="B1451" s="8"/>
      <c r="C1451" s="8"/>
      <c r="D1451" s="8"/>
      <c r="F1451" s="8"/>
      <c r="H1451"/>
      <c r="N1451"/>
      <c r="P1451" s="8"/>
      <c r="R1451" s="8"/>
      <c r="T1451" s="8"/>
      <c r="AQ1451"/>
      <c r="BJ1451" s="33" t="s">
        <v>1618</v>
      </c>
      <c r="BP1451" s="8"/>
    </row>
    <row r="1452" spans="1:68" x14ac:dyDescent="0.25">
      <c r="A1452" s="8"/>
      <c r="B1452" s="8"/>
      <c r="C1452" s="8"/>
      <c r="D1452" s="8"/>
      <c r="F1452" s="8"/>
      <c r="H1452"/>
      <c r="N1452"/>
      <c r="P1452" s="8"/>
      <c r="R1452" s="8"/>
      <c r="T1452" s="8"/>
      <c r="AQ1452"/>
      <c r="BJ1452" s="33" t="s">
        <v>1619</v>
      </c>
      <c r="BP1452" s="8"/>
    </row>
    <row r="1453" spans="1:68" x14ac:dyDescent="0.25">
      <c r="A1453" s="8"/>
      <c r="B1453" s="8"/>
      <c r="C1453" s="8"/>
      <c r="D1453" s="8"/>
      <c r="F1453" s="8"/>
      <c r="H1453"/>
      <c r="N1453"/>
      <c r="P1453" s="8"/>
      <c r="R1453" s="8"/>
      <c r="T1453" s="8"/>
      <c r="AQ1453"/>
      <c r="BJ1453" s="33" t="s">
        <v>1620</v>
      </c>
      <c r="BP1453" s="8"/>
    </row>
    <row r="1454" spans="1:68" x14ac:dyDescent="0.25">
      <c r="A1454" s="8"/>
      <c r="B1454" s="8"/>
      <c r="C1454" s="8"/>
      <c r="D1454" s="8"/>
      <c r="F1454" s="8"/>
      <c r="H1454"/>
      <c r="N1454"/>
      <c r="P1454" s="8"/>
      <c r="R1454" s="8"/>
      <c r="T1454" s="8"/>
      <c r="AQ1454"/>
      <c r="BJ1454" s="33" t="s">
        <v>1621</v>
      </c>
      <c r="BP1454" s="8"/>
    </row>
    <row r="1455" spans="1:68" x14ac:dyDescent="0.25">
      <c r="A1455" s="8"/>
      <c r="B1455" s="8"/>
      <c r="C1455" s="8"/>
      <c r="D1455" s="8"/>
      <c r="F1455" s="8"/>
      <c r="H1455"/>
      <c r="N1455"/>
      <c r="P1455" s="8"/>
      <c r="R1455" s="8"/>
      <c r="T1455" s="8"/>
      <c r="AQ1455"/>
      <c r="BJ1455" s="33" t="s">
        <v>1622</v>
      </c>
      <c r="BP1455" s="8"/>
    </row>
    <row r="1456" spans="1:68" x14ac:dyDescent="0.25">
      <c r="A1456" s="8"/>
      <c r="B1456" s="8"/>
      <c r="C1456" s="8"/>
      <c r="D1456" s="8"/>
      <c r="F1456" s="8"/>
      <c r="H1456"/>
      <c r="N1456"/>
      <c r="P1456" s="8"/>
      <c r="R1456" s="8"/>
      <c r="T1456" s="8"/>
      <c r="AQ1456"/>
      <c r="BJ1456" s="33" t="s">
        <v>1623</v>
      </c>
      <c r="BP1456" s="8"/>
    </row>
    <row r="1457" spans="1:68" x14ac:dyDescent="0.25">
      <c r="A1457" s="8"/>
      <c r="B1457" s="8"/>
      <c r="C1457" s="8"/>
      <c r="D1457" s="8"/>
      <c r="F1457" s="8"/>
      <c r="H1457"/>
      <c r="N1457"/>
      <c r="P1457" s="8"/>
      <c r="R1457" s="8"/>
      <c r="T1457" s="8"/>
      <c r="AQ1457"/>
      <c r="BJ1457" s="33" t="s">
        <v>1624</v>
      </c>
      <c r="BP1457" s="8"/>
    </row>
    <row r="1458" spans="1:68" x14ac:dyDescent="0.25">
      <c r="A1458" s="8"/>
      <c r="B1458" s="8"/>
      <c r="C1458" s="8"/>
      <c r="D1458" s="8"/>
      <c r="F1458" s="8"/>
      <c r="H1458"/>
      <c r="N1458"/>
      <c r="P1458" s="8"/>
      <c r="R1458" s="8"/>
      <c r="T1458" s="8"/>
      <c r="AQ1458"/>
      <c r="BJ1458" s="33" t="s">
        <v>1625</v>
      </c>
      <c r="BP1458" s="8"/>
    </row>
    <row r="1459" spans="1:68" x14ac:dyDescent="0.25">
      <c r="A1459" s="8"/>
      <c r="B1459" s="8"/>
      <c r="C1459" s="8"/>
      <c r="D1459" s="8"/>
      <c r="F1459" s="8"/>
      <c r="H1459"/>
      <c r="N1459"/>
      <c r="P1459" s="8"/>
      <c r="R1459" s="8"/>
      <c r="T1459" s="8"/>
      <c r="AQ1459"/>
      <c r="BJ1459" s="33" t="s">
        <v>1626</v>
      </c>
      <c r="BP1459" s="8"/>
    </row>
    <row r="1460" spans="1:68" x14ac:dyDescent="0.25">
      <c r="A1460" s="8"/>
      <c r="B1460" s="8"/>
      <c r="C1460" s="8"/>
      <c r="D1460" s="8"/>
      <c r="F1460" s="8"/>
      <c r="H1460"/>
      <c r="N1460"/>
      <c r="P1460" s="8"/>
      <c r="R1460" s="8"/>
      <c r="T1460" s="8"/>
      <c r="AQ1460"/>
      <c r="BJ1460" s="33" t="s">
        <v>1627</v>
      </c>
      <c r="BP1460" s="8"/>
    </row>
    <row r="1461" spans="1:68" x14ac:dyDescent="0.25">
      <c r="A1461" s="8"/>
      <c r="B1461" s="8"/>
      <c r="C1461" s="8"/>
      <c r="D1461" s="8"/>
      <c r="F1461" s="8"/>
      <c r="H1461"/>
      <c r="N1461"/>
      <c r="P1461" s="8"/>
      <c r="R1461" s="8"/>
      <c r="T1461" s="8"/>
      <c r="AQ1461"/>
      <c r="BJ1461" s="33" t="s">
        <v>1628</v>
      </c>
      <c r="BP1461" s="8"/>
    </row>
    <row r="1462" spans="1:68" x14ac:dyDescent="0.25">
      <c r="A1462" s="8"/>
      <c r="B1462" s="8"/>
      <c r="C1462" s="8"/>
      <c r="D1462" s="8"/>
      <c r="F1462" s="8"/>
      <c r="H1462"/>
      <c r="N1462"/>
      <c r="P1462" s="8"/>
      <c r="R1462" s="8"/>
      <c r="T1462" s="8"/>
      <c r="AQ1462"/>
      <c r="BJ1462" s="33" t="s">
        <v>1629</v>
      </c>
      <c r="BP1462" s="8"/>
    </row>
    <row r="1463" spans="1:68" x14ac:dyDescent="0.25">
      <c r="A1463" s="8"/>
      <c r="B1463" s="8"/>
      <c r="C1463" s="8"/>
      <c r="D1463" s="8"/>
      <c r="F1463" s="8"/>
      <c r="H1463"/>
      <c r="N1463"/>
      <c r="P1463" s="8"/>
      <c r="R1463" s="8"/>
      <c r="T1463" s="8"/>
      <c r="AQ1463"/>
      <c r="BJ1463" s="33" t="s">
        <v>1630</v>
      </c>
      <c r="BP1463" s="8"/>
    </row>
    <row r="1464" spans="1:68" x14ac:dyDescent="0.25">
      <c r="A1464" s="8"/>
      <c r="B1464" s="8"/>
      <c r="C1464" s="8"/>
      <c r="D1464" s="8"/>
      <c r="F1464" s="8"/>
      <c r="H1464"/>
      <c r="N1464"/>
      <c r="P1464" s="8"/>
      <c r="R1464" s="8"/>
      <c r="T1464" s="8"/>
      <c r="AQ1464"/>
      <c r="BJ1464" s="33" t="s">
        <v>1631</v>
      </c>
      <c r="BP1464" s="8"/>
    </row>
    <row r="1465" spans="1:68" x14ac:dyDescent="0.25">
      <c r="A1465" s="8"/>
      <c r="B1465" s="8"/>
      <c r="C1465" s="8"/>
      <c r="D1465" s="8"/>
      <c r="F1465" s="8"/>
      <c r="H1465"/>
      <c r="N1465"/>
      <c r="P1465" s="8"/>
      <c r="R1465" s="8"/>
      <c r="T1465" s="8"/>
      <c r="AQ1465"/>
      <c r="BJ1465" s="33" t="s">
        <v>1632</v>
      </c>
      <c r="BP1465" s="8"/>
    </row>
    <row r="1466" spans="1:68" x14ac:dyDescent="0.25">
      <c r="A1466" s="8"/>
      <c r="B1466" s="8"/>
      <c r="C1466" s="8"/>
      <c r="D1466" s="8"/>
      <c r="F1466" s="8"/>
      <c r="H1466"/>
      <c r="N1466"/>
      <c r="P1466" s="8"/>
      <c r="R1466" s="8"/>
      <c r="T1466" s="8"/>
      <c r="AQ1466"/>
      <c r="BJ1466" s="33" t="s">
        <v>1633</v>
      </c>
      <c r="BP1466" s="8"/>
    </row>
    <row r="1467" spans="1:68" x14ac:dyDescent="0.25">
      <c r="A1467" s="8"/>
      <c r="B1467" s="8"/>
      <c r="C1467" s="8"/>
      <c r="D1467" s="8"/>
      <c r="F1467" s="8"/>
      <c r="H1467"/>
      <c r="N1467"/>
      <c r="P1467" s="8"/>
      <c r="R1467" s="8"/>
      <c r="T1467" s="8"/>
      <c r="AQ1467"/>
      <c r="BJ1467" s="33" t="s">
        <v>1634</v>
      </c>
      <c r="BP1467" s="8"/>
    </row>
    <row r="1468" spans="1:68" x14ac:dyDescent="0.25">
      <c r="A1468" s="8"/>
      <c r="B1468" s="8"/>
      <c r="C1468" s="8"/>
      <c r="D1468" s="8"/>
      <c r="F1468" s="8"/>
      <c r="H1468"/>
      <c r="N1468"/>
      <c r="P1468" s="8"/>
      <c r="R1468" s="8"/>
      <c r="T1468" s="8"/>
      <c r="AQ1468"/>
      <c r="BJ1468" s="33" t="s">
        <v>1635</v>
      </c>
      <c r="BP1468" s="8"/>
    </row>
    <row r="1469" spans="1:68" x14ac:dyDescent="0.25">
      <c r="A1469" s="8"/>
      <c r="B1469" s="8"/>
      <c r="C1469" s="8"/>
      <c r="D1469" s="8"/>
      <c r="F1469" s="8"/>
      <c r="H1469"/>
      <c r="N1469"/>
      <c r="P1469" s="8"/>
      <c r="R1469" s="8"/>
      <c r="T1469" s="8"/>
      <c r="AQ1469"/>
      <c r="BJ1469" s="33" t="s">
        <v>1636</v>
      </c>
      <c r="BP1469" s="8"/>
    </row>
    <row r="1470" spans="1:68" x14ac:dyDescent="0.25">
      <c r="A1470" s="8"/>
      <c r="B1470" s="8"/>
      <c r="C1470" s="8"/>
      <c r="D1470" s="8"/>
      <c r="F1470" s="8"/>
      <c r="H1470"/>
      <c r="N1470"/>
      <c r="P1470" s="8"/>
      <c r="R1470" s="8"/>
      <c r="T1470" s="8"/>
      <c r="AQ1470"/>
      <c r="BJ1470" s="33" t="s">
        <v>1637</v>
      </c>
      <c r="BP1470" s="8"/>
    </row>
    <row r="1471" spans="1:68" x14ac:dyDescent="0.25">
      <c r="A1471" s="8"/>
      <c r="B1471" s="8"/>
      <c r="C1471" s="8"/>
      <c r="D1471" s="8"/>
      <c r="F1471" s="8"/>
      <c r="H1471"/>
      <c r="N1471"/>
      <c r="P1471" s="8"/>
      <c r="R1471" s="8"/>
      <c r="T1471" s="8"/>
      <c r="AQ1471"/>
      <c r="BJ1471" s="33" t="s">
        <v>1638</v>
      </c>
      <c r="BP1471" s="8"/>
    </row>
    <row r="1472" spans="1:68" x14ac:dyDescent="0.25">
      <c r="A1472" s="8"/>
      <c r="B1472" s="8"/>
      <c r="C1472" s="8"/>
      <c r="D1472" s="8"/>
      <c r="F1472" s="8"/>
      <c r="H1472"/>
      <c r="N1472"/>
      <c r="P1472" s="8"/>
      <c r="R1472" s="8"/>
      <c r="T1472" s="8"/>
      <c r="AQ1472"/>
      <c r="BJ1472" s="33" t="s">
        <v>1639</v>
      </c>
      <c r="BP1472" s="8"/>
    </row>
    <row r="1473" spans="1:68" x14ac:dyDescent="0.25">
      <c r="A1473" s="8"/>
      <c r="B1473" s="8"/>
      <c r="C1473" s="8"/>
      <c r="D1473" s="8"/>
      <c r="F1473" s="8"/>
      <c r="H1473"/>
      <c r="N1473"/>
      <c r="P1473" s="8"/>
      <c r="R1473" s="8"/>
      <c r="T1473" s="8"/>
      <c r="AQ1473"/>
      <c r="BJ1473" s="33" t="s">
        <v>1640</v>
      </c>
      <c r="BP1473" s="8"/>
    </row>
    <row r="1474" spans="1:68" x14ac:dyDescent="0.25">
      <c r="A1474" s="8"/>
      <c r="B1474" s="8"/>
      <c r="C1474" s="8"/>
      <c r="D1474" s="8"/>
      <c r="F1474" s="8"/>
      <c r="H1474"/>
      <c r="N1474"/>
      <c r="P1474" s="8"/>
      <c r="R1474" s="8"/>
      <c r="T1474" s="8"/>
      <c r="AQ1474"/>
      <c r="BJ1474" s="33" t="s">
        <v>1641</v>
      </c>
      <c r="BP1474" s="8"/>
    </row>
    <row r="1475" spans="1:68" x14ac:dyDescent="0.25">
      <c r="A1475" s="8"/>
      <c r="B1475" s="8"/>
      <c r="C1475" s="8"/>
      <c r="D1475" s="8"/>
      <c r="F1475" s="8"/>
      <c r="H1475"/>
      <c r="N1475"/>
      <c r="P1475" s="8"/>
      <c r="R1475" s="8"/>
      <c r="T1475" s="8"/>
      <c r="AQ1475"/>
      <c r="BJ1475" s="33" t="s">
        <v>1642</v>
      </c>
      <c r="BP1475" s="8"/>
    </row>
    <row r="1476" spans="1:68" x14ac:dyDescent="0.25">
      <c r="A1476" s="8"/>
      <c r="B1476" s="8"/>
      <c r="C1476" s="8"/>
      <c r="D1476" s="8"/>
      <c r="F1476" s="8"/>
      <c r="H1476"/>
      <c r="N1476"/>
      <c r="P1476" s="8"/>
      <c r="R1476" s="8"/>
      <c r="T1476" s="8"/>
      <c r="AQ1476"/>
      <c r="BJ1476" s="33" t="s">
        <v>1643</v>
      </c>
      <c r="BP1476" s="8"/>
    </row>
    <row r="1477" spans="1:68" x14ac:dyDescent="0.25">
      <c r="A1477" s="8"/>
      <c r="B1477" s="8"/>
      <c r="C1477" s="8"/>
      <c r="D1477" s="8"/>
      <c r="F1477" s="8"/>
      <c r="H1477"/>
      <c r="N1477"/>
      <c r="P1477" s="8"/>
      <c r="R1477" s="8"/>
      <c r="T1477" s="8"/>
      <c r="AQ1477"/>
      <c r="BJ1477" s="33" t="s">
        <v>1644</v>
      </c>
      <c r="BP1477" s="8"/>
    </row>
    <row r="1478" spans="1:68" x14ac:dyDescent="0.25">
      <c r="A1478" s="8"/>
      <c r="B1478" s="8"/>
      <c r="C1478" s="8"/>
      <c r="D1478" s="8"/>
      <c r="F1478" s="8"/>
      <c r="H1478"/>
      <c r="N1478"/>
      <c r="P1478" s="8"/>
      <c r="R1478" s="8"/>
      <c r="T1478" s="8"/>
      <c r="AQ1478"/>
      <c r="BJ1478" s="33" t="s">
        <v>1645</v>
      </c>
      <c r="BP1478" s="8"/>
    </row>
    <row r="1479" spans="1:68" x14ac:dyDescent="0.25">
      <c r="A1479" s="8"/>
      <c r="B1479" s="8"/>
      <c r="C1479" s="8"/>
      <c r="D1479" s="8"/>
      <c r="F1479" s="8"/>
      <c r="H1479"/>
      <c r="N1479"/>
      <c r="P1479" s="8"/>
      <c r="R1479" s="8"/>
      <c r="T1479" s="8"/>
      <c r="AQ1479"/>
      <c r="BJ1479" s="33" t="s">
        <v>1646</v>
      </c>
      <c r="BP1479" s="8"/>
    </row>
    <row r="1480" spans="1:68" x14ac:dyDescent="0.25">
      <c r="A1480" s="8"/>
      <c r="B1480" s="8"/>
      <c r="C1480" s="8"/>
      <c r="D1480" s="8"/>
      <c r="F1480" s="8"/>
      <c r="H1480"/>
      <c r="N1480"/>
      <c r="P1480" s="8"/>
      <c r="R1480" s="8"/>
      <c r="T1480" s="8"/>
      <c r="AQ1480"/>
      <c r="BJ1480" s="33" t="s">
        <v>1647</v>
      </c>
      <c r="BP1480" s="8"/>
    </row>
    <row r="1481" spans="1:68" x14ac:dyDescent="0.25">
      <c r="A1481" s="8"/>
      <c r="B1481" s="8"/>
      <c r="C1481" s="8"/>
      <c r="D1481" s="8"/>
      <c r="F1481" s="8"/>
      <c r="H1481"/>
      <c r="N1481"/>
      <c r="P1481" s="8"/>
      <c r="R1481" s="8"/>
      <c r="T1481" s="8"/>
      <c r="AQ1481"/>
      <c r="BJ1481" s="33" t="s">
        <v>1648</v>
      </c>
      <c r="BP1481" s="8"/>
    </row>
    <row r="1482" spans="1:68" x14ac:dyDescent="0.25">
      <c r="A1482" s="8"/>
      <c r="B1482" s="8"/>
      <c r="C1482" s="8"/>
      <c r="D1482" s="8"/>
      <c r="F1482" s="8"/>
      <c r="H1482"/>
      <c r="N1482"/>
      <c r="P1482" s="8"/>
      <c r="R1482" s="8"/>
      <c r="T1482" s="8"/>
      <c r="AQ1482"/>
      <c r="BJ1482" s="33" t="s">
        <v>1649</v>
      </c>
      <c r="BP1482" s="8"/>
    </row>
    <row r="1483" spans="1:68" x14ac:dyDescent="0.25">
      <c r="A1483" s="8"/>
      <c r="B1483" s="8"/>
      <c r="C1483" s="8"/>
      <c r="D1483" s="8"/>
      <c r="F1483" s="8"/>
      <c r="H1483"/>
      <c r="N1483"/>
      <c r="P1483" s="8"/>
      <c r="R1483" s="8"/>
      <c r="T1483" s="8"/>
      <c r="AQ1483"/>
      <c r="BJ1483" s="33" t="s">
        <v>1650</v>
      </c>
      <c r="BP1483" s="8"/>
    </row>
    <row r="1484" spans="1:68" x14ac:dyDescent="0.25">
      <c r="A1484" s="8"/>
      <c r="B1484" s="8"/>
      <c r="C1484" s="8"/>
      <c r="D1484" s="8"/>
      <c r="F1484" s="8"/>
      <c r="H1484"/>
      <c r="N1484"/>
      <c r="P1484" s="8"/>
      <c r="R1484" s="8"/>
      <c r="T1484" s="8"/>
      <c r="AQ1484"/>
      <c r="BJ1484" s="33" t="s">
        <v>1651</v>
      </c>
      <c r="BP1484" s="8"/>
    </row>
    <row r="1485" spans="1:68" x14ac:dyDescent="0.25">
      <c r="A1485" s="8"/>
      <c r="B1485" s="8"/>
      <c r="C1485" s="8"/>
      <c r="D1485" s="8"/>
      <c r="F1485" s="8"/>
      <c r="H1485"/>
      <c r="N1485"/>
      <c r="P1485" s="8"/>
      <c r="R1485" s="8"/>
      <c r="T1485" s="8"/>
      <c r="AQ1485"/>
      <c r="BJ1485" s="33" t="s">
        <v>1652</v>
      </c>
      <c r="BP1485" s="8"/>
    </row>
    <row r="1486" spans="1:68" x14ac:dyDescent="0.25">
      <c r="A1486" s="8"/>
      <c r="B1486" s="8"/>
      <c r="C1486" s="8"/>
      <c r="D1486" s="8"/>
      <c r="F1486" s="8"/>
      <c r="H1486"/>
      <c r="N1486"/>
      <c r="P1486" s="8"/>
      <c r="R1486" s="8"/>
      <c r="T1486" s="8"/>
      <c r="AQ1486"/>
      <c r="BJ1486" s="33" t="s">
        <v>1653</v>
      </c>
      <c r="BP1486" s="8"/>
    </row>
    <row r="1487" spans="1:68" x14ac:dyDescent="0.25">
      <c r="A1487" s="8"/>
      <c r="B1487" s="8"/>
      <c r="C1487" s="8"/>
      <c r="D1487" s="8"/>
      <c r="F1487" s="8"/>
      <c r="H1487"/>
      <c r="N1487"/>
      <c r="P1487" s="8"/>
      <c r="R1487" s="8"/>
      <c r="T1487" s="8"/>
      <c r="AQ1487"/>
      <c r="BJ1487" s="33" t="s">
        <v>1654</v>
      </c>
      <c r="BP1487" s="8"/>
    </row>
    <row r="1488" spans="1:68" x14ac:dyDescent="0.25">
      <c r="A1488" s="8"/>
      <c r="B1488" s="8"/>
      <c r="C1488" s="8"/>
      <c r="D1488" s="8"/>
      <c r="F1488" s="8"/>
      <c r="H1488"/>
      <c r="N1488"/>
      <c r="P1488" s="8"/>
      <c r="R1488" s="8"/>
      <c r="T1488" s="8"/>
      <c r="AQ1488"/>
      <c r="BJ1488" s="33" t="s">
        <v>1655</v>
      </c>
      <c r="BP1488" s="8"/>
    </row>
    <row r="1489" spans="1:68" x14ac:dyDescent="0.25">
      <c r="A1489" s="8"/>
      <c r="B1489" s="8"/>
      <c r="C1489" s="8"/>
      <c r="D1489" s="8"/>
      <c r="F1489" s="8"/>
      <c r="H1489"/>
      <c r="N1489"/>
      <c r="P1489" s="8"/>
      <c r="R1489" s="8"/>
      <c r="T1489" s="8"/>
      <c r="AQ1489"/>
      <c r="BJ1489" s="33" t="s">
        <v>1656</v>
      </c>
      <c r="BP1489" s="8"/>
    </row>
    <row r="1490" spans="1:68" x14ac:dyDescent="0.25">
      <c r="A1490" s="8"/>
      <c r="B1490" s="8"/>
      <c r="C1490" s="8"/>
      <c r="D1490" s="8"/>
      <c r="F1490" s="8"/>
      <c r="H1490"/>
      <c r="N1490"/>
      <c r="P1490" s="8"/>
      <c r="R1490" s="8"/>
      <c r="T1490" s="8"/>
      <c r="AQ1490"/>
      <c r="BJ1490" s="33" t="s">
        <v>1657</v>
      </c>
      <c r="BP1490" s="8"/>
    </row>
    <row r="1491" spans="1:68" x14ac:dyDescent="0.25">
      <c r="A1491" s="8"/>
      <c r="B1491" s="8"/>
      <c r="C1491" s="8"/>
      <c r="D1491" s="8"/>
      <c r="F1491" s="8"/>
      <c r="H1491"/>
      <c r="N1491"/>
      <c r="P1491" s="8"/>
      <c r="R1491" s="8"/>
      <c r="T1491" s="8"/>
      <c r="AQ1491"/>
      <c r="BJ1491" s="33" t="s">
        <v>1658</v>
      </c>
      <c r="BP1491" s="8"/>
    </row>
    <row r="1492" spans="1:68" x14ac:dyDescent="0.25">
      <c r="A1492" s="8"/>
      <c r="B1492" s="8"/>
      <c r="C1492" s="8"/>
      <c r="D1492" s="8"/>
      <c r="F1492" s="8"/>
      <c r="H1492"/>
      <c r="N1492"/>
      <c r="P1492" s="8"/>
      <c r="R1492" s="8"/>
      <c r="T1492" s="8"/>
      <c r="AQ1492"/>
      <c r="BJ1492" s="33" t="s">
        <v>1659</v>
      </c>
      <c r="BP1492" s="8"/>
    </row>
    <row r="1493" spans="1:68" x14ac:dyDescent="0.25">
      <c r="A1493" s="8"/>
      <c r="B1493" s="8"/>
      <c r="C1493" s="8"/>
      <c r="D1493" s="8"/>
      <c r="F1493" s="8"/>
      <c r="H1493"/>
      <c r="N1493"/>
      <c r="P1493" s="8"/>
      <c r="R1493" s="8"/>
      <c r="T1493" s="8"/>
      <c r="AQ1493"/>
      <c r="BJ1493" s="33" t="s">
        <v>1660</v>
      </c>
      <c r="BP1493" s="8"/>
    </row>
    <row r="1494" spans="1:68" x14ac:dyDescent="0.25">
      <c r="A1494" s="8"/>
      <c r="B1494" s="8"/>
      <c r="C1494" s="8"/>
      <c r="D1494" s="8"/>
      <c r="F1494" s="8"/>
      <c r="H1494"/>
      <c r="N1494"/>
      <c r="P1494" s="8"/>
      <c r="R1494" s="8"/>
      <c r="T1494" s="8"/>
      <c r="AQ1494"/>
      <c r="BJ1494" s="33" t="s">
        <v>1661</v>
      </c>
      <c r="BP1494" s="8"/>
    </row>
    <row r="1495" spans="1:68" x14ac:dyDescent="0.25">
      <c r="A1495" s="8"/>
      <c r="B1495" s="8"/>
      <c r="C1495" s="8"/>
      <c r="D1495" s="8"/>
      <c r="F1495" s="8"/>
      <c r="H1495"/>
      <c r="N1495"/>
      <c r="P1495" s="8"/>
      <c r="R1495" s="8"/>
      <c r="T1495" s="8"/>
      <c r="AQ1495"/>
      <c r="BJ1495" s="33" t="s">
        <v>1662</v>
      </c>
      <c r="BP1495" s="8"/>
    </row>
    <row r="1496" spans="1:68" x14ac:dyDescent="0.25">
      <c r="A1496" s="8"/>
      <c r="B1496" s="8"/>
      <c r="C1496" s="8"/>
      <c r="D1496" s="8"/>
      <c r="F1496" s="8"/>
      <c r="H1496"/>
      <c r="N1496"/>
      <c r="P1496" s="8"/>
      <c r="R1496" s="8"/>
      <c r="T1496" s="8"/>
      <c r="AQ1496"/>
      <c r="BJ1496" s="33" t="s">
        <v>1663</v>
      </c>
      <c r="BP1496" s="8"/>
    </row>
    <row r="1497" spans="1:68" x14ac:dyDescent="0.25">
      <c r="A1497" s="8"/>
      <c r="B1497" s="8"/>
      <c r="C1497" s="8"/>
      <c r="D1497" s="8"/>
      <c r="F1497" s="8"/>
      <c r="H1497"/>
      <c r="N1497"/>
      <c r="P1497" s="8"/>
      <c r="R1497" s="8"/>
      <c r="T1497" s="8"/>
      <c r="AQ1497"/>
      <c r="BJ1497" s="33" t="s">
        <v>1664</v>
      </c>
      <c r="BP1497" s="8"/>
    </row>
    <row r="1498" spans="1:68" x14ac:dyDescent="0.25">
      <c r="A1498" s="8"/>
      <c r="B1498" s="8"/>
      <c r="C1498" s="8"/>
      <c r="D1498" s="8"/>
      <c r="F1498" s="8"/>
      <c r="H1498"/>
      <c r="N1498"/>
      <c r="P1498" s="8"/>
      <c r="R1498" s="8"/>
      <c r="T1498" s="8"/>
      <c r="AQ1498"/>
      <c r="BJ1498" s="33" t="s">
        <v>1665</v>
      </c>
      <c r="BP1498" s="8"/>
    </row>
    <row r="1499" spans="1:68" x14ac:dyDescent="0.25">
      <c r="A1499" s="8"/>
      <c r="B1499" s="8"/>
      <c r="C1499" s="8"/>
      <c r="D1499" s="8"/>
      <c r="F1499" s="8"/>
      <c r="H1499"/>
      <c r="N1499"/>
      <c r="P1499" s="8"/>
      <c r="R1499" s="8"/>
      <c r="T1499" s="8"/>
      <c r="AQ1499"/>
      <c r="BJ1499" s="33" t="s">
        <v>1666</v>
      </c>
      <c r="BP1499" s="8"/>
    </row>
    <row r="1500" spans="1:68" x14ac:dyDescent="0.25">
      <c r="A1500" s="8"/>
      <c r="B1500" s="8"/>
      <c r="C1500" s="8"/>
      <c r="D1500" s="8"/>
      <c r="F1500" s="8"/>
      <c r="H1500"/>
      <c r="N1500"/>
      <c r="P1500" s="8"/>
      <c r="R1500" s="8"/>
      <c r="T1500" s="8"/>
      <c r="AQ1500"/>
      <c r="BJ1500" s="33" t="s">
        <v>1667</v>
      </c>
      <c r="BP1500" s="8"/>
    </row>
    <row r="1501" spans="1:68" x14ac:dyDescent="0.25">
      <c r="A1501" s="8"/>
      <c r="B1501" s="8"/>
      <c r="C1501" s="8"/>
      <c r="D1501" s="8"/>
      <c r="F1501" s="8"/>
      <c r="H1501"/>
      <c r="N1501"/>
      <c r="P1501" s="8"/>
      <c r="R1501" s="8"/>
      <c r="T1501" s="8"/>
      <c r="AQ1501"/>
      <c r="BJ1501" s="33" t="s">
        <v>1668</v>
      </c>
      <c r="BP1501" s="8"/>
    </row>
    <row r="1502" spans="1:68" x14ac:dyDescent="0.25">
      <c r="A1502" s="8"/>
      <c r="B1502" s="8"/>
      <c r="C1502" s="8"/>
      <c r="D1502" s="8"/>
      <c r="F1502" s="8"/>
      <c r="H1502"/>
      <c r="N1502"/>
      <c r="P1502" s="8"/>
      <c r="R1502" s="8"/>
      <c r="T1502" s="8"/>
      <c r="AQ1502"/>
      <c r="BJ1502" s="33" t="s">
        <v>1669</v>
      </c>
      <c r="BP1502" s="8"/>
    </row>
    <row r="1503" spans="1:68" x14ac:dyDescent="0.25">
      <c r="A1503" s="8"/>
      <c r="B1503" s="8"/>
      <c r="C1503" s="8"/>
      <c r="D1503" s="8"/>
      <c r="F1503" s="8"/>
      <c r="H1503"/>
      <c r="N1503"/>
      <c r="P1503" s="8"/>
      <c r="R1503" s="8"/>
      <c r="T1503" s="8"/>
      <c r="AQ1503"/>
      <c r="BJ1503" s="33" t="s">
        <v>1670</v>
      </c>
      <c r="BP1503" s="8"/>
    </row>
    <row r="1504" spans="1:68" x14ac:dyDescent="0.25">
      <c r="A1504" s="8"/>
      <c r="B1504" s="8"/>
      <c r="C1504" s="8"/>
      <c r="D1504" s="8"/>
      <c r="F1504" s="8"/>
      <c r="H1504"/>
      <c r="N1504"/>
      <c r="P1504" s="8"/>
      <c r="R1504" s="8"/>
      <c r="T1504" s="8"/>
      <c r="AQ1504"/>
      <c r="BJ1504" s="33" t="s">
        <v>1671</v>
      </c>
      <c r="BP1504" s="8"/>
    </row>
    <row r="1505" spans="1:68" x14ac:dyDescent="0.25">
      <c r="A1505" s="8"/>
      <c r="B1505" s="8"/>
      <c r="C1505" s="8"/>
      <c r="D1505" s="8"/>
      <c r="F1505" s="8"/>
      <c r="H1505"/>
      <c r="N1505"/>
      <c r="P1505" s="8"/>
      <c r="R1505" s="8"/>
      <c r="T1505" s="8"/>
      <c r="AQ1505"/>
      <c r="BJ1505" s="33" t="s">
        <v>1672</v>
      </c>
      <c r="BP1505" s="8"/>
    </row>
    <row r="1506" spans="1:68" x14ac:dyDescent="0.25">
      <c r="A1506" s="8"/>
      <c r="B1506" s="8"/>
      <c r="C1506" s="8"/>
      <c r="D1506" s="8"/>
      <c r="F1506" s="8"/>
      <c r="H1506"/>
      <c r="N1506"/>
      <c r="P1506" s="8"/>
      <c r="R1506" s="8"/>
      <c r="T1506" s="8"/>
      <c r="AQ1506"/>
      <c r="BJ1506" s="33" t="s">
        <v>1673</v>
      </c>
      <c r="BP1506" s="8"/>
    </row>
    <row r="1507" spans="1:68" x14ac:dyDescent="0.25">
      <c r="A1507" s="8"/>
      <c r="B1507" s="8"/>
      <c r="C1507" s="8"/>
      <c r="D1507" s="8"/>
      <c r="F1507" s="8"/>
      <c r="H1507"/>
      <c r="N1507"/>
      <c r="P1507" s="8"/>
      <c r="R1507" s="8"/>
      <c r="T1507" s="8"/>
      <c r="AQ1507"/>
      <c r="BJ1507" s="33" t="s">
        <v>1674</v>
      </c>
      <c r="BP1507" s="8"/>
    </row>
    <row r="1508" spans="1:68" x14ac:dyDescent="0.25">
      <c r="A1508" s="8"/>
      <c r="B1508" s="8"/>
      <c r="C1508" s="8"/>
      <c r="D1508" s="8"/>
      <c r="F1508" s="8"/>
      <c r="H1508"/>
      <c r="N1508"/>
      <c r="P1508" s="8"/>
      <c r="R1508" s="8"/>
      <c r="T1508" s="8"/>
      <c r="AQ1508"/>
      <c r="BJ1508" s="33" t="s">
        <v>1675</v>
      </c>
      <c r="BP1508" s="8"/>
    </row>
    <row r="1509" spans="1:68" x14ac:dyDescent="0.25">
      <c r="A1509" s="8"/>
      <c r="B1509" s="8"/>
      <c r="C1509" s="8"/>
      <c r="D1509" s="8"/>
      <c r="F1509" s="8"/>
      <c r="H1509"/>
      <c r="N1509"/>
      <c r="P1509" s="8"/>
      <c r="R1509" s="8"/>
      <c r="T1509" s="8"/>
      <c r="AQ1509"/>
      <c r="BJ1509" s="33" t="s">
        <v>1676</v>
      </c>
      <c r="BP1509" s="8"/>
    </row>
    <row r="1510" spans="1:68" x14ac:dyDescent="0.25">
      <c r="A1510" s="8"/>
      <c r="B1510" s="8"/>
      <c r="C1510" s="8"/>
      <c r="D1510" s="8"/>
      <c r="F1510" s="8"/>
      <c r="H1510"/>
      <c r="N1510"/>
      <c r="P1510" s="8"/>
      <c r="R1510" s="8"/>
      <c r="T1510" s="8"/>
      <c r="AQ1510"/>
      <c r="BJ1510" s="33" t="s">
        <v>1677</v>
      </c>
      <c r="BP1510" s="8"/>
    </row>
    <row r="1511" spans="1:68" x14ac:dyDescent="0.25">
      <c r="A1511" s="8"/>
      <c r="B1511" s="8"/>
      <c r="C1511" s="8"/>
      <c r="D1511" s="8"/>
      <c r="F1511" s="8"/>
      <c r="H1511"/>
      <c r="N1511"/>
      <c r="P1511" s="8"/>
      <c r="R1511" s="8"/>
      <c r="T1511" s="8"/>
      <c r="AQ1511"/>
      <c r="BJ1511" s="33" t="s">
        <v>1678</v>
      </c>
      <c r="BP1511" s="8"/>
    </row>
    <row r="1512" spans="1:68" x14ac:dyDescent="0.25">
      <c r="A1512" s="8"/>
      <c r="B1512" s="8"/>
      <c r="C1512" s="8"/>
      <c r="D1512" s="8"/>
      <c r="F1512" s="8"/>
      <c r="H1512"/>
      <c r="N1512"/>
      <c r="P1512" s="8"/>
      <c r="R1512" s="8"/>
      <c r="T1512" s="8"/>
      <c r="AQ1512"/>
      <c r="BJ1512" s="33" t="s">
        <v>1679</v>
      </c>
      <c r="BP1512" s="8"/>
    </row>
    <row r="1513" spans="1:68" x14ac:dyDescent="0.25">
      <c r="A1513" s="8"/>
      <c r="B1513" s="8"/>
      <c r="C1513" s="8"/>
      <c r="D1513" s="8"/>
      <c r="F1513" s="8"/>
      <c r="H1513"/>
      <c r="N1513"/>
      <c r="P1513" s="8"/>
      <c r="R1513" s="8"/>
      <c r="T1513" s="8"/>
      <c r="AQ1513"/>
      <c r="BJ1513" s="33" t="s">
        <v>1680</v>
      </c>
      <c r="BP1513" s="8"/>
    </row>
    <row r="1514" spans="1:68" x14ac:dyDescent="0.25">
      <c r="A1514" s="8"/>
      <c r="B1514" s="8"/>
      <c r="C1514" s="8"/>
      <c r="D1514" s="8"/>
      <c r="F1514" s="8"/>
      <c r="H1514"/>
      <c r="N1514"/>
      <c r="P1514" s="8"/>
      <c r="R1514" s="8"/>
      <c r="T1514" s="8"/>
      <c r="AQ1514"/>
      <c r="BJ1514" s="33" t="s">
        <v>1681</v>
      </c>
      <c r="BP1514" s="8"/>
    </row>
    <row r="1515" spans="1:68" x14ac:dyDescent="0.25">
      <c r="A1515" s="8"/>
      <c r="B1515" s="8"/>
      <c r="C1515" s="8"/>
      <c r="D1515" s="8"/>
      <c r="F1515" s="8"/>
      <c r="H1515"/>
      <c r="N1515"/>
      <c r="P1515" s="8"/>
      <c r="R1515" s="8"/>
      <c r="T1515" s="8"/>
      <c r="AQ1515"/>
      <c r="BJ1515" s="33" t="s">
        <v>1682</v>
      </c>
      <c r="BP1515" s="8"/>
    </row>
    <row r="1516" spans="1:68" x14ac:dyDescent="0.25">
      <c r="A1516" s="8"/>
      <c r="B1516" s="8"/>
      <c r="C1516" s="8"/>
      <c r="D1516" s="8"/>
      <c r="F1516" s="8"/>
      <c r="H1516"/>
      <c r="N1516"/>
      <c r="P1516" s="8"/>
      <c r="R1516" s="8"/>
      <c r="T1516" s="8"/>
      <c r="AQ1516"/>
      <c r="BJ1516" s="33" t="s">
        <v>1683</v>
      </c>
      <c r="BP1516" s="8"/>
    </row>
    <row r="1517" spans="1:68" x14ac:dyDescent="0.25">
      <c r="A1517" s="8"/>
      <c r="B1517" s="8"/>
      <c r="C1517" s="8"/>
      <c r="D1517" s="8"/>
      <c r="F1517" s="8"/>
      <c r="H1517"/>
      <c r="N1517"/>
      <c r="P1517" s="8"/>
      <c r="R1517" s="8"/>
      <c r="T1517" s="8"/>
      <c r="AQ1517"/>
      <c r="BJ1517" s="33" t="s">
        <v>1684</v>
      </c>
      <c r="BP1517" s="8"/>
    </row>
    <row r="1518" spans="1:68" x14ac:dyDescent="0.25">
      <c r="A1518" s="8"/>
      <c r="B1518" s="8"/>
      <c r="C1518" s="8"/>
      <c r="D1518" s="8"/>
      <c r="F1518" s="8"/>
      <c r="H1518"/>
      <c r="N1518"/>
      <c r="P1518" s="8"/>
      <c r="R1518" s="8"/>
      <c r="T1518" s="8"/>
      <c r="AQ1518"/>
      <c r="BJ1518" s="33" t="s">
        <v>1685</v>
      </c>
      <c r="BP1518" s="8"/>
    </row>
    <row r="1519" spans="1:68" x14ac:dyDescent="0.25">
      <c r="A1519" s="8"/>
      <c r="B1519" s="8"/>
      <c r="C1519" s="8"/>
      <c r="D1519" s="8"/>
      <c r="F1519" s="8"/>
      <c r="H1519"/>
      <c r="N1519"/>
      <c r="P1519" s="8"/>
      <c r="R1519" s="8"/>
      <c r="T1519" s="8"/>
      <c r="AQ1519"/>
      <c r="BJ1519" s="33" t="s">
        <v>1686</v>
      </c>
      <c r="BP1519" s="8"/>
    </row>
    <row r="1520" spans="1:68" x14ac:dyDescent="0.25">
      <c r="A1520" s="8"/>
      <c r="B1520" s="8"/>
      <c r="C1520" s="8"/>
      <c r="D1520" s="8"/>
      <c r="F1520" s="8"/>
      <c r="H1520"/>
      <c r="N1520"/>
      <c r="P1520" s="8"/>
      <c r="R1520" s="8"/>
      <c r="T1520" s="8"/>
      <c r="AQ1520"/>
      <c r="BJ1520" s="33" t="s">
        <v>1687</v>
      </c>
      <c r="BP1520" s="8"/>
    </row>
    <row r="1521" spans="1:68" x14ac:dyDescent="0.25">
      <c r="A1521" s="8"/>
      <c r="B1521" s="8"/>
      <c r="C1521" s="8"/>
      <c r="D1521" s="8"/>
      <c r="F1521" s="8"/>
      <c r="H1521"/>
      <c r="N1521"/>
      <c r="P1521" s="8"/>
      <c r="R1521" s="8"/>
      <c r="T1521" s="8"/>
      <c r="AQ1521"/>
      <c r="BJ1521" s="33" t="s">
        <v>1688</v>
      </c>
      <c r="BP1521" s="8"/>
    </row>
    <row r="1522" spans="1:68" x14ac:dyDescent="0.25">
      <c r="A1522" s="8"/>
      <c r="B1522" s="8"/>
      <c r="C1522" s="8"/>
      <c r="D1522" s="8"/>
      <c r="F1522" s="8"/>
      <c r="H1522"/>
      <c r="N1522"/>
      <c r="P1522" s="8"/>
      <c r="R1522" s="8"/>
      <c r="T1522" s="8"/>
      <c r="AQ1522"/>
      <c r="BJ1522" s="33" t="s">
        <v>1689</v>
      </c>
      <c r="BP1522" s="8"/>
    </row>
    <row r="1523" spans="1:68" x14ac:dyDescent="0.25">
      <c r="A1523" s="8"/>
      <c r="B1523" s="8"/>
      <c r="C1523" s="8"/>
      <c r="D1523" s="8"/>
      <c r="F1523" s="8"/>
      <c r="H1523"/>
      <c r="N1523"/>
      <c r="P1523" s="8"/>
      <c r="R1523" s="8"/>
      <c r="T1523" s="8"/>
      <c r="AQ1523"/>
      <c r="BJ1523" s="33" t="s">
        <v>1690</v>
      </c>
      <c r="BP1523" s="8"/>
    </row>
    <row r="1524" spans="1:68" x14ac:dyDescent="0.25">
      <c r="A1524" s="8"/>
      <c r="B1524" s="8"/>
      <c r="C1524" s="8"/>
      <c r="D1524" s="8"/>
      <c r="F1524" s="8"/>
      <c r="H1524"/>
      <c r="N1524"/>
      <c r="P1524" s="8"/>
      <c r="R1524" s="8"/>
      <c r="T1524" s="8"/>
      <c r="AQ1524"/>
      <c r="BJ1524" s="33" t="s">
        <v>1691</v>
      </c>
      <c r="BP1524" s="8"/>
    </row>
    <row r="1525" spans="1:68" x14ac:dyDescent="0.25">
      <c r="A1525" s="8"/>
      <c r="B1525" s="8"/>
      <c r="C1525" s="8"/>
      <c r="D1525" s="8"/>
      <c r="F1525" s="8"/>
      <c r="H1525"/>
      <c r="N1525"/>
      <c r="P1525" s="8"/>
      <c r="R1525" s="8"/>
      <c r="T1525" s="8"/>
      <c r="AQ1525"/>
      <c r="BJ1525" s="33" t="s">
        <v>1692</v>
      </c>
      <c r="BP1525" s="8"/>
    </row>
    <row r="1526" spans="1:68" x14ac:dyDescent="0.25">
      <c r="A1526" s="8"/>
      <c r="B1526" s="8"/>
      <c r="C1526" s="8"/>
      <c r="D1526" s="8"/>
      <c r="F1526" s="8"/>
      <c r="H1526"/>
      <c r="N1526"/>
      <c r="P1526" s="8"/>
      <c r="R1526" s="8"/>
      <c r="T1526" s="8"/>
      <c r="AQ1526"/>
      <c r="BJ1526" s="33" t="s">
        <v>1693</v>
      </c>
      <c r="BP1526" s="8"/>
    </row>
    <row r="1527" spans="1:68" x14ac:dyDescent="0.25">
      <c r="A1527" s="8"/>
      <c r="B1527" s="8"/>
      <c r="C1527" s="8"/>
      <c r="D1527" s="8"/>
      <c r="F1527" s="8"/>
      <c r="H1527"/>
      <c r="N1527"/>
      <c r="P1527" s="8"/>
      <c r="R1527" s="8"/>
      <c r="T1527" s="8"/>
      <c r="AQ1527"/>
      <c r="BJ1527" s="33" t="s">
        <v>1694</v>
      </c>
      <c r="BP1527" s="8"/>
    </row>
    <row r="1528" spans="1:68" x14ac:dyDescent="0.25">
      <c r="A1528" s="8"/>
      <c r="B1528" s="8"/>
      <c r="C1528" s="8"/>
      <c r="D1528" s="8"/>
      <c r="F1528" s="8"/>
      <c r="H1528"/>
      <c r="N1528"/>
      <c r="P1528" s="8"/>
      <c r="R1528" s="8"/>
      <c r="T1528" s="8"/>
      <c r="AQ1528"/>
      <c r="BJ1528" s="33" t="s">
        <v>1695</v>
      </c>
      <c r="BP1528" s="8"/>
    </row>
    <row r="1529" spans="1:68" x14ac:dyDescent="0.25">
      <c r="A1529" s="8"/>
      <c r="B1529" s="8"/>
      <c r="C1529" s="8"/>
      <c r="D1529" s="8"/>
      <c r="F1529" s="8"/>
      <c r="H1529"/>
      <c r="N1529"/>
      <c r="P1529" s="8"/>
      <c r="R1529" s="8"/>
      <c r="T1529" s="8"/>
      <c r="AQ1529"/>
      <c r="BJ1529" s="33" t="s">
        <v>1696</v>
      </c>
      <c r="BP1529" s="8"/>
    </row>
    <row r="1530" spans="1:68" x14ac:dyDescent="0.25">
      <c r="A1530" s="8"/>
      <c r="B1530" s="8"/>
      <c r="C1530" s="8"/>
      <c r="D1530" s="8"/>
      <c r="F1530" s="8"/>
      <c r="H1530"/>
      <c r="N1530"/>
      <c r="P1530" s="8"/>
      <c r="R1530" s="8"/>
      <c r="T1530" s="8"/>
      <c r="AQ1530"/>
      <c r="BJ1530" s="33" t="s">
        <v>1697</v>
      </c>
      <c r="BP1530" s="8"/>
    </row>
    <row r="1531" spans="1:68" x14ac:dyDescent="0.25">
      <c r="A1531" s="8"/>
      <c r="B1531" s="8"/>
      <c r="C1531" s="8"/>
      <c r="D1531" s="8"/>
      <c r="F1531" s="8"/>
      <c r="H1531"/>
      <c r="N1531"/>
      <c r="P1531" s="8"/>
      <c r="R1531" s="8"/>
      <c r="T1531" s="8"/>
      <c r="AQ1531"/>
      <c r="BJ1531" s="33" t="s">
        <v>1698</v>
      </c>
      <c r="BP1531" s="8"/>
    </row>
    <row r="1532" spans="1:68" x14ac:dyDescent="0.25">
      <c r="A1532" s="8"/>
      <c r="B1532" s="8"/>
      <c r="C1532" s="8"/>
      <c r="D1532" s="8"/>
      <c r="F1532" s="8"/>
      <c r="H1532"/>
      <c r="N1532"/>
      <c r="P1532" s="8"/>
      <c r="R1532" s="8"/>
      <c r="T1532" s="8"/>
      <c r="AQ1532"/>
      <c r="BJ1532" s="33" t="s">
        <v>1699</v>
      </c>
      <c r="BP1532" s="8"/>
    </row>
    <row r="1533" spans="1:68" x14ac:dyDescent="0.25">
      <c r="A1533" s="8"/>
      <c r="B1533" s="8"/>
      <c r="C1533" s="8"/>
      <c r="D1533" s="8"/>
      <c r="F1533" s="8"/>
      <c r="H1533"/>
      <c r="N1533"/>
      <c r="P1533" s="8"/>
      <c r="R1533" s="8"/>
      <c r="T1533" s="8"/>
      <c r="AQ1533"/>
      <c r="BJ1533" s="33" t="s">
        <v>1700</v>
      </c>
      <c r="BP1533" s="8"/>
    </row>
    <row r="1534" spans="1:68" x14ac:dyDescent="0.25">
      <c r="A1534" s="8"/>
      <c r="B1534" s="8"/>
      <c r="C1534" s="8"/>
      <c r="D1534" s="8"/>
      <c r="F1534" s="8"/>
      <c r="H1534"/>
      <c r="N1534"/>
      <c r="P1534" s="8"/>
      <c r="R1534" s="8"/>
      <c r="T1534" s="8"/>
      <c r="AQ1534"/>
      <c r="BJ1534" s="33" t="s">
        <v>1701</v>
      </c>
      <c r="BP1534" s="8"/>
    </row>
    <row r="1535" spans="1:68" x14ac:dyDescent="0.25">
      <c r="A1535" s="8"/>
      <c r="B1535" s="8"/>
      <c r="C1535" s="8"/>
      <c r="D1535" s="8"/>
      <c r="F1535" s="8"/>
      <c r="H1535"/>
      <c r="N1535"/>
      <c r="P1535" s="8"/>
      <c r="R1535" s="8"/>
      <c r="T1535" s="8"/>
      <c r="AQ1535"/>
      <c r="BJ1535" s="33" t="s">
        <v>1702</v>
      </c>
      <c r="BP1535" s="8"/>
    </row>
    <row r="1536" spans="1:68" x14ac:dyDescent="0.25">
      <c r="A1536" s="8"/>
      <c r="B1536" s="8"/>
      <c r="C1536" s="8"/>
      <c r="D1536" s="8"/>
      <c r="F1536" s="8"/>
      <c r="H1536"/>
      <c r="N1536"/>
      <c r="P1536" s="8"/>
      <c r="R1536" s="8"/>
      <c r="T1536" s="8"/>
      <c r="AQ1536"/>
      <c r="BJ1536" s="33" t="s">
        <v>1703</v>
      </c>
      <c r="BP1536" s="8"/>
    </row>
    <row r="1537" spans="1:68" x14ac:dyDescent="0.25">
      <c r="A1537" s="8"/>
      <c r="B1537" s="8"/>
      <c r="C1537" s="8"/>
      <c r="D1537" s="8"/>
      <c r="F1537" s="8"/>
      <c r="H1537"/>
      <c r="N1537"/>
      <c r="P1537" s="8"/>
      <c r="R1537" s="8"/>
      <c r="T1537" s="8"/>
      <c r="AQ1537"/>
      <c r="BJ1537" s="33" t="s">
        <v>1704</v>
      </c>
      <c r="BP1537" s="8"/>
    </row>
    <row r="1538" spans="1:68" x14ac:dyDescent="0.25">
      <c r="A1538" s="8"/>
      <c r="B1538" s="8"/>
      <c r="C1538" s="8"/>
      <c r="D1538" s="8"/>
      <c r="F1538" s="8"/>
      <c r="H1538"/>
      <c r="N1538"/>
      <c r="P1538" s="8"/>
      <c r="R1538" s="8"/>
      <c r="T1538" s="8"/>
      <c r="AQ1538"/>
      <c r="BJ1538" s="33" t="s">
        <v>1705</v>
      </c>
      <c r="BP1538" s="8"/>
    </row>
    <row r="1539" spans="1:68" x14ac:dyDescent="0.25">
      <c r="A1539" s="8"/>
      <c r="B1539" s="8"/>
      <c r="C1539" s="8"/>
      <c r="D1539" s="8"/>
      <c r="F1539" s="8"/>
      <c r="H1539"/>
      <c r="N1539"/>
      <c r="P1539" s="8"/>
      <c r="R1539" s="8"/>
      <c r="T1539" s="8"/>
      <c r="AQ1539"/>
      <c r="BJ1539" s="33" t="s">
        <v>1706</v>
      </c>
      <c r="BP1539" s="8"/>
    </row>
    <row r="1540" spans="1:68" x14ac:dyDescent="0.25">
      <c r="A1540" s="8"/>
      <c r="B1540" s="8"/>
      <c r="C1540" s="8"/>
      <c r="D1540" s="8"/>
      <c r="F1540" s="8"/>
      <c r="H1540"/>
      <c r="N1540"/>
      <c r="P1540" s="8"/>
      <c r="R1540" s="8"/>
      <c r="T1540" s="8"/>
      <c r="AQ1540"/>
      <c r="BJ1540" s="33" t="s">
        <v>1707</v>
      </c>
      <c r="BP1540" s="8"/>
    </row>
    <row r="1541" spans="1:68" x14ac:dyDescent="0.25">
      <c r="A1541" s="8"/>
      <c r="B1541" s="8"/>
      <c r="C1541" s="8"/>
      <c r="D1541" s="8"/>
      <c r="F1541" s="8"/>
      <c r="H1541"/>
      <c r="N1541"/>
      <c r="P1541" s="8"/>
      <c r="R1541" s="8"/>
      <c r="T1541" s="8"/>
      <c r="AQ1541"/>
      <c r="BJ1541" s="33" t="s">
        <v>1708</v>
      </c>
      <c r="BP1541" s="8"/>
    </row>
    <row r="1542" spans="1:68" x14ac:dyDescent="0.25">
      <c r="A1542" s="8"/>
      <c r="B1542" s="8"/>
      <c r="C1542" s="8"/>
      <c r="D1542" s="8"/>
      <c r="F1542" s="8"/>
      <c r="H1542"/>
      <c r="N1542"/>
      <c r="P1542" s="8"/>
      <c r="R1542" s="8"/>
      <c r="T1542" s="8"/>
      <c r="AQ1542"/>
      <c r="BJ1542" s="33" t="s">
        <v>1709</v>
      </c>
      <c r="BP1542" s="8"/>
    </row>
    <row r="1543" spans="1:68" x14ac:dyDescent="0.25">
      <c r="A1543" s="8"/>
      <c r="B1543" s="8"/>
      <c r="C1543" s="8"/>
      <c r="D1543" s="8"/>
      <c r="F1543" s="8"/>
      <c r="H1543"/>
      <c r="N1543"/>
      <c r="P1543" s="8"/>
      <c r="R1543" s="8"/>
      <c r="T1543" s="8"/>
      <c r="AQ1543"/>
      <c r="BJ1543" s="33" t="s">
        <v>1710</v>
      </c>
      <c r="BP1543" s="8"/>
    </row>
    <row r="1544" spans="1:68" x14ac:dyDescent="0.25">
      <c r="A1544" s="8"/>
      <c r="B1544" s="8"/>
      <c r="C1544" s="8"/>
      <c r="D1544" s="8"/>
      <c r="F1544" s="8"/>
      <c r="H1544"/>
      <c r="N1544"/>
      <c r="P1544" s="8"/>
      <c r="R1544" s="8"/>
      <c r="T1544" s="8"/>
      <c r="AQ1544"/>
      <c r="BJ1544" s="33" t="s">
        <v>1711</v>
      </c>
      <c r="BP1544" s="8"/>
    </row>
    <row r="1545" spans="1:68" x14ac:dyDescent="0.25">
      <c r="A1545" s="8"/>
      <c r="B1545" s="8"/>
      <c r="C1545" s="8"/>
      <c r="D1545" s="8"/>
      <c r="F1545" s="8"/>
      <c r="H1545"/>
      <c r="N1545"/>
      <c r="P1545" s="8"/>
      <c r="R1545" s="8"/>
      <c r="T1545" s="8"/>
      <c r="AQ1545"/>
      <c r="BJ1545" s="33" t="s">
        <v>1712</v>
      </c>
      <c r="BP1545" s="8"/>
    </row>
    <row r="1546" spans="1:68" x14ac:dyDescent="0.25">
      <c r="A1546" s="8"/>
      <c r="B1546" s="8"/>
      <c r="C1546" s="8"/>
      <c r="D1546" s="8"/>
      <c r="F1546" s="8"/>
      <c r="H1546"/>
      <c r="N1546"/>
      <c r="P1546" s="8"/>
      <c r="R1546" s="8"/>
      <c r="T1546" s="8"/>
      <c r="AQ1546"/>
      <c r="BJ1546" s="33" t="s">
        <v>1713</v>
      </c>
      <c r="BP1546" s="8"/>
    </row>
    <row r="1547" spans="1:68" x14ac:dyDescent="0.25">
      <c r="A1547" s="8"/>
      <c r="B1547" s="8"/>
      <c r="C1547" s="8"/>
      <c r="D1547" s="8"/>
      <c r="F1547" s="8"/>
      <c r="H1547"/>
      <c r="N1547"/>
      <c r="P1547" s="8"/>
      <c r="R1547" s="8"/>
      <c r="T1547" s="8"/>
      <c r="AQ1547"/>
      <c r="BJ1547" s="33" t="s">
        <v>1714</v>
      </c>
      <c r="BP1547" s="8"/>
    </row>
    <row r="1548" spans="1:68" x14ac:dyDescent="0.25">
      <c r="A1548" s="8"/>
      <c r="B1548" s="8"/>
      <c r="C1548" s="8"/>
      <c r="D1548" s="8"/>
      <c r="F1548" s="8"/>
      <c r="H1548"/>
      <c r="N1548"/>
      <c r="P1548" s="8"/>
      <c r="R1548" s="8"/>
      <c r="T1548" s="8"/>
      <c r="AQ1548"/>
      <c r="BJ1548" s="33" t="s">
        <v>1715</v>
      </c>
      <c r="BP1548" s="8"/>
    </row>
    <row r="1549" spans="1:68" x14ac:dyDescent="0.25">
      <c r="A1549" s="8"/>
      <c r="B1549" s="8"/>
      <c r="C1549" s="8"/>
      <c r="D1549" s="8"/>
      <c r="F1549" s="8"/>
      <c r="H1549"/>
      <c r="N1549"/>
      <c r="P1549" s="8"/>
      <c r="R1549" s="8"/>
      <c r="T1549" s="8"/>
      <c r="AQ1549"/>
      <c r="BJ1549" s="33" t="s">
        <v>1716</v>
      </c>
      <c r="BP1549" s="8"/>
    </row>
    <row r="1550" spans="1:68" x14ac:dyDescent="0.25">
      <c r="A1550" s="8"/>
      <c r="B1550" s="8"/>
      <c r="C1550" s="8"/>
      <c r="D1550" s="8"/>
      <c r="F1550" s="8"/>
      <c r="H1550"/>
      <c r="N1550"/>
      <c r="P1550" s="8"/>
      <c r="R1550" s="8"/>
      <c r="T1550" s="8"/>
      <c r="AQ1550"/>
      <c r="BJ1550" s="33" t="s">
        <v>1717</v>
      </c>
      <c r="BP1550" s="8"/>
    </row>
    <row r="1551" spans="1:68" x14ac:dyDescent="0.25">
      <c r="A1551" s="8"/>
      <c r="B1551" s="8"/>
      <c r="C1551" s="8"/>
      <c r="D1551" s="8"/>
      <c r="F1551" s="8"/>
      <c r="H1551"/>
      <c r="N1551"/>
      <c r="P1551" s="8"/>
      <c r="R1551" s="8"/>
      <c r="T1551" s="8"/>
      <c r="AQ1551"/>
      <c r="BJ1551" s="33" t="s">
        <v>1718</v>
      </c>
      <c r="BP1551" s="8"/>
    </row>
    <row r="1552" spans="1:68" x14ac:dyDescent="0.25">
      <c r="A1552" s="8"/>
      <c r="B1552" s="8"/>
      <c r="C1552" s="8"/>
      <c r="D1552" s="8"/>
      <c r="F1552" s="8"/>
      <c r="H1552"/>
      <c r="N1552"/>
      <c r="P1552" s="8"/>
      <c r="R1552" s="8"/>
      <c r="T1552" s="8"/>
      <c r="AQ1552"/>
      <c r="BJ1552" s="33" t="s">
        <v>1719</v>
      </c>
      <c r="BP1552" s="8"/>
    </row>
    <row r="1553" spans="1:68" x14ac:dyDescent="0.25">
      <c r="A1553" s="8"/>
      <c r="B1553" s="8"/>
      <c r="C1553" s="8"/>
      <c r="D1553" s="8"/>
      <c r="F1553" s="8"/>
      <c r="H1553"/>
      <c r="N1553"/>
      <c r="P1553" s="8"/>
      <c r="R1553" s="8"/>
      <c r="T1553" s="8"/>
      <c r="AQ1553"/>
      <c r="BJ1553" s="33" t="s">
        <v>1720</v>
      </c>
      <c r="BP1553" s="8"/>
    </row>
    <row r="1554" spans="1:68" x14ac:dyDescent="0.25">
      <c r="A1554" s="8"/>
      <c r="B1554" s="8"/>
      <c r="C1554" s="8"/>
      <c r="D1554" s="8"/>
      <c r="F1554" s="8"/>
      <c r="H1554"/>
      <c r="N1554"/>
      <c r="P1554" s="8"/>
      <c r="R1554" s="8"/>
      <c r="T1554" s="8"/>
      <c r="AQ1554"/>
      <c r="BJ1554" s="33" t="s">
        <v>1721</v>
      </c>
      <c r="BP1554" s="8"/>
    </row>
    <row r="1555" spans="1:68" x14ac:dyDescent="0.25">
      <c r="A1555" s="8"/>
      <c r="B1555" s="8"/>
      <c r="C1555" s="8"/>
      <c r="D1555" s="8"/>
      <c r="F1555" s="8"/>
      <c r="H1555"/>
      <c r="N1555"/>
      <c r="P1555" s="8"/>
      <c r="R1555" s="8"/>
      <c r="T1555" s="8"/>
      <c r="AQ1555"/>
      <c r="BJ1555" s="33" t="s">
        <v>1722</v>
      </c>
      <c r="BP1555" s="8"/>
    </row>
    <row r="1556" spans="1:68" x14ac:dyDescent="0.25">
      <c r="A1556" s="8"/>
      <c r="B1556" s="8"/>
      <c r="C1556" s="8"/>
      <c r="D1556" s="8"/>
      <c r="F1556" s="8"/>
      <c r="H1556"/>
      <c r="N1556"/>
      <c r="P1556" s="8"/>
      <c r="R1556" s="8"/>
      <c r="T1556" s="8"/>
      <c r="AQ1556"/>
      <c r="BJ1556" s="33" t="s">
        <v>1723</v>
      </c>
      <c r="BP1556" s="8"/>
    </row>
    <row r="1557" spans="1:68" x14ac:dyDescent="0.25">
      <c r="A1557" s="8"/>
      <c r="B1557" s="8"/>
      <c r="C1557" s="8"/>
      <c r="D1557" s="8"/>
      <c r="F1557" s="8"/>
      <c r="H1557"/>
      <c r="N1557"/>
      <c r="P1557" s="8"/>
      <c r="R1557" s="8"/>
      <c r="T1557" s="8"/>
      <c r="AQ1557"/>
      <c r="BJ1557" s="33" t="s">
        <v>1724</v>
      </c>
      <c r="BP1557" s="8"/>
    </row>
    <row r="1558" spans="1:68" x14ac:dyDescent="0.25">
      <c r="A1558" s="8"/>
      <c r="B1558" s="8"/>
      <c r="C1558" s="8"/>
      <c r="D1558" s="8"/>
      <c r="F1558" s="8"/>
      <c r="H1558"/>
      <c r="N1558"/>
      <c r="P1558" s="8"/>
      <c r="R1558" s="8"/>
      <c r="T1558" s="8"/>
      <c r="AQ1558"/>
      <c r="BJ1558" s="33" t="s">
        <v>1725</v>
      </c>
      <c r="BP1558" s="8"/>
    </row>
    <row r="1559" spans="1:68" x14ac:dyDescent="0.25">
      <c r="A1559" s="8"/>
      <c r="B1559" s="8"/>
      <c r="C1559" s="8"/>
      <c r="D1559" s="8"/>
      <c r="F1559" s="8"/>
      <c r="H1559"/>
      <c r="N1559"/>
      <c r="P1559" s="8"/>
      <c r="R1559" s="8"/>
      <c r="T1559" s="8"/>
      <c r="AQ1559"/>
      <c r="BJ1559" s="33" t="s">
        <v>1726</v>
      </c>
      <c r="BP1559" s="8"/>
    </row>
    <row r="1560" spans="1:68" x14ac:dyDescent="0.25">
      <c r="A1560" s="8"/>
      <c r="B1560" s="8"/>
      <c r="C1560" s="8"/>
      <c r="D1560" s="8"/>
      <c r="F1560" s="8"/>
      <c r="H1560"/>
      <c r="N1560"/>
      <c r="P1560" s="8"/>
      <c r="R1560" s="8"/>
      <c r="T1560" s="8"/>
      <c r="AQ1560"/>
      <c r="BJ1560" s="33" t="s">
        <v>1727</v>
      </c>
      <c r="BP1560" s="8"/>
    </row>
    <row r="1561" spans="1:68" x14ac:dyDescent="0.25">
      <c r="A1561" s="8"/>
      <c r="B1561" s="8"/>
      <c r="C1561" s="8"/>
      <c r="D1561" s="8"/>
      <c r="F1561" s="8"/>
      <c r="H1561"/>
      <c r="N1561"/>
      <c r="P1561" s="8"/>
      <c r="R1561" s="8"/>
      <c r="T1561" s="8"/>
      <c r="AQ1561"/>
      <c r="BJ1561" s="33" t="s">
        <v>1728</v>
      </c>
      <c r="BP1561" s="8"/>
    </row>
    <row r="1562" spans="1:68" x14ac:dyDescent="0.25">
      <c r="A1562" s="8"/>
      <c r="B1562" s="8"/>
      <c r="C1562" s="8"/>
      <c r="D1562" s="8"/>
      <c r="F1562" s="8"/>
      <c r="H1562"/>
      <c r="N1562"/>
      <c r="P1562" s="8"/>
      <c r="R1562" s="8"/>
      <c r="T1562" s="8"/>
      <c r="AQ1562"/>
      <c r="BJ1562" s="33" t="s">
        <v>1729</v>
      </c>
      <c r="BP1562" s="8"/>
    </row>
    <row r="1563" spans="1:68" x14ac:dyDescent="0.25">
      <c r="A1563" s="8"/>
      <c r="B1563" s="8"/>
      <c r="C1563" s="8"/>
      <c r="D1563" s="8"/>
      <c r="F1563" s="8"/>
      <c r="H1563"/>
      <c r="N1563"/>
      <c r="P1563" s="8"/>
      <c r="R1563" s="8"/>
      <c r="T1563" s="8"/>
      <c r="AQ1563"/>
      <c r="BJ1563" s="33" t="s">
        <v>1730</v>
      </c>
      <c r="BP1563" s="8"/>
    </row>
    <row r="1564" spans="1:68" x14ac:dyDescent="0.25">
      <c r="A1564" s="8"/>
      <c r="B1564" s="8"/>
      <c r="C1564" s="8"/>
      <c r="D1564" s="8"/>
      <c r="F1564" s="8"/>
      <c r="H1564"/>
      <c r="N1564"/>
      <c r="P1564" s="8"/>
      <c r="R1564" s="8"/>
      <c r="T1564" s="8"/>
      <c r="AQ1564"/>
      <c r="BJ1564" s="33" t="s">
        <v>1731</v>
      </c>
      <c r="BP1564" s="8"/>
    </row>
    <row r="1565" spans="1:68" x14ac:dyDescent="0.25">
      <c r="A1565" s="8"/>
      <c r="B1565" s="8"/>
      <c r="C1565" s="8"/>
      <c r="D1565" s="8"/>
      <c r="F1565" s="8"/>
      <c r="H1565"/>
      <c r="N1565"/>
      <c r="P1565" s="8"/>
      <c r="R1565" s="8"/>
      <c r="T1565" s="8"/>
      <c r="AQ1565"/>
      <c r="BJ1565" s="33" t="s">
        <v>1732</v>
      </c>
      <c r="BP1565" s="8"/>
    </row>
    <row r="1566" spans="1:68" x14ac:dyDescent="0.25">
      <c r="A1566" s="8"/>
      <c r="B1566" s="8"/>
      <c r="C1566" s="8"/>
      <c r="D1566" s="8"/>
      <c r="F1566" s="8"/>
      <c r="H1566"/>
      <c r="N1566"/>
      <c r="P1566" s="8"/>
      <c r="R1566" s="8"/>
      <c r="T1566" s="8"/>
      <c r="AQ1566"/>
      <c r="BJ1566" s="33" t="s">
        <v>1733</v>
      </c>
      <c r="BP1566" s="8"/>
    </row>
    <row r="1567" spans="1:68" x14ac:dyDescent="0.25">
      <c r="A1567" s="8"/>
      <c r="B1567" s="8"/>
      <c r="C1567" s="8"/>
      <c r="D1567" s="8"/>
      <c r="F1567" s="8"/>
      <c r="H1567"/>
      <c r="N1567"/>
      <c r="P1567" s="8"/>
      <c r="R1567" s="8"/>
      <c r="T1567" s="8"/>
      <c r="AQ1567"/>
      <c r="BJ1567" s="33" t="s">
        <v>1734</v>
      </c>
      <c r="BP1567" s="8"/>
    </row>
    <row r="1568" spans="1:68" x14ac:dyDescent="0.25">
      <c r="A1568" s="8"/>
      <c r="B1568" s="8"/>
      <c r="C1568" s="8"/>
      <c r="D1568" s="8"/>
      <c r="F1568" s="8"/>
      <c r="H1568"/>
      <c r="N1568"/>
      <c r="P1568" s="8"/>
      <c r="R1568" s="8"/>
      <c r="T1568" s="8"/>
      <c r="AQ1568"/>
      <c r="BJ1568" s="33" t="s">
        <v>1735</v>
      </c>
      <c r="BP1568" s="8"/>
    </row>
    <row r="1569" spans="1:68" x14ac:dyDescent="0.25">
      <c r="A1569" s="8"/>
      <c r="B1569" s="8"/>
      <c r="C1569" s="8"/>
      <c r="D1569" s="8"/>
      <c r="F1569" s="8"/>
      <c r="H1569"/>
      <c r="N1569"/>
      <c r="P1569" s="8"/>
      <c r="R1569" s="8"/>
      <c r="T1569" s="8"/>
      <c r="AQ1569"/>
      <c r="BJ1569" s="33" t="s">
        <v>1736</v>
      </c>
      <c r="BP1569" s="8"/>
    </row>
    <row r="1570" spans="1:68" x14ac:dyDescent="0.25">
      <c r="A1570" s="8"/>
      <c r="B1570" s="8"/>
      <c r="C1570" s="8"/>
      <c r="D1570" s="8"/>
      <c r="F1570" s="8"/>
      <c r="H1570"/>
      <c r="N1570"/>
      <c r="P1570" s="8"/>
      <c r="R1570" s="8"/>
      <c r="T1570" s="8"/>
      <c r="AQ1570"/>
      <c r="BJ1570" s="33" t="s">
        <v>1737</v>
      </c>
      <c r="BP1570" s="8"/>
    </row>
    <row r="1571" spans="1:68" x14ac:dyDescent="0.25">
      <c r="A1571" s="8"/>
      <c r="B1571" s="8"/>
      <c r="C1571" s="8"/>
      <c r="D1571" s="8"/>
      <c r="F1571" s="8"/>
      <c r="H1571"/>
      <c r="N1571"/>
      <c r="P1571" s="8"/>
      <c r="R1571" s="8"/>
      <c r="T1571" s="8"/>
      <c r="AQ1571"/>
      <c r="BJ1571" s="33" t="s">
        <v>1738</v>
      </c>
      <c r="BP1571" s="8"/>
    </row>
    <row r="1572" spans="1:68" x14ac:dyDescent="0.25">
      <c r="A1572" s="8"/>
      <c r="B1572" s="8"/>
      <c r="C1572" s="8"/>
      <c r="D1572" s="8"/>
      <c r="F1572" s="8"/>
      <c r="H1572"/>
      <c r="N1572"/>
      <c r="P1572" s="8"/>
      <c r="R1572" s="8"/>
      <c r="T1572" s="8"/>
      <c r="AQ1572"/>
      <c r="BJ1572" s="33" t="s">
        <v>1739</v>
      </c>
      <c r="BP1572" s="8"/>
    </row>
    <row r="1573" spans="1:68" x14ac:dyDescent="0.25">
      <c r="A1573" s="8"/>
      <c r="B1573" s="8"/>
      <c r="C1573" s="8"/>
      <c r="D1573" s="8"/>
      <c r="F1573" s="8"/>
      <c r="H1573"/>
      <c r="N1573"/>
      <c r="P1573" s="8"/>
      <c r="R1573" s="8"/>
      <c r="T1573" s="8"/>
      <c r="AQ1573"/>
      <c r="BJ1573" s="33" t="s">
        <v>1740</v>
      </c>
      <c r="BP1573" s="8"/>
    </row>
    <row r="1574" spans="1:68" x14ac:dyDescent="0.25">
      <c r="A1574" s="8"/>
      <c r="B1574" s="8"/>
      <c r="C1574" s="8"/>
      <c r="D1574" s="8"/>
      <c r="F1574" s="8"/>
      <c r="H1574"/>
      <c r="N1574"/>
      <c r="P1574" s="8"/>
      <c r="R1574" s="8"/>
      <c r="T1574" s="8"/>
      <c r="AQ1574"/>
      <c r="BJ1574" s="33" t="s">
        <v>1741</v>
      </c>
      <c r="BP1574" s="8"/>
    </row>
    <row r="1575" spans="1:68" x14ac:dyDescent="0.25">
      <c r="A1575" s="8"/>
      <c r="B1575" s="8"/>
      <c r="C1575" s="8"/>
      <c r="D1575" s="8"/>
      <c r="F1575" s="8"/>
      <c r="H1575"/>
      <c r="N1575"/>
      <c r="P1575" s="8"/>
      <c r="R1575" s="8"/>
      <c r="T1575" s="8"/>
      <c r="AQ1575"/>
      <c r="BJ1575" s="33" t="s">
        <v>1742</v>
      </c>
      <c r="BP1575" s="8"/>
    </row>
    <row r="1576" spans="1:68" x14ac:dyDescent="0.25">
      <c r="A1576" s="8"/>
      <c r="B1576" s="8"/>
      <c r="C1576" s="8"/>
      <c r="D1576" s="8"/>
      <c r="F1576" s="8"/>
      <c r="H1576"/>
      <c r="N1576"/>
      <c r="P1576" s="8"/>
      <c r="R1576" s="8"/>
      <c r="T1576" s="8"/>
      <c r="AQ1576"/>
      <c r="BJ1576" s="33" t="s">
        <v>1743</v>
      </c>
      <c r="BP1576" s="8"/>
    </row>
    <row r="1577" spans="1:68" x14ac:dyDescent="0.25">
      <c r="A1577" s="8"/>
      <c r="B1577" s="8"/>
      <c r="C1577" s="8"/>
      <c r="D1577" s="8"/>
      <c r="F1577" s="8"/>
      <c r="H1577"/>
      <c r="N1577"/>
      <c r="P1577" s="8"/>
      <c r="R1577" s="8"/>
      <c r="T1577" s="8"/>
      <c r="AQ1577"/>
      <c r="BJ1577" s="33" t="s">
        <v>1744</v>
      </c>
      <c r="BP1577" s="8"/>
    </row>
    <row r="1578" spans="1:68" x14ac:dyDescent="0.25">
      <c r="A1578" s="8"/>
      <c r="B1578" s="8"/>
      <c r="C1578" s="8"/>
      <c r="D1578" s="8"/>
      <c r="F1578" s="8"/>
      <c r="H1578"/>
      <c r="N1578"/>
      <c r="P1578" s="8"/>
      <c r="R1578" s="8"/>
      <c r="T1578" s="8"/>
      <c r="AQ1578"/>
      <c r="BJ1578" s="33" t="s">
        <v>1745</v>
      </c>
      <c r="BP1578" s="8"/>
    </row>
    <row r="1579" spans="1:68" x14ac:dyDescent="0.25">
      <c r="A1579" s="8"/>
      <c r="B1579" s="8"/>
      <c r="C1579" s="8"/>
      <c r="D1579" s="8"/>
      <c r="F1579" s="8"/>
      <c r="H1579"/>
      <c r="N1579"/>
      <c r="P1579" s="8"/>
      <c r="R1579" s="8"/>
      <c r="T1579" s="8"/>
      <c r="AQ1579"/>
      <c r="BJ1579" s="33" t="s">
        <v>1746</v>
      </c>
      <c r="BP1579" s="8"/>
    </row>
    <row r="1580" spans="1:68" x14ac:dyDescent="0.25">
      <c r="A1580" s="8"/>
      <c r="B1580" s="8"/>
      <c r="C1580" s="8"/>
      <c r="D1580" s="8"/>
      <c r="F1580" s="8"/>
      <c r="H1580"/>
      <c r="N1580"/>
      <c r="P1580" s="8"/>
      <c r="R1580" s="8"/>
      <c r="T1580" s="8"/>
      <c r="AQ1580"/>
      <c r="BJ1580" s="33" t="s">
        <v>1747</v>
      </c>
      <c r="BP1580" s="8"/>
    </row>
    <row r="1581" spans="1:68" x14ac:dyDescent="0.25">
      <c r="A1581" s="8"/>
      <c r="B1581" s="8"/>
      <c r="C1581" s="8"/>
      <c r="D1581" s="8"/>
      <c r="F1581" s="8"/>
      <c r="H1581"/>
      <c r="N1581"/>
      <c r="P1581" s="8"/>
      <c r="R1581" s="8"/>
      <c r="T1581" s="8"/>
      <c r="AQ1581"/>
      <c r="BJ1581" s="33" t="s">
        <v>1748</v>
      </c>
      <c r="BP1581" s="8"/>
    </row>
    <row r="1582" spans="1:68" x14ac:dyDescent="0.25">
      <c r="A1582" s="8"/>
      <c r="B1582" s="8"/>
      <c r="C1582" s="8"/>
      <c r="D1582" s="8"/>
      <c r="F1582" s="8"/>
      <c r="H1582"/>
      <c r="N1582"/>
      <c r="P1582" s="8"/>
      <c r="R1582" s="8"/>
      <c r="T1582" s="8"/>
      <c r="AQ1582"/>
      <c r="BJ1582" s="33" t="s">
        <v>1749</v>
      </c>
      <c r="BP1582" s="8"/>
    </row>
    <row r="1583" spans="1:68" x14ac:dyDescent="0.25">
      <c r="A1583" s="8"/>
      <c r="B1583" s="8"/>
      <c r="C1583" s="8"/>
      <c r="D1583" s="8"/>
      <c r="F1583" s="8"/>
      <c r="H1583"/>
      <c r="N1583"/>
      <c r="P1583" s="8"/>
      <c r="R1583" s="8"/>
      <c r="T1583" s="8"/>
      <c r="AQ1583"/>
      <c r="BJ1583" s="33" t="s">
        <v>1750</v>
      </c>
      <c r="BP1583" s="8"/>
    </row>
    <row r="1584" spans="1:68" x14ac:dyDescent="0.25">
      <c r="A1584" s="8"/>
      <c r="B1584" s="8"/>
      <c r="C1584" s="8"/>
      <c r="D1584" s="8"/>
      <c r="F1584" s="8"/>
      <c r="H1584"/>
      <c r="N1584"/>
      <c r="P1584" s="8"/>
      <c r="R1584" s="8"/>
      <c r="T1584" s="8"/>
      <c r="AQ1584"/>
      <c r="BJ1584" s="33" t="s">
        <v>1751</v>
      </c>
      <c r="BP1584" s="8"/>
    </row>
    <row r="1585" spans="1:68" x14ac:dyDescent="0.25">
      <c r="A1585" s="8"/>
      <c r="B1585" s="8"/>
      <c r="C1585" s="8"/>
      <c r="D1585" s="8"/>
      <c r="F1585" s="8"/>
      <c r="H1585"/>
      <c r="N1585"/>
      <c r="P1585" s="8"/>
      <c r="R1585" s="8"/>
      <c r="T1585" s="8"/>
      <c r="AQ1585"/>
      <c r="BJ1585" s="33" t="s">
        <v>1752</v>
      </c>
      <c r="BP1585" s="8"/>
    </row>
    <row r="1586" spans="1:68" x14ac:dyDescent="0.25">
      <c r="A1586" s="8"/>
      <c r="B1586" s="8"/>
      <c r="C1586" s="8"/>
      <c r="D1586" s="8"/>
      <c r="F1586" s="8"/>
      <c r="H1586"/>
      <c r="N1586"/>
      <c r="P1586" s="8"/>
      <c r="R1586" s="8"/>
      <c r="T1586" s="8"/>
      <c r="AQ1586"/>
      <c r="BJ1586" s="33" t="s">
        <v>1753</v>
      </c>
      <c r="BP1586" s="8"/>
    </row>
    <row r="1587" spans="1:68" x14ac:dyDescent="0.25">
      <c r="A1587" s="8"/>
      <c r="B1587" s="8"/>
      <c r="C1587" s="8"/>
      <c r="D1587" s="8"/>
      <c r="F1587" s="8"/>
      <c r="H1587"/>
      <c r="N1587"/>
      <c r="P1587" s="8"/>
      <c r="R1587" s="8"/>
      <c r="T1587" s="8"/>
      <c r="AQ1587"/>
      <c r="BJ1587" s="33" t="s">
        <v>1754</v>
      </c>
      <c r="BP1587" s="8"/>
    </row>
    <row r="1588" spans="1:68" x14ac:dyDescent="0.25">
      <c r="A1588" s="8"/>
      <c r="B1588" s="8"/>
      <c r="C1588" s="8"/>
      <c r="D1588" s="8"/>
      <c r="F1588" s="8"/>
      <c r="H1588"/>
      <c r="N1588"/>
      <c r="P1588" s="8"/>
      <c r="R1588" s="8"/>
      <c r="T1588" s="8"/>
      <c r="AQ1588"/>
      <c r="BJ1588" s="33" t="s">
        <v>1755</v>
      </c>
      <c r="BP1588" s="8"/>
    </row>
    <row r="1589" spans="1:68" x14ac:dyDescent="0.25">
      <c r="A1589" s="8"/>
      <c r="B1589" s="8"/>
      <c r="C1589" s="8"/>
      <c r="D1589" s="8"/>
      <c r="F1589" s="8"/>
      <c r="H1589"/>
      <c r="N1589"/>
      <c r="P1589" s="8"/>
      <c r="R1589" s="8"/>
      <c r="T1589" s="8"/>
      <c r="AQ1589"/>
      <c r="BJ1589" s="33" t="s">
        <v>1756</v>
      </c>
      <c r="BP1589" s="8"/>
    </row>
    <row r="1590" spans="1:68" x14ac:dyDescent="0.25">
      <c r="A1590" s="8"/>
      <c r="B1590" s="8"/>
      <c r="C1590" s="8"/>
      <c r="D1590" s="8"/>
      <c r="F1590" s="8"/>
      <c r="H1590"/>
      <c r="N1590"/>
      <c r="P1590" s="8"/>
      <c r="R1590" s="8"/>
      <c r="T1590" s="8"/>
      <c r="AQ1590"/>
      <c r="BJ1590" s="33" t="s">
        <v>1757</v>
      </c>
      <c r="BP1590" s="8"/>
    </row>
    <row r="1591" spans="1:68" x14ac:dyDescent="0.25">
      <c r="A1591" s="8"/>
      <c r="B1591" s="8"/>
      <c r="C1591" s="8"/>
      <c r="D1591" s="8"/>
      <c r="F1591" s="8"/>
      <c r="H1591"/>
      <c r="N1591"/>
      <c r="P1591" s="8"/>
      <c r="R1591" s="8"/>
      <c r="T1591" s="8"/>
      <c r="AQ1591"/>
      <c r="BJ1591" s="33" t="s">
        <v>1758</v>
      </c>
      <c r="BP1591" s="8"/>
    </row>
    <row r="1592" spans="1:68" x14ac:dyDescent="0.25">
      <c r="A1592" s="8"/>
      <c r="B1592" s="8"/>
      <c r="C1592" s="8"/>
      <c r="D1592" s="8"/>
      <c r="F1592" s="8"/>
      <c r="H1592"/>
      <c r="N1592"/>
      <c r="P1592" s="8"/>
      <c r="R1592" s="8"/>
      <c r="T1592" s="8"/>
      <c r="AQ1592"/>
      <c r="BJ1592" s="33" t="s">
        <v>1759</v>
      </c>
      <c r="BP1592" s="8"/>
    </row>
    <row r="1593" spans="1:68" x14ac:dyDescent="0.25">
      <c r="A1593" s="8"/>
      <c r="B1593" s="8"/>
      <c r="C1593" s="8"/>
      <c r="D1593" s="8"/>
      <c r="F1593" s="8"/>
      <c r="H1593"/>
      <c r="N1593"/>
      <c r="P1593" s="8"/>
      <c r="R1593" s="8"/>
      <c r="T1593" s="8"/>
      <c r="AQ1593"/>
      <c r="BJ1593" s="33" t="s">
        <v>1760</v>
      </c>
      <c r="BP1593" s="8"/>
    </row>
    <row r="1594" spans="1:68" x14ac:dyDescent="0.25">
      <c r="A1594" s="8"/>
      <c r="B1594" s="8"/>
      <c r="C1594" s="8"/>
      <c r="D1594" s="8"/>
      <c r="F1594" s="8"/>
      <c r="H1594"/>
      <c r="N1594"/>
      <c r="P1594" s="8"/>
      <c r="R1594" s="8"/>
      <c r="T1594" s="8"/>
      <c r="AQ1594"/>
      <c r="BJ1594" s="33" t="s">
        <v>1761</v>
      </c>
      <c r="BP1594" s="8"/>
    </row>
    <row r="1595" spans="1:68" x14ac:dyDescent="0.25">
      <c r="A1595" s="8"/>
      <c r="B1595" s="8"/>
      <c r="C1595" s="8"/>
      <c r="D1595" s="8"/>
      <c r="F1595" s="8"/>
      <c r="H1595"/>
      <c r="N1595"/>
      <c r="P1595" s="8"/>
      <c r="R1595" s="8"/>
      <c r="T1595" s="8"/>
      <c r="AQ1595"/>
      <c r="BJ1595" s="33" t="s">
        <v>1762</v>
      </c>
      <c r="BP1595" s="8"/>
    </row>
    <row r="1596" spans="1:68" x14ac:dyDescent="0.25">
      <c r="A1596" s="8"/>
      <c r="B1596" s="8"/>
      <c r="C1596" s="8"/>
      <c r="D1596" s="8"/>
      <c r="F1596" s="8"/>
      <c r="H1596"/>
      <c r="N1596"/>
      <c r="P1596" s="8"/>
      <c r="R1596" s="8"/>
      <c r="T1596" s="8"/>
      <c r="AQ1596"/>
      <c r="BJ1596" s="33" t="s">
        <v>1763</v>
      </c>
      <c r="BP1596" s="8"/>
    </row>
    <row r="1597" spans="1:68" x14ac:dyDescent="0.25">
      <c r="A1597" s="8"/>
      <c r="B1597" s="8"/>
      <c r="C1597" s="8"/>
      <c r="D1597" s="8"/>
      <c r="F1597" s="8"/>
      <c r="H1597"/>
      <c r="N1597"/>
      <c r="P1597" s="8"/>
      <c r="R1597" s="8"/>
      <c r="T1597" s="8"/>
      <c r="AQ1597"/>
      <c r="BJ1597" s="33" t="s">
        <v>1764</v>
      </c>
      <c r="BP1597" s="8"/>
    </row>
    <row r="1598" spans="1:68" x14ac:dyDescent="0.25">
      <c r="A1598" s="8"/>
      <c r="B1598" s="8"/>
      <c r="C1598" s="8"/>
      <c r="D1598" s="8"/>
      <c r="F1598" s="8"/>
      <c r="H1598"/>
      <c r="N1598"/>
      <c r="P1598" s="8"/>
      <c r="R1598" s="8"/>
      <c r="T1598" s="8"/>
      <c r="AQ1598"/>
      <c r="BJ1598" s="33" t="s">
        <v>1765</v>
      </c>
      <c r="BP1598" s="8"/>
    </row>
    <row r="1599" spans="1:68" x14ac:dyDescent="0.25">
      <c r="A1599" s="8"/>
      <c r="B1599" s="8"/>
      <c r="C1599" s="8"/>
      <c r="D1599" s="8"/>
      <c r="F1599" s="8"/>
      <c r="H1599"/>
      <c r="N1599"/>
      <c r="P1599" s="8"/>
      <c r="R1599" s="8"/>
      <c r="T1599" s="8"/>
      <c r="AQ1599"/>
      <c r="BJ1599" s="33" t="s">
        <v>1766</v>
      </c>
      <c r="BP1599" s="8"/>
    </row>
    <row r="1600" spans="1:68" x14ac:dyDescent="0.25">
      <c r="A1600" s="8"/>
      <c r="B1600" s="8"/>
      <c r="C1600" s="8"/>
      <c r="D1600" s="8"/>
      <c r="F1600" s="8"/>
      <c r="H1600"/>
      <c r="N1600"/>
      <c r="P1600" s="8"/>
      <c r="R1600" s="8"/>
      <c r="T1600" s="8"/>
      <c r="AQ1600"/>
      <c r="BJ1600" s="33" t="s">
        <v>1767</v>
      </c>
      <c r="BP1600" s="8"/>
    </row>
    <row r="1601" spans="1:68" x14ac:dyDescent="0.25">
      <c r="A1601" s="8"/>
      <c r="B1601" s="8"/>
      <c r="C1601" s="8"/>
      <c r="D1601" s="8"/>
      <c r="F1601" s="8"/>
      <c r="H1601"/>
      <c r="N1601"/>
      <c r="P1601" s="8"/>
      <c r="R1601" s="8"/>
      <c r="T1601" s="8"/>
      <c r="AQ1601"/>
      <c r="BJ1601" s="33" t="s">
        <v>1768</v>
      </c>
      <c r="BP1601" s="8"/>
    </row>
    <row r="1602" spans="1:68" x14ac:dyDescent="0.25">
      <c r="A1602" s="8"/>
      <c r="B1602" s="8"/>
      <c r="C1602" s="8"/>
      <c r="D1602" s="8"/>
      <c r="F1602" s="8"/>
      <c r="H1602"/>
      <c r="N1602"/>
      <c r="P1602" s="8"/>
      <c r="R1602" s="8"/>
      <c r="T1602" s="8"/>
      <c r="AQ1602"/>
      <c r="BJ1602" s="33" t="s">
        <v>1769</v>
      </c>
      <c r="BP1602" s="8"/>
    </row>
    <row r="1603" spans="1:68" x14ac:dyDescent="0.25">
      <c r="A1603" s="8"/>
      <c r="B1603" s="8"/>
      <c r="C1603" s="8"/>
      <c r="D1603" s="8"/>
      <c r="F1603" s="8"/>
      <c r="H1603"/>
      <c r="N1603"/>
      <c r="P1603" s="8"/>
      <c r="R1603" s="8"/>
      <c r="T1603" s="8"/>
      <c r="AQ1603"/>
      <c r="BJ1603" s="33" t="s">
        <v>1770</v>
      </c>
      <c r="BP1603" s="8"/>
    </row>
    <row r="1604" spans="1:68" x14ac:dyDescent="0.25">
      <c r="A1604" s="8"/>
      <c r="B1604" s="8"/>
      <c r="C1604" s="8"/>
      <c r="D1604" s="8"/>
      <c r="F1604" s="8"/>
      <c r="H1604"/>
      <c r="N1604"/>
      <c r="P1604" s="8"/>
      <c r="R1604" s="8"/>
      <c r="T1604" s="8"/>
      <c r="AQ1604"/>
      <c r="BJ1604" s="33" t="s">
        <v>1771</v>
      </c>
      <c r="BP1604" s="8"/>
    </row>
    <row r="1605" spans="1:68" x14ac:dyDescent="0.25">
      <c r="A1605" s="8"/>
      <c r="B1605" s="8"/>
      <c r="C1605" s="8"/>
      <c r="D1605" s="8"/>
      <c r="F1605" s="8"/>
      <c r="H1605"/>
      <c r="N1605"/>
      <c r="P1605" s="8"/>
      <c r="R1605" s="8"/>
      <c r="T1605" s="8"/>
      <c r="AQ1605"/>
      <c r="BJ1605" s="33" t="s">
        <v>1772</v>
      </c>
      <c r="BP1605" s="8"/>
    </row>
    <row r="1606" spans="1:68" x14ac:dyDescent="0.25">
      <c r="A1606" s="8"/>
      <c r="B1606" s="8"/>
      <c r="C1606" s="8"/>
      <c r="D1606" s="8"/>
      <c r="F1606" s="8"/>
      <c r="H1606"/>
      <c r="N1606"/>
      <c r="P1606" s="8"/>
      <c r="R1606" s="8"/>
      <c r="T1606" s="8"/>
      <c r="AQ1606"/>
      <c r="BJ1606" s="33" t="s">
        <v>1773</v>
      </c>
      <c r="BP1606" s="8"/>
    </row>
    <row r="1607" spans="1:68" x14ac:dyDescent="0.25">
      <c r="A1607" s="8"/>
      <c r="B1607" s="8"/>
      <c r="C1607" s="8"/>
      <c r="D1607" s="8"/>
      <c r="F1607" s="8"/>
      <c r="H1607"/>
      <c r="N1607"/>
      <c r="P1607" s="8"/>
      <c r="R1607" s="8"/>
      <c r="T1607" s="8"/>
      <c r="AQ1607"/>
      <c r="BJ1607" s="33" t="s">
        <v>1774</v>
      </c>
      <c r="BP1607" s="8"/>
    </row>
    <row r="1608" spans="1:68" x14ac:dyDescent="0.25">
      <c r="A1608" s="8"/>
      <c r="B1608" s="8"/>
      <c r="C1608" s="8"/>
      <c r="D1608" s="8"/>
      <c r="F1608" s="8"/>
      <c r="H1608"/>
      <c r="N1608"/>
      <c r="P1608" s="8"/>
      <c r="R1608" s="8"/>
      <c r="T1608" s="8"/>
      <c r="AQ1608"/>
      <c r="BJ1608" s="33" t="s">
        <v>1775</v>
      </c>
      <c r="BP1608" s="8"/>
    </row>
    <row r="1609" spans="1:68" x14ac:dyDescent="0.25">
      <c r="A1609" s="8"/>
      <c r="B1609" s="8"/>
      <c r="C1609" s="8"/>
      <c r="D1609" s="8"/>
      <c r="F1609" s="8"/>
      <c r="H1609"/>
      <c r="N1609"/>
      <c r="P1609" s="8"/>
      <c r="R1609" s="8"/>
      <c r="T1609" s="8"/>
      <c r="AQ1609"/>
      <c r="BJ1609" s="33" t="s">
        <v>1776</v>
      </c>
      <c r="BP1609" s="8"/>
    </row>
    <row r="1610" spans="1:68" x14ac:dyDescent="0.25">
      <c r="A1610" s="8"/>
      <c r="B1610" s="8"/>
      <c r="C1610" s="8"/>
      <c r="D1610" s="8"/>
      <c r="F1610" s="8"/>
      <c r="H1610"/>
      <c r="N1610"/>
      <c r="P1610" s="8"/>
      <c r="R1610" s="8"/>
      <c r="T1610" s="8"/>
      <c r="AQ1610"/>
      <c r="BJ1610" s="33" t="s">
        <v>1777</v>
      </c>
      <c r="BP1610" s="8"/>
    </row>
    <row r="1611" spans="1:68" x14ac:dyDescent="0.25">
      <c r="A1611" s="8"/>
      <c r="B1611" s="8"/>
      <c r="C1611" s="8"/>
      <c r="D1611" s="8"/>
      <c r="F1611" s="8"/>
      <c r="H1611"/>
      <c r="N1611"/>
      <c r="P1611" s="8"/>
      <c r="R1611" s="8"/>
      <c r="T1611" s="8"/>
      <c r="AQ1611"/>
      <c r="BJ1611" s="33" t="s">
        <v>1778</v>
      </c>
      <c r="BP1611" s="8"/>
    </row>
    <row r="1612" spans="1:68" x14ac:dyDescent="0.25">
      <c r="A1612" s="8"/>
      <c r="B1612" s="8"/>
      <c r="C1612" s="8"/>
      <c r="D1612" s="8"/>
      <c r="F1612" s="8"/>
      <c r="H1612"/>
      <c r="N1612"/>
      <c r="P1612" s="8"/>
      <c r="R1612" s="8"/>
      <c r="T1612" s="8"/>
      <c r="AQ1612"/>
      <c r="BJ1612" s="33" t="s">
        <v>1779</v>
      </c>
      <c r="BP1612" s="8"/>
    </row>
    <row r="1613" spans="1:68" x14ac:dyDescent="0.25">
      <c r="A1613" s="8"/>
      <c r="B1613" s="8"/>
      <c r="C1613" s="8"/>
      <c r="D1613" s="8"/>
      <c r="F1613" s="8"/>
      <c r="H1613"/>
      <c r="N1613"/>
      <c r="P1613" s="8"/>
      <c r="R1613" s="8"/>
      <c r="T1613" s="8"/>
      <c r="AQ1613"/>
      <c r="BJ1613" s="33" t="s">
        <v>1780</v>
      </c>
      <c r="BP1613" s="8"/>
    </row>
    <row r="1614" spans="1:68" x14ac:dyDescent="0.25">
      <c r="A1614" s="8"/>
      <c r="B1614" s="8"/>
      <c r="C1614" s="8"/>
      <c r="D1614" s="8"/>
      <c r="F1614" s="8"/>
      <c r="H1614"/>
      <c r="N1614"/>
      <c r="P1614" s="8"/>
      <c r="R1614" s="8"/>
      <c r="T1614" s="8"/>
      <c r="AQ1614"/>
      <c r="BJ1614" s="33" t="s">
        <v>1781</v>
      </c>
      <c r="BP1614" s="8"/>
    </row>
    <row r="1615" spans="1:68" x14ac:dyDescent="0.25">
      <c r="A1615" s="8"/>
      <c r="B1615" s="8"/>
      <c r="C1615" s="8"/>
      <c r="D1615" s="8"/>
      <c r="F1615" s="8"/>
      <c r="H1615"/>
      <c r="N1615"/>
      <c r="P1615" s="8"/>
      <c r="R1615" s="8"/>
      <c r="T1615" s="8"/>
      <c r="AQ1615"/>
      <c r="BJ1615" s="33" t="s">
        <v>1782</v>
      </c>
      <c r="BP1615" s="8"/>
    </row>
    <row r="1616" spans="1:68" x14ac:dyDescent="0.25">
      <c r="A1616" s="8"/>
      <c r="B1616" s="8"/>
      <c r="C1616" s="8"/>
      <c r="D1616" s="8"/>
      <c r="F1616" s="8"/>
      <c r="H1616"/>
      <c r="N1616"/>
      <c r="P1616" s="8"/>
      <c r="R1616" s="8"/>
      <c r="T1616" s="8"/>
      <c r="AQ1616"/>
      <c r="BJ1616" s="33" t="s">
        <v>1783</v>
      </c>
      <c r="BP1616" s="8"/>
    </row>
    <row r="1617" spans="1:68" x14ac:dyDescent="0.25">
      <c r="A1617" s="8"/>
      <c r="B1617" s="8"/>
      <c r="C1617" s="8"/>
      <c r="D1617" s="8"/>
      <c r="F1617" s="8"/>
      <c r="H1617"/>
      <c r="N1617"/>
      <c r="P1617" s="8"/>
      <c r="R1617" s="8"/>
      <c r="T1617" s="8"/>
      <c r="AQ1617"/>
      <c r="BJ1617" s="33" t="s">
        <v>1784</v>
      </c>
      <c r="BP1617" s="8"/>
    </row>
    <row r="1618" spans="1:68" x14ac:dyDescent="0.25">
      <c r="A1618" s="8"/>
      <c r="B1618" s="8"/>
      <c r="C1618" s="8"/>
      <c r="D1618" s="8"/>
      <c r="F1618" s="8"/>
      <c r="H1618"/>
      <c r="N1618"/>
      <c r="P1618" s="8"/>
      <c r="R1618" s="8"/>
      <c r="T1618" s="8"/>
      <c r="AQ1618"/>
      <c r="BJ1618" s="33" t="s">
        <v>1785</v>
      </c>
      <c r="BP1618" s="8"/>
    </row>
    <row r="1619" spans="1:68" x14ac:dyDescent="0.25">
      <c r="A1619" s="8"/>
      <c r="B1619" s="8"/>
      <c r="C1619" s="8"/>
      <c r="D1619" s="8"/>
      <c r="F1619" s="8"/>
      <c r="H1619"/>
      <c r="N1619"/>
      <c r="P1619" s="8"/>
      <c r="R1619" s="8"/>
      <c r="T1619" s="8"/>
      <c r="AQ1619"/>
      <c r="BJ1619" s="33" t="s">
        <v>1786</v>
      </c>
      <c r="BP1619" s="8"/>
    </row>
    <row r="1620" spans="1:68" x14ac:dyDescent="0.25">
      <c r="A1620" s="8"/>
      <c r="B1620" s="8"/>
      <c r="C1620" s="8"/>
      <c r="D1620" s="8"/>
      <c r="F1620" s="8"/>
      <c r="H1620"/>
      <c r="N1620"/>
      <c r="P1620" s="8"/>
      <c r="R1620" s="8"/>
      <c r="T1620" s="8"/>
      <c r="AQ1620"/>
      <c r="BJ1620" s="33" t="s">
        <v>1787</v>
      </c>
      <c r="BP1620" s="8"/>
    </row>
    <row r="1621" spans="1:68" x14ac:dyDescent="0.25">
      <c r="A1621" s="8"/>
      <c r="B1621" s="8"/>
      <c r="C1621" s="8"/>
      <c r="D1621" s="8"/>
      <c r="F1621" s="8"/>
      <c r="H1621"/>
      <c r="N1621"/>
      <c r="P1621" s="8"/>
      <c r="R1621" s="8"/>
      <c r="T1621" s="8"/>
      <c r="AQ1621"/>
      <c r="BJ1621" s="33" t="s">
        <v>1788</v>
      </c>
      <c r="BP1621" s="8"/>
    </row>
    <row r="1622" spans="1:68" x14ac:dyDescent="0.25">
      <c r="A1622" s="8"/>
      <c r="B1622" s="8"/>
      <c r="C1622" s="8"/>
      <c r="D1622" s="8"/>
      <c r="F1622" s="8"/>
      <c r="H1622"/>
      <c r="N1622"/>
      <c r="P1622" s="8"/>
      <c r="R1622" s="8"/>
      <c r="T1622" s="8"/>
      <c r="AQ1622"/>
      <c r="BJ1622" s="33" t="s">
        <v>1789</v>
      </c>
      <c r="BP1622" s="8"/>
    </row>
    <row r="1623" spans="1:68" x14ac:dyDescent="0.25">
      <c r="A1623" s="8"/>
      <c r="B1623" s="8"/>
      <c r="C1623" s="8"/>
      <c r="D1623" s="8"/>
      <c r="F1623" s="8"/>
      <c r="H1623"/>
      <c r="N1623"/>
      <c r="P1623" s="8"/>
      <c r="R1623" s="8"/>
      <c r="T1623" s="8"/>
      <c r="AQ1623"/>
      <c r="BJ1623" s="33" t="s">
        <v>1790</v>
      </c>
      <c r="BP1623" s="8"/>
    </row>
    <row r="1624" spans="1:68" x14ac:dyDescent="0.25">
      <c r="A1624" s="8"/>
      <c r="B1624" s="8"/>
      <c r="C1624" s="8"/>
      <c r="D1624" s="8"/>
      <c r="F1624" s="8"/>
      <c r="H1624"/>
      <c r="N1624"/>
      <c r="P1624" s="8"/>
      <c r="R1624" s="8"/>
      <c r="T1624" s="8"/>
      <c r="AQ1624"/>
      <c r="BJ1624" s="33" t="s">
        <v>1791</v>
      </c>
      <c r="BP1624" s="8"/>
    </row>
    <row r="1625" spans="1:68" x14ac:dyDescent="0.25">
      <c r="A1625" s="8"/>
      <c r="B1625" s="8"/>
      <c r="C1625" s="8"/>
      <c r="D1625" s="8"/>
      <c r="F1625" s="8"/>
      <c r="H1625"/>
      <c r="N1625"/>
      <c r="P1625" s="8"/>
      <c r="R1625" s="8"/>
      <c r="T1625" s="8"/>
      <c r="AQ1625"/>
      <c r="BJ1625" s="33" t="s">
        <v>1792</v>
      </c>
      <c r="BP1625" s="8"/>
    </row>
    <row r="1626" spans="1:68" x14ac:dyDescent="0.25">
      <c r="A1626" s="8"/>
      <c r="B1626" s="8"/>
      <c r="C1626" s="8"/>
      <c r="D1626" s="8"/>
      <c r="F1626" s="8"/>
      <c r="H1626"/>
      <c r="N1626"/>
      <c r="P1626" s="8"/>
      <c r="R1626" s="8"/>
      <c r="T1626" s="8"/>
      <c r="AQ1626"/>
      <c r="BJ1626" s="33" t="s">
        <v>1793</v>
      </c>
      <c r="BP1626" s="8"/>
    </row>
    <row r="1627" spans="1:68" x14ac:dyDescent="0.25">
      <c r="A1627" s="8"/>
      <c r="B1627" s="8"/>
      <c r="C1627" s="8"/>
      <c r="D1627" s="8"/>
      <c r="F1627" s="8"/>
      <c r="H1627"/>
      <c r="N1627"/>
      <c r="P1627" s="8"/>
      <c r="R1627" s="8"/>
      <c r="T1627" s="8"/>
      <c r="AQ1627"/>
      <c r="BJ1627" s="33" t="s">
        <v>1794</v>
      </c>
      <c r="BP1627" s="8"/>
    </row>
    <row r="1628" spans="1:68" x14ac:dyDescent="0.25">
      <c r="A1628" s="8"/>
      <c r="B1628" s="8"/>
      <c r="C1628" s="8"/>
      <c r="D1628" s="8"/>
      <c r="F1628" s="8"/>
      <c r="H1628"/>
      <c r="N1628"/>
      <c r="P1628" s="8"/>
      <c r="R1628" s="8"/>
      <c r="T1628" s="8"/>
      <c r="AQ1628"/>
      <c r="BJ1628" s="33" t="s">
        <v>1795</v>
      </c>
      <c r="BP1628" s="8"/>
    </row>
    <row r="1629" spans="1:68" x14ac:dyDescent="0.25">
      <c r="A1629" s="8"/>
      <c r="B1629" s="8"/>
      <c r="C1629" s="8"/>
      <c r="D1629" s="8"/>
      <c r="F1629" s="8"/>
      <c r="H1629"/>
      <c r="N1629"/>
      <c r="P1629" s="8"/>
      <c r="R1629" s="8"/>
      <c r="T1629" s="8"/>
      <c r="AQ1629"/>
      <c r="BJ1629" s="33" t="s">
        <v>1796</v>
      </c>
      <c r="BP1629" s="8"/>
    </row>
    <row r="1630" spans="1:68" x14ac:dyDescent="0.25">
      <c r="A1630" s="8"/>
      <c r="B1630" s="8"/>
      <c r="C1630" s="8"/>
      <c r="D1630" s="8"/>
      <c r="F1630" s="8"/>
      <c r="H1630"/>
      <c r="N1630"/>
      <c r="P1630" s="8"/>
      <c r="R1630" s="8"/>
      <c r="T1630" s="8"/>
      <c r="AQ1630"/>
      <c r="BJ1630" s="33" t="s">
        <v>1797</v>
      </c>
      <c r="BP1630" s="8"/>
    </row>
    <row r="1631" spans="1:68" x14ac:dyDescent="0.25">
      <c r="A1631" s="8"/>
      <c r="B1631" s="8"/>
      <c r="C1631" s="8"/>
      <c r="D1631" s="8"/>
      <c r="F1631" s="8"/>
      <c r="H1631"/>
      <c r="N1631"/>
      <c r="P1631" s="8"/>
      <c r="R1631" s="8"/>
      <c r="T1631" s="8"/>
      <c r="AQ1631"/>
      <c r="BJ1631" s="33" t="s">
        <v>1798</v>
      </c>
      <c r="BP1631" s="8"/>
    </row>
    <row r="1632" spans="1:68" x14ac:dyDescent="0.25">
      <c r="A1632" s="8"/>
      <c r="B1632" s="8"/>
      <c r="C1632" s="8"/>
      <c r="D1632" s="8"/>
      <c r="F1632" s="8"/>
      <c r="H1632"/>
      <c r="N1632"/>
      <c r="P1632" s="8"/>
      <c r="R1632" s="8"/>
      <c r="T1632" s="8"/>
      <c r="AQ1632"/>
      <c r="BJ1632" s="33" t="s">
        <v>1799</v>
      </c>
      <c r="BP1632" s="8"/>
    </row>
    <row r="1633" spans="1:68" x14ac:dyDescent="0.25">
      <c r="A1633" s="8"/>
      <c r="B1633" s="8"/>
      <c r="C1633" s="8"/>
      <c r="D1633" s="8"/>
      <c r="F1633" s="8"/>
      <c r="H1633"/>
      <c r="N1633"/>
      <c r="P1633" s="8"/>
      <c r="R1633" s="8"/>
      <c r="T1633" s="8"/>
      <c r="AQ1633"/>
      <c r="BJ1633" s="33" t="s">
        <v>1800</v>
      </c>
      <c r="BP1633" s="8"/>
    </row>
    <row r="1634" spans="1:68" x14ac:dyDescent="0.25">
      <c r="A1634" s="8"/>
      <c r="B1634" s="8"/>
      <c r="C1634" s="8"/>
      <c r="D1634" s="8"/>
      <c r="F1634" s="8"/>
      <c r="H1634"/>
      <c r="N1634"/>
      <c r="P1634" s="8"/>
      <c r="R1634" s="8"/>
      <c r="T1634" s="8"/>
      <c r="AQ1634"/>
      <c r="BJ1634" s="33" t="s">
        <v>1801</v>
      </c>
      <c r="BP1634" s="8"/>
    </row>
    <row r="1635" spans="1:68" x14ac:dyDescent="0.25">
      <c r="A1635" s="8"/>
      <c r="B1635" s="8"/>
      <c r="C1635" s="8"/>
      <c r="D1635" s="8"/>
      <c r="F1635" s="8"/>
      <c r="H1635"/>
      <c r="N1635"/>
      <c r="P1635" s="8"/>
      <c r="R1635" s="8"/>
      <c r="T1635" s="8"/>
      <c r="AQ1635"/>
      <c r="BJ1635" s="33" t="s">
        <v>1802</v>
      </c>
      <c r="BP1635" s="8"/>
    </row>
    <row r="1636" spans="1:68" x14ac:dyDescent="0.25">
      <c r="A1636" s="8"/>
      <c r="B1636" s="8"/>
      <c r="C1636" s="8"/>
      <c r="D1636" s="8"/>
      <c r="F1636" s="8"/>
      <c r="H1636"/>
      <c r="N1636"/>
      <c r="P1636" s="8"/>
      <c r="R1636" s="8"/>
      <c r="T1636" s="8"/>
      <c r="AQ1636"/>
      <c r="BJ1636" s="33" t="s">
        <v>1803</v>
      </c>
      <c r="BP1636" s="8"/>
    </row>
    <row r="1637" spans="1:68" x14ac:dyDescent="0.25">
      <c r="A1637" s="8"/>
      <c r="B1637" s="8"/>
      <c r="C1637" s="8"/>
      <c r="D1637" s="8"/>
      <c r="F1637" s="8"/>
      <c r="H1637"/>
      <c r="N1637"/>
      <c r="P1637" s="8"/>
      <c r="R1637" s="8"/>
      <c r="T1637" s="8"/>
      <c r="AQ1637"/>
      <c r="BJ1637" s="33" t="s">
        <v>1804</v>
      </c>
      <c r="BP1637" s="8"/>
    </row>
    <row r="1638" spans="1:68" x14ac:dyDescent="0.25">
      <c r="A1638" s="8"/>
      <c r="B1638" s="8"/>
      <c r="C1638" s="8"/>
      <c r="D1638" s="8"/>
      <c r="F1638" s="8"/>
      <c r="H1638"/>
      <c r="N1638"/>
      <c r="P1638" s="8"/>
      <c r="R1638" s="8"/>
      <c r="T1638" s="8"/>
      <c r="AQ1638"/>
      <c r="BJ1638" s="33" t="s">
        <v>1805</v>
      </c>
      <c r="BP1638" s="8"/>
    </row>
    <row r="1639" spans="1:68" x14ac:dyDescent="0.25">
      <c r="A1639" s="8"/>
      <c r="B1639" s="8"/>
      <c r="C1639" s="8"/>
      <c r="D1639" s="8"/>
      <c r="F1639" s="8"/>
      <c r="H1639"/>
      <c r="N1639"/>
      <c r="P1639" s="8"/>
      <c r="R1639" s="8"/>
      <c r="T1639" s="8"/>
      <c r="AQ1639"/>
      <c r="BJ1639" s="33" t="s">
        <v>1806</v>
      </c>
      <c r="BP1639" s="8"/>
    </row>
    <row r="1640" spans="1:68" x14ac:dyDescent="0.25">
      <c r="A1640" s="8"/>
      <c r="B1640" s="8"/>
      <c r="C1640" s="8"/>
      <c r="D1640" s="8"/>
      <c r="F1640" s="8"/>
      <c r="H1640"/>
      <c r="N1640"/>
      <c r="P1640" s="8"/>
      <c r="R1640" s="8"/>
      <c r="T1640" s="8"/>
      <c r="AQ1640"/>
      <c r="BJ1640" s="33" t="s">
        <v>1807</v>
      </c>
      <c r="BP1640" s="8"/>
    </row>
    <row r="1641" spans="1:68" x14ac:dyDescent="0.25">
      <c r="A1641" s="8"/>
      <c r="B1641" s="8"/>
      <c r="C1641" s="8"/>
      <c r="D1641" s="8"/>
      <c r="F1641" s="8"/>
      <c r="H1641"/>
      <c r="N1641"/>
      <c r="P1641" s="8"/>
      <c r="R1641" s="8"/>
      <c r="T1641" s="8"/>
      <c r="AQ1641"/>
      <c r="BJ1641" s="33" t="s">
        <v>1808</v>
      </c>
      <c r="BP1641" s="8"/>
    </row>
    <row r="1642" spans="1:68" x14ac:dyDescent="0.25">
      <c r="A1642" s="8"/>
      <c r="B1642" s="8"/>
      <c r="C1642" s="8"/>
      <c r="D1642" s="8"/>
      <c r="F1642" s="8"/>
      <c r="H1642"/>
      <c r="N1642"/>
      <c r="P1642" s="8"/>
      <c r="R1642" s="8"/>
      <c r="T1642" s="8"/>
      <c r="AQ1642"/>
      <c r="BJ1642" s="33" t="s">
        <v>1809</v>
      </c>
      <c r="BP1642" s="8"/>
    </row>
    <row r="1643" spans="1:68" x14ac:dyDescent="0.25">
      <c r="A1643" s="8"/>
      <c r="B1643" s="8"/>
      <c r="C1643" s="8"/>
      <c r="D1643" s="8"/>
      <c r="F1643" s="8"/>
      <c r="H1643"/>
      <c r="N1643"/>
      <c r="P1643" s="8"/>
      <c r="R1643" s="8"/>
      <c r="T1643" s="8"/>
      <c r="AQ1643"/>
      <c r="BJ1643" s="33" t="s">
        <v>1810</v>
      </c>
      <c r="BP1643" s="8"/>
    </row>
    <row r="1644" spans="1:68" x14ac:dyDescent="0.25">
      <c r="A1644" s="8"/>
      <c r="B1644" s="8"/>
      <c r="C1644" s="8"/>
      <c r="D1644" s="8"/>
      <c r="F1644" s="8"/>
      <c r="H1644"/>
      <c r="N1644"/>
      <c r="P1644" s="8"/>
      <c r="R1644" s="8"/>
      <c r="T1644" s="8"/>
      <c r="AQ1644"/>
      <c r="BJ1644" s="33" t="s">
        <v>1811</v>
      </c>
      <c r="BP1644" s="8"/>
    </row>
    <row r="1645" spans="1:68" x14ac:dyDescent="0.25">
      <c r="A1645" s="8"/>
      <c r="B1645" s="8"/>
      <c r="C1645" s="8"/>
      <c r="D1645" s="8"/>
      <c r="F1645" s="8"/>
      <c r="H1645"/>
      <c r="N1645"/>
      <c r="P1645" s="8"/>
      <c r="R1645" s="8"/>
      <c r="T1645" s="8"/>
      <c r="AQ1645"/>
      <c r="BJ1645" s="33" t="s">
        <v>1812</v>
      </c>
      <c r="BP1645" s="8"/>
    </row>
    <row r="1646" spans="1:68" x14ac:dyDescent="0.25">
      <c r="A1646" s="8"/>
      <c r="B1646" s="8"/>
      <c r="C1646" s="8"/>
      <c r="D1646" s="8"/>
      <c r="F1646" s="8"/>
      <c r="H1646"/>
      <c r="N1646"/>
      <c r="P1646" s="8"/>
      <c r="R1646" s="8"/>
      <c r="T1646" s="8"/>
      <c r="AQ1646"/>
      <c r="BJ1646" s="33" t="s">
        <v>1813</v>
      </c>
      <c r="BP1646" s="8"/>
    </row>
    <row r="1647" spans="1:68" x14ac:dyDescent="0.25">
      <c r="A1647" s="8"/>
      <c r="B1647" s="8"/>
      <c r="C1647" s="8"/>
      <c r="D1647" s="8"/>
      <c r="F1647" s="8"/>
      <c r="H1647"/>
      <c r="N1647"/>
      <c r="P1647" s="8"/>
      <c r="R1647" s="8"/>
      <c r="T1647" s="8"/>
      <c r="AQ1647"/>
      <c r="BJ1647" s="33" t="s">
        <v>1814</v>
      </c>
      <c r="BP1647" s="8"/>
    </row>
    <row r="1648" spans="1:68" x14ac:dyDescent="0.25">
      <c r="A1648" s="8"/>
      <c r="B1648" s="8"/>
      <c r="C1648" s="8"/>
      <c r="D1648" s="8"/>
      <c r="F1648" s="8"/>
      <c r="H1648"/>
      <c r="N1648"/>
      <c r="P1648" s="8"/>
      <c r="R1648" s="8"/>
      <c r="T1648" s="8"/>
      <c r="AQ1648"/>
      <c r="BJ1648" s="33" t="s">
        <v>1815</v>
      </c>
      <c r="BP1648" s="8"/>
    </row>
    <row r="1649" spans="1:68" x14ac:dyDescent="0.25">
      <c r="A1649" s="8"/>
      <c r="B1649" s="8"/>
      <c r="C1649" s="8"/>
      <c r="D1649" s="8"/>
      <c r="F1649" s="8"/>
      <c r="H1649"/>
      <c r="N1649"/>
      <c r="P1649" s="8"/>
      <c r="R1649" s="8"/>
      <c r="T1649" s="8"/>
      <c r="AQ1649"/>
      <c r="BJ1649" s="33" t="s">
        <v>1816</v>
      </c>
      <c r="BP1649" s="8"/>
    </row>
    <row r="1650" spans="1:68" x14ac:dyDescent="0.25">
      <c r="A1650" s="8"/>
      <c r="B1650" s="8"/>
      <c r="C1650" s="8"/>
      <c r="D1650" s="8"/>
      <c r="F1650" s="8"/>
      <c r="H1650"/>
      <c r="N1650"/>
      <c r="P1650" s="8"/>
      <c r="R1650" s="8"/>
      <c r="T1650" s="8"/>
      <c r="AQ1650"/>
      <c r="BJ1650" s="33" t="s">
        <v>1817</v>
      </c>
      <c r="BP1650" s="8"/>
    </row>
    <row r="1651" spans="1:68" x14ac:dyDescent="0.25">
      <c r="A1651" s="8"/>
      <c r="B1651" s="8"/>
      <c r="C1651" s="8"/>
      <c r="D1651" s="8"/>
      <c r="F1651" s="8"/>
      <c r="H1651"/>
      <c r="N1651"/>
      <c r="P1651" s="8"/>
      <c r="R1651" s="8"/>
      <c r="T1651" s="8"/>
      <c r="AQ1651"/>
      <c r="BJ1651" s="33" t="s">
        <v>1818</v>
      </c>
      <c r="BP1651" s="8"/>
    </row>
    <row r="1652" spans="1:68" x14ac:dyDescent="0.25">
      <c r="A1652" s="8"/>
      <c r="B1652" s="8"/>
      <c r="C1652" s="8"/>
      <c r="D1652" s="8"/>
      <c r="F1652" s="8"/>
      <c r="H1652"/>
      <c r="N1652"/>
      <c r="P1652" s="8"/>
      <c r="R1652" s="8"/>
      <c r="T1652" s="8"/>
      <c r="AQ1652"/>
      <c r="BJ1652" s="33" t="s">
        <v>1819</v>
      </c>
      <c r="BP1652" s="8"/>
    </row>
    <row r="1653" spans="1:68" x14ac:dyDescent="0.25">
      <c r="A1653" s="8"/>
      <c r="B1653" s="8"/>
      <c r="C1653" s="8"/>
      <c r="D1653" s="8"/>
      <c r="F1653" s="8"/>
      <c r="H1653"/>
      <c r="N1653"/>
      <c r="P1653" s="8"/>
      <c r="R1653" s="8"/>
      <c r="T1653" s="8"/>
      <c r="AQ1653"/>
      <c r="BJ1653" s="33" t="s">
        <v>1820</v>
      </c>
      <c r="BP1653" s="8"/>
    </row>
    <row r="1654" spans="1:68" x14ac:dyDescent="0.25">
      <c r="A1654" s="8"/>
      <c r="B1654" s="8"/>
      <c r="C1654" s="8"/>
      <c r="D1654" s="8"/>
      <c r="F1654" s="8"/>
      <c r="H1654"/>
      <c r="N1654"/>
      <c r="P1654" s="8"/>
      <c r="R1654" s="8"/>
      <c r="T1654" s="8"/>
      <c r="AQ1654"/>
      <c r="BJ1654" s="33" t="s">
        <v>1821</v>
      </c>
      <c r="BP1654" s="8"/>
    </row>
    <row r="1655" spans="1:68" x14ac:dyDescent="0.25">
      <c r="A1655" s="8"/>
      <c r="B1655" s="8"/>
      <c r="C1655" s="8"/>
      <c r="D1655" s="8"/>
      <c r="F1655" s="8"/>
      <c r="H1655"/>
      <c r="N1655"/>
      <c r="P1655" s="8"/>
      <c r="R1655" s="8"/>
      <c r="T1655" s="8"/>
      <c r="AQ1655"/>
      <c r="BJ1655" s="33" t="s">
        <v>1822</v>
      </c>
      <c r="BP1655" s="8"/>
    </row>
    <row r="1656" spans="1:68" x14ac:dyDescent="0.25">
      <c r="A1656" s="8"/>
      <c r="B1656" s="8"/>
      <c r="C1656" s="8"/>
      <c r="D1656" s="8"/>
      <c r="F1656" s="8"/>
      <c r="H1656"/>
      <c r="N1656"/>
      <c r="P1656" s="8"/>
      <c r="R1656" s="8"/>
      <c r="T1656" s="8"/>
      <c r="AQ1656"/>
      <c r="BJ1656" s="33" t="s">
        <v>1823</v>
      </c>
      <c r="BP1656" s="8"/>
    </row>
    <row r="1657" spans="1:68" x14ac:dyDescent="0.25">
      <c r="A1657" s="8"/>
      <c r="B1657" s="8"/>
      <c r="C1657" s="8"/>
      <c r="D1657" s="8"/>
      <c r="F1657" s="8"/>
      <c r="H1657"/>
      <c r="N1657"/>
      <c r="P1657" s="8"/>
      <c r="R1657" s="8"/>
      <c r="T1657" s="8"/>
      <c r="AQ1657"/>
      <c r="BJ1657" s="33" t="s">
        <v>1824</v>
      </c>
      <c r="BP1657" s="8"/>
    </row>
    <row r="1658" spans="1:68" x14ac:dyDescent="0.25">
      <c r="A1658" s="8"/>
      <c r="B1658" s="8"/>
      <c r="C1658" s="8"/>
      <c r="D1658" s="8"/>
      <c r="F1658" s="8"/>
      <c r="H1658"/>
      <c r="N1658"/>
      <c r="P1658" s="8"/>
      <c r="R1658" s="8"/>
      <c r="T1658" s="8"/>
      <c r="AQ1658"/>
      <c r="BJ1658" s="33" t="s">
        <v>1825</v>
      </c>
      <c r="BP1658" s="8"/>
    </row>
    <row r="1659" spans="1:68" x14ac:dyDescent="0.25">
      <c r="A1659" s="8"/>
      <c r="B1659" s="8"/>
      <c r="C1659" s="8"/>
      <c r="D1659" s="8"/>
      <c r="F1659" s="8"/>
      <c r="H1659"/>
      <c r="N1659"/>
      <c r="P1659" s="8"/>
      <c r="R1659" s="8"/>
      <c r="T1659" s="8"/>
      <c r="AQ1659"/>
      <c r="BJ1659" s="33" t="s">
        <v>1826</v>
      </c>
      <c r="BP1659" s="8"/>
    </row>
    <row r="1660" spans="1:68" x14ac:dyDescent="0.25">
      <c r="A1660" s="8"/>
      <c r="B1660" s="8"/>
      <c r="C1660" s="8"/>
      <c r="D1660" s="8"/>
      <c r="F1660" s="8"/>
      <c r="H1660"/>
      <c r="N1660"/>
      <c r="P1660" s="8"/>
      <c r="R1660" s="8"/>
      <c r="T1660" s="8"/>
      <c r="AQ1660"/>
      <c r="BJ1660" s="33" t="s">
        <v>1827</v>
      </c>
      <c r="BP1660" s="8"/>
    </row>
    <row r="1661" spans="1:68" x14ac:dyDescent="0.25">
      <c r="A1661" s="8"/>
      <c r="B1661" s="8"/>
      <c r="C1661" s="8"/>
      <c r="D1661" s="8"/>
      <c r="F1661" s="8"/>
      <c r="H1661"/>
      <c r="N1661"/>
      <c r="P1661" s="8"/>
      <c r="R1661" s="8"/>
      <c r="T1661" s="8"/>
      <c r="AQ1661"/>
      <c r="BJ1661" s="33" t="s">
        <v>1828</v>
      </c>
      <c r="BP1661" s="8"/>
    </row>
    <row r="1662" spans="1:68" x14ac:dyDescent="0.25">
      <c r="A1662" s="8"/>
      <c r="B1662" s="8"/>
      <c r="C1662" s="8"/>
      <c r="D1662" s="8"/>
      <c r="F1662" s="8"/>
      <c r="H1662"/>
      <c r="N1662"/>
      <c r="P1662" s="8"/>
      <c r="R1662" s="8"/>
      <c r="T1662" s="8"/>
      <c r="AQ1662"/>
      <c r="BJ1662" s="33" t="s">
        <v>1829</v>
      </c>
      <c r="BP1662" s="8"/>
    </row>
    <row r="1663" spans="1:68" x14ac:dyDescent="0.25">
      <c r="A1663" s="8"/>
      <c r="B1663" s="8"/>
      <c r="C1663" s="8"/>
      <c r="D1663" s="8"/>
      <c r="F1663" s="8"/>
      <c r="H1663"/>
      <c r="N1663"/>
      <c r="P1663" s="8"/>
      <c r="R1663" s="8"/>
      <c r="T1663" s="8"/>
      <c r="AQ1663"/>
      <c r="BJ1663" s="33" t="s">
        <v>1830</v>
      </c>
      <c r="BP1663" s="8"/>
    </row>
    <row r="1664" spans="1:68" x14ac:dyDescent="0.25">
      <c r="A1664" s="8"/>
      <c r="B1664" s="8"/>
      <c r="C1664" s="8"/>
      <c r="D1664" s="8"/>
      <c r="F1664" s="8"/>
      <c r="H1664"/>
      <c r="N1664"/>
      <c r="P1664" s="8"/>
      <c r="R1664" s="8"/>
      <c r="T1664" s="8"/>
      <c r="AQ1664"/>
      <c r="BJ1664" s="33" t="s">
        <v>1831</v>
      </c>
      <c r="BP1664" s="8"/>
    </row>
    <row r="1665" spans="1:68" x14ac:dyDescent="0.25">
      <c r="A1665" s="8"/>
      <c r="B1665" s="8"/>
      <c r="C1665" s="8"/>
      <c r="D1665" s="8"/>
      <c r="F1665" s="8"/>
      <c r="H1665"/>
      <c r="N1665"/>
      <c r="P1665" s="8"/>
      <c r="R1665" s="8"/>
      <c r="T1665" s="8"/>
      <c r="AQ1665"/>
      <c r="BJ1665" s="33" t="s">
        <v>1832</v>
      </c>
      <c r="BP1665" s="8"/>
    </row>
    <row r="1666" spans="1:68" x14ac:dyDescent="0.25">
      <c r="A1666" s="8"/>
      <c r="B1666" s="8"/>
      <c r="C1666" s="8"/>
      <c r="D1666" s="8"/>
      <c r="F1666" s="8"/>
      <c r="H1666"/>
      <c r="N1666"/>
      <c r="P1666" s="8"/>
      <c r="R1666" s="8"/>
      <c r="T1666" s="8"/>
      <c r="AQ1666"/>
      <c r="BJ1666" s="33" t="s">
        <v>1833</v>
      </c>
      <c r="BP1666" s="8"/>
    </row>
    <row r="1667" spans="1:68" x14ac:dyDescent="0.25">
      <c r="A1667" s="8"/>
      <c r="B1667" s="8"/>
      <c r="C1667" s="8"/>
      <c r="D1667" s="8"/>
      <c r="F1667" s="8"/>
      <c r="H1667"/>
      <c r="N1667"/>
      <c r="P1667" s="8"/>
      <c r="R1667" s="8"/>
      <c r="T1667" s="8"/>
      <c r="AQ1667"/>
      <c r="BJ1667" s="33" t="s">
        <v>1834</v>
      </c>
      <c r="BP1667" s="8"/>
    </row>
    <row r="1668" spans="1:68" x14ac:dyDescent="0.25">
      <c r="A1668" s="8"/>
      <c r="B1668" s="8"/>
      <c r="C1668" s="8"/>
      <c r="D1668" s="8"/>
      <c r="F1668" s="8"/>
      <c r="H1668"/>
      <c r="N1668"/>
      <c r="P1668" s="8"/>
      <c r="R1668" s="8"/>
      <c r="T1668" s="8"/>
      <c r="AQ1668"/>
      <c r="BJ1668" s="33" t="s">
        <v>1835</v>
      </c>
      <c r="BP1668" s="8"/>
    </row>
    <row r="1669" spans="1:68" x14ac:dyDescent="0.25">
      <c r="A1669" s="8"/>
      <c r="B1669" s="8"/>
      <c r="C1669" s="8"/>
      <c r="D1669" s="8"/>
      <c r="F1669" s="8"/>
      <c r="H1669"/>
      <c r="N1669"/>
      <c r="P1669" s="8"/>
      <c r="R1669" s="8"/>
      <c r="T1669" s="8"/>
      <c r="AQ1669"/>
      <c r="BJ1669" s="33" t="s">
        <v>1836</v>
      </c>
      <c r="BP1669" s="8"/>
    </row>
    <row r="1670" spans="1:68" x14ac:dyDescent="0.25">
      <c r="A1670" s="8"/>
      <c r="B1670" s="8"/>
      <c r="C1670" s="8"/>
      <c r="D1670" s="8"/>
      <c r="F1670" s="8"/>
      <c r="H1670"/>
      <c r="N1670"/>
      <c r="P1670" s="8"/>
      <c r="R1670" s="8"/>
      <c r="T1670" s="8"/>
      <c r="AQ1670"/>
      <c r="BJ1670" s="33" t="s">
        <v>1837</v>
      </c>
      <c r="BP1670" s="8"/>
    </row>
    <row r="1671" spans="1:68" x14ac:dyDescent="0.25">
      <c r="A1671" s="8"/>
      <c r="B1671" s="8"/>
      <c r="C1671" s="8"/>
      <c r="D1671" s="8"/>
      <c r="F1671" s="8"/>
      <c r="H1671"/>
      <c r="N1671"/>
      <c r="P1671" s="8"/>
      <c r="R1671" s="8"/>
      <c r="T1671" s="8"/>
      <c r="AQ1671"/>
      <c r="BJ1671" s="33" t="s">
        <v>1838</v>
      </c>
      <c r="BP1671" s="8"/>
    </row>
    <row r="1672" spans="1:68" x14ac:dyDescent="0.25">
      <c r="A1672" s="8"/>
      <c r="B1672" s="8"/>
      <c r="C1672" s="8"/>
      <c r="D1672" s="8"/>
      <c r="F1672" s="8"/>
      <c r="H1672"/>
      <c r="N1672"/>
      <c r="P1672" s="8"/>
      <c r="R1672" s="8"/>
      <c r="T1672" s="8"/>
      <c r="AQ1672"/>
      <c r="BJ1672" s="33" t="s">
        <v>1839</v>
      </c>
      <c r="BP1672" s="8"/>
    </row>
    <row r="1673" spans="1:68" x14ac:dyDescent="0.25">
      <c r="A1673" s="8"/>
      <c r="B1673" s="8"/>
      <c r="C1673" s="8"/>
      <c r="D1673" s="8"/>
      <c r="F1673" s="8"/>
      <c r="H1673"/>
      <c r="N1673"/>
      <c r="P1673" s="8"/>
      <c r="R1673" s="8"/>
      <c r="T1673" s="8"/>
      <c r="AQ1673"/>
      <c r="BJ1673" s="33" t="s">
        <v>1840</v>
      </c>
      <c r="BP1673" s="8"/>
    </row>
    <row r="1674" spans="1:68" x14ac:dyDescent="0.25">
      <c r="A1674" s="8"/>
      <c r="B1674" s="8"/>
      <c r="C1674" s="8"/>
      <c r="D1674" s="8"/>
      <c r="F1674" s="8"/>
      <c r="H1674"/>
      <c r="N1674"/>
      <c r="P1674" s="8"/>
      <c r="R1674" s="8"/>
      <c r="T1674" s="8"/>
      <c r="AQ1674"/>
      <c r="BJ1674" s="33" t="s">
        <v>1841</v>
      </c>
      <c r="BP1674" s="8"/>
    </row>
    <row r="1675" spans="1:68" x14ac:dyDescent="0.25">
      <c r="A1675" s="8"/>
      <c r="B1675" s="8"/>
      <c r="C1675" s="8"/>
      <c r="D1675" s="8"/>
      <c r="F1675" s="8"/>
      <c r="H1675"/>
      <c r="N1675"/>
      <c r="P1675" s="8"/>
      <c r="R1675" s="8"/>
      <c r="T1675" s="8"/>
      <c r="AQ1675"/>
      <c r="BJ1675" s="33" t="s">
        <v>1842</v>
      </c>
      <c r="BP1675" s="8"/>
    </row>
    <row r="1676" spans="1:68" x14ac:dyDescent="0.25">
      <c r="A1676" s="8"/>
      <c r="B1676" s="8"/>
      <c r="C1676" s="8"/>
      <c r="D1676" s="8"/>
      <c r="F1676" s="8"/>
      <c r="H1676"/>
      <c r="N1676"/>
      <c r="P1676" s="8"/>
      <c r="R1676" s="8"/>
      <c r="T1676" s="8"/>
      <c r="AQ1676"/>
      <c r="BJ1676" s="33" t="s">
        <v>1843</v>
      </c>
      <c r="BP1676" s="8"/>
    </row>
    <row r="1677" spans="1:68" x14ac:dyDescent="0.25">
      <c r="A1677" s="8"/>
      <c r="B1677" s="8"/>
      <c r="C1677" s="8"/>
      <c r="D1677" s="8"/>
      <c r="F1677" s="8"/>
      <c r="H1677"/>
      <c r="N1677"/>
      <c r="P1677" s="8"/>
      <c r="R1677" s="8"/>
      <c r="T1677" s="8"/>
      <c r="AQ1677"/>
      <c r="BJ1677" s="33" t="s">
        <v>1844</v>
      </c>
      <c r="BP1677" s="8"/>
    </row>
    <row r="1678" spans="1:68" x14ac:dyDescent="0.25">
      <c r="A1678" s="8"/>
      <c r="B1678" s="8"/>
      <c r="C1678" s="8"/>
      <c r="D1678" s="8"/>
      <c r="F1678" s="8"/>
      <c r="H1678"/>
      <c r="N1678"/>
      <c r="P1678" s="8"/>
      <c r="R1678" s="8"/>
      <c r="T1678" s="8"/>
      <c r="AQ1678"/>
      <c r="BJ1678" s="33" t="s">
        <v>1845</v>
      </c>
      <c r="BP1678" s="8"/>
    </row>
    <row r="1679" spans="1:68" x14ac:dyDescent="0.25">
      <c r="A1679" s="8"/>
      <c r="B1679" s="8"/>
      <c r="C1679" s="8"/>
      <c r="D1679" s="8"/>
      <c r="F1679" s="8"/>
      <c r="H1679"/>
      <c r="N1679"/>
      <c r="P1679" s="8"/>
      <c r="R1679" s="8"/>
      <c r="T1679" s="8"/>
      <c r="AQ1679"/>
      <c r="BJ1679" s="33" t="s">
        <v>1846</v>
      </c>
      <c r="BP1679" s="8"/>
    </row>
    <row r="1680" spans="1:68" x14ac:dyDescent="0.25">
      <c r="A1680" s="8"/>
      <c r="B1680" s="8"/>
      <c r="C1680" s="8"/>
      <c r="D1680" s="8"/>
      <c r="F1680" s="8"/>
      <c r="H1680"/>
      <c r="N1680"/>
      <c r="P1680" s="8"/>
      <c r="R1680" s="8"/>
      <c r="T1680" s="8"/>
      <c r="AQ1680"/>
      <c r="BJ1680" s="33" t="s">
        <v>1847</v>
      </c>
      <c r="BP1680" s="8"/>
    </row>
    <row r="1681" spans="1:68" x14ac:dyDescent="0.25">
      <c r="A1681" s="8"/>
      <c r="B1681" s="8"/>
      <c r="C1681" s="8"/>
      <c r="D1681" s="8"/>
      <c r="F1681" s="8"/>
      <c r="H1681"/>
      <c r="N1681"/>
      <c r="P1681" s="8"/>
      <c r="R1681" s="8"/>
      <c r="T1681" s="8"/>
      <c r="AQ1681"/>
      <c r="BJ1681" s="33" t="s">
        <v>1848</v>
      </c>
      <c r="BP1681" s="8"/>
    </row>
    <row r="1682" spans="1:68" x14ac:dyDescent="0.25">
      <c r="A1682" s="8"/>
      <c r="B1682" s="8"/>
      <c r="C1682" s="8"/>
      <c r="D1682" s="8"/>
      <c r="F1682" s="8"/>
      <c r="H1682"/>
      <c r="N1682"/>
      <c r="P1682" s="8"/>
      <c r="R1682" s="8"/>
      <c r="T1682" s="8"/>
      <c r="AQ1682"/>
      <c r="BJ1682" s="33" t="s">
        <v>1849</v>
      </c>
      <c r="BP1682" s="8"/>
    </row>
    <row r="1683" spans="1:68" x14ac:dyDescent="0.25">
      <c r="A1683" s="8"/>
      <c r="B1683" s="8"/>
      <c r="C1683" s="8"/>
      <c r="D1683" s="8"/>
      <c r="F1683" s="8"/>
      <c r="H1683"/>
      <c r="N1683"/>
      <c r="P1683" s="8"/>
      <c r="R1683" s="8"/>
      <c r="T1683" s="8"/>
      <c r="AQ1683"/>
      <c r="BJ1683" s="33" t="s">
        <v>1850</v>
      </c>
      <c r="BP1683" s="8"/>
    </row>
    <row r="1684" spans="1:68" x14ac:dyDescent="0.25">
      <c r="A1684" s="8"/>
      <c r="B1684" s="8"/>
      <c r="C1684" s="8"/>
      <c r="D1684" s="8"/>
      <c r="F1684" s="8"/>
      <c r="H1684"/>
      <c r="N1684"/>
      <c r="P1684" s="8"/>
      <c r="R1684" s="8"/>
      <c r="T1684" s="8"/>
      <c r="AQ1684"/>
      <c r="BJ1684" s="33" t="s">
        <v>1851</v>
      </c>
      <c r="BP1684" s="8"/>
    </row>
    <row r="1685" spans="1:68" x14ac:dyDescent="0.25">
      <c r="A1685" s="8"/>
      <c r="B1685" s="8"/>
      <c r="C1685" s="8"/>
      <c r="D1685" s="8"/>
      <c r="F1685" s="8"/>
      <c r="H1685"/>
      <c r="N1685"/>
      <c r="P1685" s="8"/>
      <c r="R1685" s="8"/>
      <c r="T1685" s="8"/>
      <c r="AQ1685"/>
      <c r="BJ1685" s="33" t="s">
        <v>1852</v>
      </c>
      <c r="BP1685" s="8"/>
    </row>
    <row r="1686" spans="1:68" x14ac:dyDescent="0.25">
      <c r="A1686" s="8"/>
      <c r="B1686" s="8"/>
      <c r="C1686" s="8"/>
      <c r="D1686" s="8"/>
      <c r="F1686" s="8"/>
      <c r="H1686"/>
      <c r="N1686"/>
      <c r="P1686" s="8"/>
      <c r="R1686" s="8"/>
      <c r="T1686" s="8"/>
      <c r="AQ1686"/>
      <c r="BJ1686" s="33" t="s">
        <v>1853</v>
      </c>
      <c r="BP1686" s="8"/>
    </row>
    <row r="1687" spans="1:68" x14ac:dyDescent="0.25">
      <c r="A1687" s="8"/>
      <c r="B1687" s="8"/>
      <c r="C1687" s="8"/>
      <c r="D1687" s="8"/>
      <c r="F1687" s="8"/>
      <c r="H1687"/>
      <c r="N1687"/>
      <c r="P1687" s="8"/>
      <c r="R1687" s="8"/>
      <c r="T1687" s="8"/>
      <c r="AQ1687"/>
      <c r="BJ1687" s="33" t="s">
        <v>1854</v>
      </c>
      <c r="BP1687" s="8"/>
    </row>
    <row r="1688" spans="1:68" x14ac:dyDescent="0.25">
      <c r="A1688" s="8"/>
      <c r="B1688" s="8"/>
      <c r="C1688" s="8"/>
      <c r="D1688" s="8"/>
      <c r="F1688" s="8"/>
      <c r="H1688"/>
      <c r="N1688"/>
      <c r="P1688" s="8"/>
      <c r="R1688" s="8"/>
      <c r="T1688" s="8"/>
      <c r="AQ1688"/>
      <c r="BJ1688" s="33" t="s">
        <v>1855</v>
      </c>
      <c r="BP1688" s="8"/>
    </row>
    <row r="1689" spans="1:68" x14ac:dyDescent="0.25">
      <c r="A1689" s="8"/>
      <c r="B1689" s="8"/>
      <c r="C1689" s="8"/>
      <c r="D1689" s="8"/>
      <c r="F1689" s="8"/>
      <c r="H1689"/>
      <c r="N1689"/>
      <c r="P1689" s="8"/>
      <c r="R1689" s="8"/>
      <c r="T1689" s="8"/>
      <c r="AQ1689"/>
      <c r="BJ1689" s="33" t="s">
        <v>1856</v>
      </c>
      <c r="BP1689" s="8"/>
    </row>
    <row r="1690" spans="1:68" x14ac:dyDescent="0.25">
      <c r="A1690" s="8"/>
      <c r="B1690" s="8"/>
      <c r="C1690" s="8"/>
      <c r="D1690" s="8"/>
      <c r="F1690" s="8"/>
      <c r="H1690"/>
      <c r="N1690"/>
      <c r="P1690" s="8"/>
      <c r="R1690" s="8"/>
      <c r="T1690" s="8"/>
      <c r="AQ1690"/>
      <c r="BJ1690" s="33" t="s">
        <v>1857</v>
      </c>
      <c r="BP1690" s="8"/>
    </row>
    <row r="1691" spans="1:68" x14ac:dyDescent="0.25">
      <c r="A1691" s="8"/>
      <c r="B1691" s="8"/>
      <c r="C1691" s="8"/>
      <c r="D1691" s="8"/>
      <c r="F1691" s="8"/>
      <c r="H1691"/>
      <c r="N1691"/>
      <c r="P1691" s="8"/>
      <c r="R1691" s="8"/>
      <c r="T1691" s="8"/>
      <c r="AQ1691"/>
      <c r="BJ1691" s="33" t="s">
        <v>1858</v>
      </c>
      <c r="BP1691" s="8"/>
    </row>
    <row r="1692" spans="1:68" x14ac:dyDescent="0.25">
      <c r="A1692" s="8"/>
      <c r="B1692" s="8"/>
      <c r="C1692" s="8"/>
      <c r="D1692" s="8"/>
      <c r="F1692" s="8"/>
      <c r="H1692"/>
      <c r="N1692"/>
      <c r="P1692" s="8"/>
      <c r="R1692" s="8"/>
      <c r="T1692" s="8"/>
      <c r="AQ1692"/>
      <c r="BJ1692" s="33" t="s">
        <v>1859</v>
      </c>
      <c r="BP1692" s="8"/>
    </row>
    <row r="1693" spans="1:68" x14ac:dyDescent="0.25">
      <c r="A1693" s="8"/>
      <c r="B1693" s="8"/>
      <c r="C1693" s="8"/>
      <c r="D1693" s="8"/>
      <c r="F1693" s="8"/>
      <c r="H1693"/>
      <c r="N1693"/>
      <c r="P1693" s="8"/>
      <c r="R1693" s="8"/>
      <c r="T1693" s="8"/>
      <c r="AQ1693"/>
      <c r="BJ1693" s="33" t="s">
        <v>1860</v>
      </c>
      <c r="BP1693" s="8"/>
    </row>
    <row r="1694" spans="1:68" x14ac:dyDescent="0.25">
      <c r="A1694" s="8"/>
      <c r="B1694" s="8"/>
      <c r="C1694" s="8"/>
      <c r="D1694" s="8"/>
      <c r="F1694" s="8"/>
      <c r="H1694"/>
      <c r="N1694"/>
      <c r="P1694" s="8"/>
      <c r="R1694" s="8"/>
      <c r="T1694" s="8"/>
      <c r="AQ1694"/>
      <c r="BJ1694" s="33" t="s">
        <v>1861</v>
      </c>
      <c r="BP1694" s="8"/>
    </row>
    <row r="1695" spans="1:68" x14ac:dyDescent="0.25">
      <c r="A1695" s="8"/>
      <c r="B1695" s="8"/>
      <c r="C1695" s="8"/>
      <c r="D1695" s="8"/>
      <c r="F1695" s="8"/>
      <c r="H1695"/>
      <c r="N1695"/>
      <c r="P1695" s="8"/>
      <c r="R1695" s="8"/>
      <c r="T1695" s="8"/>
      <c r="AQ1695"/>
      <c r="BJ1695" s="33" t="s">
        <v>1862</v>
      </c>
      <c r="BP1695" s="8"/>
    </row>
    <row r="1696" spans="1:68" x14ac:dyDescent="0.25">
      <c r="A1696" s="8"/>
      <c r="B1696" s="8"/>
      <c r="C1696" s="8"/>
      <c r="D1696" s="8"/>
      <c r="F1696" s="8"/>
      <c r="H1696"/>
      <c r="N1696"/>
      <c r="P1696" s="8"/>
      <c r="R1696" s="8"/>
      <c r="T1696" s="8"/>
      <c r="AQ1696"/>
      <c r="BJ1696" s="33" t="s">
        <v>1863</v>
      </c>
      <c r="BP1696" s="8"/>
    </row>
    <row r="1697" spans="1:68" x14ac:dyDescent="0.25">
      <c r="A1697" s="8"/>
      <c r="B1697" s="8"/>
      <c r="C1697" s="8"/>
      <c r="D1697" s="8"/>
      <c r="F1697" s="8"/>
      <c r="H1697"/>
      <c r="N1697"/>
      <c r="P1697" s="8"/>
      <c r="R1697" s="8"/>
      <c r="T1697" s="8"/>
      <c r="AQ1697"/>
      <c r="BJ1697" s="33" t="s">
        <v>1864</v>
      </c>
      <c r="BP1697" s="8"/>
    </row>
    <row r="1698" spans="1:68" x14ac:dyDescent="0.25">
      <c r="A1698" s="8"/>
      <c r="B1698" s="8"/>
      <c r="C1698" s="8"/>
      <c r="D1698" s="8"/>
      <c r="F1698" s="8"/>
      <c r="H1698"/>
      <c r="N1698"/>
      <c r="P1698" s="8"/>
      <c r="R1698" s="8"/>
      <c r="T1698" s="8"/>
      <c r="AQ1698"/>
      <c r="BJ1698" s="33" t="s">
        <v>1865</v>
      </c>
      <c r="BP1698" s="8"/>
    </row>
    <row r="1699" spans="1:68" x14ac:dyDescent="0.25">
      <c r="A1699" s="8"/>
      <c r="B1699" s="8"/>
      <c r="C1699" s="8"/>
      <c r="D1699" s="8"/>
      <c r="F1699" s="8"/>
      <c r="H1699"/>
      <c r="N1699"/>
      <c r="P1699" s="8"/>
      <c r="R1699" s="8"/>
      <c r="T1699" s="8"/>
      <c r="AQ1699"/>
      <c r="BJ1699" s="33" t="s">
        <v>1866</v>
      </c>
      <c r="BP1699" s="8"/>
    </row>
    <row r="1700" spans="1:68" x14ac:dyDescent="0.25">
      <c r="A1700" s="8"/>
      <c r="B1700" s="8"/>
      <c r="C1700" s="8"/>
      <c r="D1700" s="8"/>
      <c r="F1700" s="8"/>
      <c r="H1700"/>
      <c r="N1700"/>
      <c r="P1700" s="8"/>
      <c r="R1700" s="8"/>
      <c r="T1700" s="8"/>
      <c r="AQ1700"/>
      <c r="BJ1700" s="33" t="s">
        <v>1867</v>
      </c>
      <c r="BP1700" s="8"/>
    </row>
    <row r="1701" spans="1:68" x14ac:dyDescent="0.25">
      <c r="A1701" s="8"/>
      <c r="B1701" s="8"/>
      <c r="C1701" s="8"/>
      <c r="D1701" s="8"/>
      <c r="F1701" s="8"/>
      <c r="H1701"/>
      <c r="N1701"/>
      <c r="P1701" s="8"/>
      <c r="R1701" s="8"/>
      <c r="T1701" s="8"/>
      <c r="AQ1701"/>
      <c r="BJ1701" s="33" t="s">
        <v>1868</v>
      </c>
      <c r="BP1701" s="8"/>
    </row>
    <row r="1702" spans="1:68" x14ac:dyDescent="0.25">
      <c r="A1702" s="8"/>
      <c r="B1702" s="8"/>
      <c r="C1702" s="8"/>
      <c r="D1702" s="8"/>
      <c r="F1702" s="8"/>
      <c r="H1702"/>
      <c r="N1702"/>
      <c r="P1702" s="8"/>
      <c r="R1702" s="8"/>
      <c r="T1702" s="8"/>
      <c r="AQ1702"/>
      <c r="BJ1702" s="33" t="s">
        <v>1869</v>
      </c>
      <c r="BP1702" s="8"/>
    </row>
    <row r="1703" spans="1:68" x14ac:dyDescent="0.25">
      <c r="A1703" s="8"/>
      <c r="B1703" s="8"/>
      <c r="C1703" s="8"/>
      <c r="D1703" s="8"/>
      <c r="F1703" s="8"/>
      <c r="H1703"/>
      <c r="N1703"/>
      <c r="P1703" s="8"/>
      <c r="R1703" s="8"/>
      <c r="T1703" s="8"/>
      <c r="AQ1703"/>
      <c r="BJ1703" s="33" t="s">
        <v>1870</v>
      </c>
      <c r="BP1703" s="8"/>
    </row>
    <row r="1704" spans="1:68" x14ac:dyDescent="0.25">
      <c r="A1704" s="8"/>
      <c r="B1704" s="8"/>
      <c r="C1704" s="8"/>
      <c r="D1704" s="8"/>
      <c r="F1704" s="8"/>
      <c r="H1704"/>
      <c r="N1704"/>
      <c r="P1704" s="8"/>
      <c r="R1704" s="8"/>
      <c r="T1704" s="8"/>
      <c r="AQ1704"/>
      <c r="BJ1704" s="33" t="s">
        <v>1871</v>
      </c>
      <c r="BP1704" s="8"/>
    </row>
    <row r="1705" spans="1:68" x14ac:dyDescent="0.25">
      <c r="A1705" s="8"/>
      <c r="B1705" s="8"/>
      <c r="C1705" s="8"/>
      <c r="D1705" s="8"/>
      <c r="F1705" s="8"/>
      <c r="H1705"/>
      <c r="N1705"/>
      <c r="P1705" s="8"/>
      <c r="R1705" s="8"/>
      <c r="T1705" s="8"/>
      <c r="AQ1705"/>
      <c r="BJ1705" s="33" t="s">
        <v>1872</v>
      </c>
      <c r="BP1705" s="8"/>
    </row>
    <row r="1706" spans="1:68" x14ac:dyDescent="0.25">
      <c r="A1706" s="8"/>
      <c r="B1706" s="8"/>
      <c r="C1706" s="8"/>
      <c r="D1706" s="8"/>
      <c r="F1706" s="8"/>
      <c r="H1706"/>
      <c r="N1706"/>
      <c r="P1706" s="8"/>
      <c r="R1706" s="8"/>
      <c r="T1706" s="8"/>
      <c r="AQ1706"/>
      <c r="BJ1706" s="33" t="s">
        <v>1873</v>
      </c>
      <c r="BP1706" s="8"/>
    </row>
    <row r="1707" spans="1:68" x14ac:dyDescent="0.25">
      <c r="A1707" s="8"/>
      <c r="B1707" s="8"/>
      <c r="C1707" s="8"/>
      <c r="D1707" s="8"/>
      <c r="F1707" s="8"/>
      <c r="H1707"/>
      <c r="N1707"/>
      <c r="P1707" s="8"/>
      <c r="R1707" s="8"/>
      <c r="T1707" s="8"/>
      <c r="AQ1707"/>
      <c r="BJ1707" s="33" t="s">
        <v>1874</v>
      </c>
      <c r="BP1707" s="8"/>
    </row>
    <row r="1708" spans="1:68" x14ac:dyDescent="0.25">
      <c r="A1708" s="8"/>
      <c r="B1708" s="8"/>
      <c r="C1708" s="8"/>
      <c r="D1708" s="8"/>
      <c r="F1708" s="8"/>
      <c r="H1708"/>
      <c r="N1708"/>
      <c r="P1708" s="8"/>
      <c r="R1708" s="8"/>
      <c r="T1708" s="8"/>
      <c r="AQ1708"/>
      <c r="BJ1708" s="33" t="s">
        <v>1875</v>
      </c>
      <c r="BP1708" s="8"/>
    </row>
    <row r="1709" spans="1:68" x14ac:dyDescent="0.25">
      <c r="A1709" s="8"/>
      <c r="B1709" s="8"/>
      <c r="C1709" s="8"/>
      <c r="D1709" s="8"/>
      <c r="F1709" s="8"/>
      <c r="H1709"/>
      <c r="N1709"/>
      <c r="P1709" s="8"/>
      <c r="R1709" s="8"/>
      <c r="T1709" s="8"/>
      <c r="AQ1709"/>
      <c r="BJ1709" s="33" t="s">
        <v>1876</v>
      </c>
      <c r="BP1709" s="8"/>
    </row>
    <row r="1710" spans="1:68" x14ac:dyDescent="0.25">
      <c r="A1710" s="8"/>
      <c r="B1710" s="8"/>
      <c r="C1710" s="8"/>
      <c r="D1710" s="8"/>
      <c r="F1710" s="8"/>
      <c r="H1710"/>
      <c r="N1710"/>
      <c r="P1710" s="8"/>
      <c r="R1710" s="8"/>
      <c r="T1710" s="8"/>
      <c r="AQ1710"/>
      <c r="BJ1710" s="33" t="s">
        <v>1877</v>
      </c>
      <c r="BP1710" s="8"/>
    </row>
    <row r="1711" spans="1:68" x14ac:dyDescent="0.25">
      <c r="A1711" s="8"/>
      <c r="B1711" s="8"/>
      <c r="C1711" s="8"/>
      <c r="D1711" s="8"/>
      <c r="F1711" s="8"/>
      <c r="H1711"/>
      <c r="N1711"/>
      <c r="P1711" s="8"/>
      <c r="R1711" s="8"/>
      <c r="T1711" s="8"/>
      <c r="AQ1711"/>
      <c r="BJ1711" s="33" t="s">
        <v>1878</v>
      </c>
      <c r="BP1711" s="8"/>
    </row>
    <row r="1712" spans="1:68" x14ac:dyDescent="0.25">
      <c r="A1712" s="8"/>
      <c r="B1712" s="8"/>
      <c r="C1712" s="8"/>
      <c r="D1712" s="8"/>
      <c r="F1712" s="8"/>
      <c r="H1712"/>
      <c r="N1712"/>
      <c r="P1712" s="8"/>
      <c r="R1712" s="8"/>
      <c r="T1712" s="8"/>
      <c r="AQ1712"/>
      <c r="BJ1712" s="33" t="s">
        <v>1879</v>
      </c>
      <c r="BP1712" s="8"/>
    </row>
    <row r="1713" spans="1:68" x14ac:dyDescent="0.25">
      <c r="A1713" s="8"/>
      <c r="B1713" s="8"/>
      <c r="C1713" s="8"/>
      <c r="D1713" s="8"/>
      <c r="F1713" s="8"/>
      <c r="H1713"/>
      <c r="N1713"/>
      <c r="P1713" s="8"/>
      <c r="R1713" s="8"/>
      <c r="T1713" s="8"/>
      <c r="AQ1713"/>
      <c r="BJ1713" s="33" t="s">
        <v>1880</v>
      </c>
      <c r="BP1713" s="8"/>
    </row>
    <row r="1714" spans="1:68" x14ac:dyDescent="0.25">
      <c r="A1714" s="8"/>
      <c r="B1714" s="8"/>
      <c r="C1714" s="8"/>
      <c r="D1714" s="8"/>
      <c r="F1714" s="8"/>
      <c r="H1714"/>
      <c r="N1714"/>
      <c r="P1714" s="8"/>
      <c r="R1714" s="8"/>
      <c r="T1714" s="8"/>
      <c r="AQ1714"/>
      <c r="BJ1714" s="33" t="s">
        <v>1881</v>
      </c>
      <c r="BP1714" s="8"/>
    </row>
    <row r="1715" spans="1:68" x14ac:dyDescent="0.25">
      <c r="A1715" s="8"/>
      <c r="B1715" s="8"/>
      <c r="C1715" s="8"/>
      <c r="D1715" s="8"/>
      <c r="F1715" s="8"/>
      <c r="H1715"/>
      <c r="N1715"/>
      <c r="P1715" s="8"/>
      <c r="R1715" s="8"/>
      <c r="T1715" s="8"/>
      <c r="AQ1715"/>
      <c r="BJ1715" s="33" t="s">
        <v>1882</v>
      </c>
      <c r="BP1715" s="8"/>
    </row>
    <row r="1716" spans="1:68" x14ac:dyDescent="0.25">
      <c r="A1716" s="8"/>
      <c r="B1716" s="8"/>
      <c r="C1716" s="8"/>
      <c r="D1716" s="8"/>
      <c r="F1716" s="8"/>
      <c r="H1716"/>
      <c r="N1716"/>
      <c r="P1716" s="8"/>
      <c r="R1716" s="8"/>
      <c r="T1716" s="8"/>
      <c r="AQ1716"/>
      <c r="BJ1716" s="33" t="s">
        <v>1883</v>
      </c>
      <c r="BP1716" s="8"/>
    </row>
    <row r="1717" spans="1:68" x14ac:dyDescent="0.25">
      <c r="A1717" s="8"/>
      <c r="B1717" s="8"/>
      <c r="C1717" s="8"/>
      <c r="D1717" s="8"/>
      <c r="F1717" s="8"/>
      <c r="H1717"/>
      <c r="N1717"/>
      <c r="P1717" s="8"/>
      <c r="R1717" s="8"/>
      <c r="T1717" s="8"/>
      <c r="AQ1717"/>
      <c r="BJ1717" s="33" t="s">
        <v>1884</v>
      </c>
      <c r="BP1717" s="8"/>
    </row>
    <row r="1718" spans="1:68" x14ac:dyDescent="0.25">
      <c r="A1718" s="8"/>
      <c r="B1718" s="8"/>
      <c r="C1718" s="8"/>
      <c r="D1718" s="8"/>
      <c r="F1718" s="8"/>
      <c r="H1718"/>
      <c r="N1718"/>
      <c r="P1718" s="8"/>
      <c r="R1718" s="8"/>
      <c r="T1718" s="8"/>
      <c r="AQ1718"/>
      <c r="BJ1718" s="33" t="s">
        <v>1885</v>
      </c>
      <c r="BP1718" s="8"/>
    </row>
    <row r="1719" spans="1:68" x14ac:dyDescent="0.25">
      <c r="A1719" s="8"/>
      <c r="B1719" s="8"/>
      <c r="C1719" s="8"/>
      <c r="D1719" s="8"/>
      <c r="F1719" s="8"/>
      <c r="H1719"/>
      <c r="N1719"/>
      <c r="P1719" s="8"/>
      <c r="R1719" s="8"/>
      <c r="T1719" s="8"/>
      <c r="AQ1719"/>
      <c r="BJ1719" s="33" t="s">
        <v>1886</v>
      </c>
      <c r="BP1719" s="8"/>
    </row>
    <row r="1720" spans="1:68" x14ac:dyDescent="0.25">
      <c r="A1720" s="8"/>
      <c r="B1720" s="8"/>
      <c r="C1720" s="8"/>
      <c r="D1720" s="8"/>
      <c r="F1720" s="8"/>
      <c r="H1720"/>
      <c r="N1720"/>
      <c r="P1720" s="8"/>
      <c r="R1720" s="8"/>
      <c r="T1720" s="8"/>
      <c r="AQ1720"/>
      <c r="BJ1720" s="33" t="s">
        <v>1887</v>
      </c>
      <c r="BP1720" s="8"/>
    </row>
    <row r="1721" spans="1:68" x14ac:dyDescent="0.25">
      <c r="A1721" s="8"/>
      <c r="B1721" s="8"/>
      <c r="C1721" s="8"/>
      <c r="D1721" s="8"/>
      <c r="F1721" s="8"/>
      <c r="H1721"/>
      <c r="N1721"/>
      <c r="P1721" s="8"/>
      <c r="R1721" s="8"/>
      <c r="T1721" s="8"/>
      <c r="AQ1721"/>
      <c r="BJ1721" s="33" t="s">
        <v>1888</v>
      </c>
      <c r="BP1721" s="8"/>
    </row>
    <row r="1722" spans="1:68" x14ac:dyDescent="0.25">
      <c r="A1722" s="8"/>
      <c r="B1722" s="8"/>
      <c r="C1722" s="8"/>
      <c r="D1722" s="8"/>
      <c r="F1722" s="8"/>
      <c r="H1722"/>
      <c r="N1722"/>
      <c r="P1722" s="8"/>
      <c r="R1722" s="8"/>
      <c r="T1722" s="8"/>
      <c r="AQ1722"/>
      <c r="BJ1722" s="33" t="s">
        <v>1889</v>
      </c>
      <c r="BP1722" s="8"/>
    </row>
    <row r="1723" spans="1:68" x14ac:dyDescent="0.25">
      <c r="A1723" s="8"/>
      <c r="B1723" s="8"/>
      <c r="C1723" s="8"/>
      <c r="D1723" s="8"/>
      <c r="F1723" s="8"/>
      <c r="H1723"/>
      <c r="N1723"/>
      <c r="P1723" s="8"/>
      <c r="R1723" s="8"/>
      <c r="T1723" s="8"/>
      <c r="AQ1723"/>
      <c r="BJ1723" s="33" t="s">
        <v>1890</v>
      </c>
      <c r="BP1723" s="8"/>
    </row>
    <row r="1724" spans="1:68" x14ac:dyDescent="0.25">
      <c r="A1724" s="8"/>
      <c r="B1724" s="8"/>
      <c r="C1724" s="8"/>
      <c r="D1724" s="8"/>
      <c r="F1724" s="8"/>
      <c r="H1724"/>
      <c r="N1724"/>
      <c r="P1724" s="8"/>
      <c r="R1724" s="8"/>
      <c r="T1724" s="8"/>
      <c r="AQ1724"/>
      <c r="BJ1724" s="33" t="s">
        <v>1891</v>
      </c>
      <c r="BP1724" s="8"/>
    </row>
    <row r="1725" spans="1:68" x14ac:dyDescent="0.25">
      <c r="A1725" s="8"/>
      <c r="B1725" s="8"/>
      <c r="C1725" s="8"/>
      <c r="D1725" s="8"/>
      <c r="F1725" s="8"/>
      <c r="H1725"/>
      <c r="N1725"/>
      <c r="P1725" s="8"/>
      <c r="R1725" s="8"/>
      <c r="T1725" s="8"/>
      <c r="AQ1725"/>
      <c r="BJ1725" s="33" t="s">
        <v>1892</v>
      </c>
      <c r="BP1725" s="8"/>
    </row>
    <row r="1726" spans="1:68" x14ac:dyDescent="0.25">
      <c r="A1726" s="8"/>
      <c r="B1726" s="8"/>
      <c r="C1726" s="8"/>
      <c r="D1726" s="8"/>
      <c r="F1726" s="8"/>
      <c r="H1726"/>
      <c r="N1726"/>
      <c r="P1726" s="8"/>
      <c r="R1726" s="8"/>
      <c r="T1726" s="8"/>
      <c r="AQ1726"/>
      <c r="BJ1726" s="33" t="s">
        <v>1893</v>
      </c>
      <c r="BP1726" s="8"/>
    </row>
    <row r="1727" spans="1:68" x14ac:dyDescent="0.25">
      <c r="A1727" s="8"/>
      <c r="B1727" s="8"/>
      <c r="C1727" s="8"/>
      <c r="D1727" s="8"/>
      <c r="F1727" s="8"/>
      <c r="H1727"/>
      <c r="N1727"/>
      <c r="P1727" s="8"/>
      <c r="R1727" s="8"/>
      <c r="T1727" s="8"/>
      <c r="AQ1727"/>
      <c r="BJ1727" s="33" t="s">
        <v>1894</v>
      </c>
      <c r="BP1727" s="8"/>
    </row>
    <row r="1728" spans="1:68" x14ac:dyDescent="0.25">
      <c r="A1728" s="8"/>
      <c r="B1728" s="8"/>
      <c r="C1728" s="8"/>
      <c r="D1728" s="8"/>
      <c r="F1728" s="8"/>
      <c r="H1728"/>
      <c r="N1728"/>
      <c r="P1728" s="8"/>
      <c r="R1728" s="8"/>
      <c r="T1728" s="8"/>
      <c r="AQ1728"/>
      <c r="BJ1728" s="33" t="s">
        <v>1895</v>
      </c>
      <c r="BP1728" s="8"/>
    </row>
    <row r="1729" spans="1:68" x14ac:dyDescent="0.25">
      <c r="A1729" s="8"/>
      <c r="B1729" s="8"/>
      <c r="C1729" s="8"/>
      <c r="D1729" s="8"/>
      <c r="F1729" s="8"/>
      <c r="H1729"/>
      <c r="N1729"/>
      <c r="P1729" s="8"/>
      <c r="R1729" s="8"/>
      <c r="T1729" s="8"/>
      <c r="AQ1729"/>
      <c r="BJ1729" s="33" t="s">
        <v>1896</v>
      </c>
      <c r="BP1729" s="8"/>
    </row>
    <row r="1730" spans="1:68" x14ac:dyDescent="0.25">
      <c r="A1730" s="8"/>
      <c r="B1730" s="8"/>
      <c r="C1730" s="8"/>
      <c r="D1730" s="8"/>
      <c r="F1730" s="8"/>
      <c r="H1730"/>
      <c r="N1730"/>
      <c r="P1730" s="8"/>
      <c r="R1730" s="8"/>
      <c r="T1730" s="8"/>
      <c r="AQ1730"/>
      <c r="BJ1730" s="33" t="s">
        <v>1897</v>
      </c>
      <c r="BP1730" s="8"/>
    </row>
    <row r="1731" spans="1:68" x14ac:dyDescent="0.25">
      <c r="A1731" s="8"/>
      <c r="B1731" s="8"/>
      <c r="C1731" s="8"/>
      <c r="D1731" s="8"/>
      <c r="F1731" s="8"/>
      <c r="H1731"/>
      <c r="N1731"/>
      <c r="P1731" s="8"/>
      <c r="R1731" s="8"/>
      <c r="T1731" s="8"/>
      <c r="AQ1731"/>
      <c r="BJ1731" s="33" t="s">
        <v>1898</v>
      </c>
      <c r="BP1731" s="8"/>
    </row>
    <row r="1732" spans="1:68" x14ac:dyDescent="0.25">
      <c r="A1732" s="8"/>
      <c r="B1732" s="8"/>
      <c r="C1732" s="8"/>
      <c r="D1732" s="8"/>
      <c r="F1732" s="8"/>
      <c r="H1732"/>
      <c r="N1732"/>
      <c r="P1732" s="8"/>
      <c r="R1732" s="8"/>
      <c r="T1732" s="8"/>
      <c r="AQ1732"/>
      <c r="BJ1732" s="33" t="s">
        <v>1899</v>
      </c>
      <c r="BP1732" s="8"/>
    </row>
    <row r="1733" spans="1:68" x14ac:dyDescent="0.25">
      <c r="A1733" s="8"/>
      <c r="B1733" s="8"/>
      <c r="C1733" s="8"/>
      <c r="D1733" s="8"/>
      <c r="F1733" s="8"/>
      <c r="H1733"/>
      <c r="N1733"/>
      <c r="P1733" s="8"/>
      <c r="R1733" s="8"/>
      <c r="T1733" s="8"/>
      <c r="AQ1733"/>
      <c r="BJ1733" s="33" t="s">
        <v>1900</v>
      </c>
      <c r="BP1733" s="8"/>
    </row>
    <row r="1734" spans="1:68" x14ac:dyDescent="0.25">
      <c r="A1734" s="8"/>
      <c r="B1734" s="8"/>
      <c r="C1734" s="8"/>
      <c r="D1734" s="8"/>
      <c r="F1734" s="8"/>
      <c r="H1734"/>
      <c r="N1734"/>
      <c r="P1734" s="8"/>
      <c r="R1734" s="8"/>
      <c r="T1734" s="8"/>
      <c r="AQ1734"/>
      <c r="BJ1734" s="33" t="s">
        <v>1901</v>
      </c>
      <c r="BP1734" s="8"/>
    </row>
    <row r="1735" spans="1:68" x14ac:dyDescent="0.25">
      <c r="A1735" s="8"/>
      <c r="B1735" s="8"/>
      <c r="C1735" s="8"/>
      <c r="D1735" s="8"/>
      <c r="F1735" s="8"/>
      <c r="H1735"/>
      <c r="N1735"/>
      <c r="P1735" s="8"/>
      <c r="R1735" s="8"/>
      <c r="T1735" s="8"/>
      <c r="AQ1735"/>
      <c r="BJ1735" s="33" t="s">
        <v>1902</v>
      </c>
      <c r="BP1735" s="8"/>
    </row>
    <row r="1736" spans="1:68" x14ac:dyDescent="0.25">
      <c r="A1736" s="8"/>
      <c r="B1736" s="8"/>
      <c r="C1736" s="8"/>
      <c r="D1736" s="8"/>
      <c r="F1736" s="8"/>
      <c r="H1736"/>
      <c r="N1736"/>
      <c r="P1736" s="8"/>
      <c r="R1736" s="8"/>
      <c r="T1736" s="8"/>
      <c r="AQ1736"/>
      <c r="BJ1736" s="33" t="s">
        <v>1903</v>
      </c>
      <c r="BP1736" s="8"/>
    </row>
    <row r="1737" spans="1:68" x14ac:dyDescent="0.25">
      <c r="A1737" s="8"/>
      <c r="B1737" s="8"/>
      <c r="C1737" s="8"/>
      <c r="D1737" s="8"/>
      <c r="F1737" s="8"/>
      <c r="H1737"/>
      <c r="N1737"/>
      <c r="P1737" s="8"/>
      <c r="R1737" s="8"/>
      <c r="T1737" s="8"/>
      <c r="AQ1737"/>
      <c r="BJ1737" s="33" t="s">
        <v>1904</v>
      </c>
      <c r="BP1737" s="8"/>
    </row>
    <row r="1738" spans="1:68" x14ac:dyDescent="0.25">
      <c r="A1738" s="8"/>
      <c r="B1738" s="8"/>
      <c r="C1738" s="8"/>
      <c r="D1738" s="8"/>
      <c r="F1738" s="8"/>
      <c r="H1738"/>
      <c r="N1738"/>
      <c r="P1738" s="8"/>
      <c r="R1738" s="8"/>
      <c r="T1738" s="8"/>
      <c r="AQ1738"/>
      <c r="BJ1738" s="33" t="s">
        <v>1905</v>
      </c>
      <c r="BP1738" s="8"/>
    </row>
    <row r="1739" spans="1:68" x14ac:dyDescent="0.25">
      <c r="A1739" s="8"/>
      <c r="B1739" s="8"/>
      <c r="C1739" s="8"/>
      <c r="D1739" s="8"/>
      <c r="F1739" s="8"/>
      <c r="H1739"/>
      <c r="N1739"/>
      <c r="P1739" s="8"/>
      <c r="R1739" s="8"/>
      <c r="T1739" s="8"/>
      <c r="AQ1739"/>
      <c r="BJ1739" s="33" t="s">
        <v>1906</v>
      </c>
      <c r="BP1739" s="8"/>
    </row>
    <row r="1740" spans="1:68" x14ac:dyDescent="0.25">
      <c r="A1740" s="8"/>
      <c r="B1740" s="8"/>
      <c r="C1740" s="8"/>
      <c r="D1740" s="8"/>
      <c r="F1740" s="8"/>
      <c r="H1740"/>
      <c r="N1740"/>
      <c r="P1740" s="8"/>
      <c r="R1740" s="8"/>
      <c r="T1740" s="8"/>
      <c r="AQ1740"/>
      <c r="BJ1740" s="33" t="s">
        <v>1907</v>
      </c>
      <c r="BP1740" s="8"/>
    </row>
    <row r="1741" spans="1:68" x14ac:dyDescent="0.25">
      <c r="A1741" s="8"/>
      <c r="B1741" s="8"/>
      <c r="C1741" s="8"/>
      <c r="D1741" s="8"/>
      <c r="F1741" s="8"/>
      <c r="H1741"/>
      <c r="N1741"/>
      <c r="P1741" s="8"/>
      <c r="R1741" s="8"/>
      <c r="T1741" s="8"/>
      <c r="AQ1741"/>
      <c r="BJ1741" s="33" t="s">
        <v>1908</v>
      </c>
      <c r="BP1741" s="8"/>
    </row>
    <row r="1742" spans="1:68" x14ac:dyDescent="0.25">
      <c r="A1742" s="8"/>
      <c r="B1742" s="8"/>
      <c r="C1742" s="8"/>
      <c r="D1742" s="8"/>
      <c r="F1742" s="8"/>
      <c r="H1742"/>
      <c r="N1742"/>
      <c r="P1742" s="8"/>
      <c r="R1742" s="8"/>
      <c r="T1742" s="8"/>
      <c r="AQ1742"/>
      <c r="BJ1742" s="33" t="s">
        <v>1909</v>
      </c>
      <c r="BP1742" s="8"/>
    </row>
    <row r="1743" spans="1:68" x14ac:dyDescent="0.25">
      <c r="A1743" s="8"/>
      <c r="B1743" s="8"/>
      <c r="C1743" s="8"/>
      <c r="D1743" s="8"/>
      <c r="F1743" s="8"/>
      <c r="H1743"/>
      <c r="N1743"/>
      <c r="P1743" s="8"/>
      <c r="R1743" s="8"/>
      <c r="T1743" s="8"/>
      <c r="AQ1743"/>
      <c r="BJ1743" s="33" t="s">
        <v>1910</v>
      </c>
      <c r="BP1743" s="8"/>
    </row>
    <row r="1744" spans="1:68" x14ac:dyDescent="0.25">
      <c r="A1744" s="8"/>
      <c r="B1744" s="8"/>
      <c r="C1744" s="8"/>
      <c r="D1744" s="8"/>
      <c r="F1744" s="8"/>
      <c r="H1744"/>
      <c r="N1744"/>
      <c r="P1744" s="8"/>
      <c r="R1744" s="8"/>
      <c r="T1744" s="8"/>
      <c r="AQ1744"/>
      <c r="BJ1744" s="33" t="s">
        <v>1911</v>
      </c>
      <c r="BP1744" s="8"/>
    </row>
    <row r="1745" spans="1:68" x14ac:dyDescent="0.25">
      <c r="A1745" s="8"/>
      <c r="B1745" s="8"/>
      <c r="C1745" s="8"/>
      <c r="D1745" s="8"/>
      <c r="F1745" s="8"/>
      <c r="H1745"/>
      <c r="N1745"/>
      <c r="P1745" s="8"/>
      <c r="R1745" s="8"/>
      <c r="T1745" s="8"/>
      <c r="AQ1745"/>
      <c r="BJ1745" s="33" t="s">
        <v>1912</v>
      </c>
      <c r="BP1745" s="8"/>
    </row>
    <row r="1746" spans="1:68" x14ac:dyDescent="0.25">
      <c r="A1746" s="8"/>
      <c r="B1746" s="8"/>
      <c r="C1746" s="8"/>
      <c r="D1746" s="8"/>
      <c r="F1746" s="8"/>
      <c r="H1746"/>
      <c r="N1746"/>
      <c r="P1746" s="8"/>
      <c r="R1746" s="8"/>
      <c r="T1746" s="8"/>
      <c r="AQ1746"/>
      <c r="BJ1746" s="33" t="s">
        <v>1913</v>
      </c>
      <c r="BP1746" s="8"/>
    </row>
    <row r="1747" spans="1:68" x14ac:dyDescent="0.25">
      <c r="A1747" s="8"/>
      <c r="B1747" s="8"/>
      <c r="C1747" s="8"/>
      <c r="D1747" s="8"/>
      <c r="F1747" s="8"/>
      <c r="H1747"/>
      <c r="N1747"/>
      <c r="P1747" s="8"/>
      <c r="R1747" s="8"/>
      <c r="T1747" s="8"/>
      <c r="AQ1747"/>
      <c r="BJ1747" s="33" t="s">
        <v>1914</v>
      </c>
      <c r="BP1747" s="8"/>
    </row>
    <row r="1748" spans="1:68" x14ac:dyDescent="0.25">
      <c r="A1748" s="8"/>
      <c r="B1748" s="8"/>
      <c r="C1748" s="8"/>
      <c r="D1748" s="8"/>
      <c r="F1748" s="8"/>
      <c r="H1748"/>
      <c r="N1748"/>
      <c r="P1748" s="8"/>
      <c r="R1748" s="8"/>
      <c r="T1748" s="8"/>
      <c r="AQ1748"/>
      <c r="BJ1748" s="33" t="s">
        <v>1915</v>
      </c>
      <c r="BP1748" s="8"/>
    </row>
    <row r="1749" spans="1:68" x14ac:dyDescent="0.25">
      <c r="A1749" s="8"/>
      <c r="B1749" s="8"/>
      <c r="C1749" s="8"/>
      <c r="D1749" s="8"/>
      <c r="F1749" s="8"/>
      <c r="H1749"/>
      <c r="N1749"/>
      <c r="P1749" s="8"/>
      <c r="R1749" s="8"/>
      <c r="T1749" s="8"/>
      <c r="AQ1749"/>
      <c r="BJ1749" s="33" t="s">
        <v>1916</v>
      </c>
      <c r="BP1749" s="8"/>
    </row>
    <row r="1750" spans="1:68" x14ac:dyDescent="0.25">
      <c r="A1750" s="8"/>
      <c r="B1750" s="8"/>
      <c r="C1750" s="8"/>
      <c r="D1750" s="8"/>
      <c r="F1750" s="8"/>
      <c r="H1750"/>
      <c r="N1750"/>
      <c r="P1750" s="8"/>
      <c r="R1750" s="8"/>
      <c r="T1750" s="8"/>
      <c r="AQ1750"/>
      <c r="BJ1750" s="33" t="s">
        <v>1917</v>
      </c>
      <c r="BP1750" s="8"/>
    </row>
    <row r="1751" spans="1:68" x14ac:dyDescent="0.25">
      <c r="A1751" s="8"/>
      <c r="B1751" s="8"/>
      <c r="C1751" s="8"/>
      <c r="D1751" s="8"/>
      <c r="F1751" s="8"/>
      <c r="H1751"/>
      <c r="N1751"/>
      <c r="P1751" s="8"/>
      <c r="R1751" s="8"/>
      <c r="T1751" s="8"/>
      <c r="AQ1751"/>
      <c r="BJ1751" s="33" t="s">
        <v>1918</v>
      </c>
      <c r="BP1751" s="8"/>
    </row>
    <row r="1752" spans="1:68" x14ac:dyDescent="0.25">
      <c r="A1752" s="8"/>
      <c r="B1752" s="8"/>
      <c r="C1752" s="8"/>
      <c r="D1752" s="8"/>
      <c r="F1752" s="8"/>
      <c r="H1752"/>
      <c r="N1752"/>
      <c r="P1752" s="8"/>
      <c r="R1752" s="8"/>
      <c r="T1752" s="8"/>
      <c r="AQ1752"/>
      <c r="BJ1752" s="33" t="s">
        <v>1919</v>
      </c>
      <c r="BP1752" s="8"/>
    </row>
    <row r="1753" spans="1:68" x14ac:dyDescent="0.25">
      <c r="A1753" s="8"/>
      <c r="B1753" s="8"/>
      <c r="C1753" s="8"/>
      <c r="D1753" s="8"/>
      <c r="F1753" s="8"/>
      <c r="H1753"/>
      <c r="N1753"/>
      <c r="P1753" s="8"/>
      <c r="R1753" s="8"/>
      <c r="T1753" s="8"/>
      <c r="AQ1753"/>
      <c r="BJ1753" s="33" t="s">
        <v>1920</v>
      </c>
      <c r="BP1753" s="8"/>
    </row>
    <row r="1754" spans="1:68" x14ac:dyDescent="0.25">
      <c r="A1754" s="8"/>
      <c r="B1754" s="8"/>
      <c r="C1754" s="8"/>
      <c r="D1754" s="8"/>
      <c r="F1754" s="8"/>
      <c r="H1754"/>
      <c r="N1754"/>
      <c r="P1754" s="8"/>
      <c r="R1754" s="8"/>
      <c r="T1754" s="8"/>
      <c r="AQ1754"/>
      <c r="BJ1754" s="33" t="s">
        <v>1921</v>
      </c>
      <c r="BP1754" s="8"/>
    </row>
    <row r="1755" spans="1:68" x14ac:dyDescent="0.25">
      <c r="A1755" s="8"/>
      <c r="B1755" s="8"/>
      <c r="C1755" s="8"/>
      <c r="D1755" s="8"/>
      <c r="F1755" s="8"/>
      <c r="H1755"/>
      <c r="N1755"/>
      <c r="P1755" s="8"/>
      <c r="R1755" s="8"/>
      <c r="T1755" s="8"/>
      <c r="AQ1755"/>
      <c r="BJ1755" s="33" t="s">
        <v>1922</v>
      </c>
      <c r="BP1755" s="8"/>
    </row>
    <row r="1756" spans="1:68" x14ac:dyDescent="0.25">
      <c r="A1756" s="8"/>
      <c r="B1756" s="8"/>
      <c r="C1756" s="8"/>
      <c r="D1756" s="8"/>
      <c r="F1756" s="8"/>
      <c r="H1756"/>
      <c r="N1756"/>
      <c r="P1756" s="8"/>
      <c r="R1756" s="8"/>
      <c r="T1756" s="8"/>
      <c r="AQ1756"/>
      <c r="BJ1756" s="33" t="s">
        <v>1923</v>
      </c>
      <c r="BP1756" s="8"/>
    </row>
    <row r="1757" spans="1:68" x14ac:dyDescent="0.25">
      <c r="A1757" s="8"/>
      <c r="B1757" s="8"/>
      <c r="C1757" s="8"/>
      <c r="D1757" s="8"/>
      <c r="F1757" s="8"/>
      <c r="H1757"/>
      <c r="N1757"/>
      <c r="P1757" s="8"/>
      <c r="R1757" s="8"/>
      <c r="T1757" s="8"/>
      <c r="AQ1757"/>
      <c r="BJ1757" s="33" t="s">
        <v>1924</v>
      </c>
      <c r="BP1757" s="8"/>
    </row>
    <row r="1758" spans="1:68" x14ac:dyDescent="0.25">
      <c r="A1758" s="8"/>
      <c r="B1758" s="8"/>
      <c r="C1758" s="8"/>
      <c r="D1758" s="8"/>
      <c r="F1758" s="8"/>
      <c r="H1758"/>
      <c r="N1758"/>
      <c r="P1758" s="8"/>
      <c r="R1758" s="8"/>
      <c r="T1758" s="8"/>
      <c r="AQ1758"/>
      <c r="BJ1758" s="33" t="s">
        <v>1925</v>
      </c>
      <c r="BP1758" s="8"/>
    </row>
    <row r="1759" spans="1:68" x14ac:dyDescent="0.25">
      <c r="A1759" s="8"/>
      <c r="B1759" s="8"/>
      <c r="C1759" s="8"/>
      <c r="D1759" s="8"/>
      <c r="F1759" s="8"/>
      <c r="H1759"/>
      <c r="N1759"/>
      <c r="P1759" s="8"/>
      <c r="R1759" s="8"/>
      <c r="T1759" s="8"/>
      <c r="AQ1759"/>
      <c r="BJ1759" s="33" t="s">
        <v>1926</v>
      </c>
      <c r="BP1759" s="8"/>
    </row>
    <row r="1760" spans="1:68" x14ac:dyDescent="0.25">
      <c r="A1760" s="8"/>
      <c r="B1760" s="8"/>
      <c r="C1760" s="8"/>
      <c r="D1760" s="8"/>
      <c r="F1760" s="8"/>
      <c r="H1760"/>
      <c r="N1760"/>
      <c r="P1760" s="8"/>
      <c r="R1760" s="8"/>
      <c r="T1760" s="8"/>
      <c r="AQ1760"/>
      <c r="BJ1760" s="33" t="s">
        <v>1927</v>
      </c>
      <c r="BP1760" s="8"/>
    </row>
    <row r="1761" spans="1:68" x14ac:dyDescent="0.25">
      <c r="A1761" s="8"/>
      <c r="B1761" s="8"/>
      <c r="C1761" s="8"/>
      <c r="D1761" s="8"/>
      <c r="F1761" s="8"/>
      <c r="H1761"/>
      <c r="N1761"/>
      <c r="P1761" s="8"/>
      <c r="R1761" s="8"/>
      <c r="T1761" s="8"/>
      <c r="AQ1761"/>
      <c r="BJ1761" s="33" t="s">
        <v>1928</v>
      </c>
      <c r="BP1761" s="8"/>
    </row>
    <row r="1762" spans="1:68" x14ac:dyDescent="0.25">
      <c r="A1762" s="8"/>
      <c r="B1762" s="8"/>
      <c r="C1762" s="8"/>
      <c r="D1762" s="8"/>
      <c r="F1762" s="8"/>
      <c r="H1762"/>
      <c r="N1762"/>
      <c r="P1762" s="8"/>
      <c r="R1762" s="8"/>
      <c r="T1762" s="8"/>
      <c r="AQ1762"/>
      <c r="BJ1762" s="33" t="s">
        <v>1929</v>
      </c>
      <c r="BP1762" s="8"/>
    </row>
    <row r="1763" spans="1:68" x14ac:dyDescent="0.25">
      <c r="A1763" s="8"/>
      <c r="B1763" s="8"/>
      <c r="C1763" s="8"/>
      <c r="D1763" s="8"/>
      <c r="F1763" s="8"/>
      <c r="H1763"/>
      <c r="N1763"/>
      <c r="P1763" s="8"/>
      <c r="R1763" s="8"/>
      <c r="T1763" s="8"/>
      <c r="AQ1763"/>
      <c r="BJ1763" s="33" t="s">
        <v>1930</v>
      </c>
      <c r="BP1763" s="8"/>
    </row>
    <row r="1764" spans="1:68" x14ac:dyDescent="0.25">
      <c r="A1764" s="8"/>
      <c r="B1764" s="8"/>
      <c r="C1764" s="8"/>
      <c r="D1764" s="8"/>
      <c r="F1764" s="8"/>
      <c r="H1764"/>
      <c r="N1764"/>
      <c r="P1764" s="8"/>
      <c r="R1764" s="8"/>
      <c r="T1764" s="8"/>
      <c r="AQ1764"/>
      <c r="BJ1764" s="33" t="s">
        <v>1931</v>
      </c>
      <c r="BP1764" s="8"/>
    </row>
    <row r="1765" spans="1:68" x14ac:dyDescent="0.25">
      <c r="A1765" s="8"/>
      <c r="B1765" s="8"/>
      <c r="C1765" s="8"/>
      <c r="D1765" s="8"/>
      <c r="F1765" s="8"/>
      <c r="H1765"/>
      <c r="N1765"/>
      <c r="P1765" s="8"/>
      <c r="R1765" s="8"/>
      <c r="T1765" s="8"/>
      <c r="AQ1765"/>
      <c r="BJ1765" s="33" t="s">
        <v>1932</v>
      </c>
      <c r="BP1765" s="8"/>
    </row>
    <row r="1766" spans="1:68" x14ac:dyDescent="0.25">
      <c r="A1766" s="8"/>
      <c r="B1766" s="8"/>
      <c r="C1766" s="8"/>
      <c r="D1766" s="8"/>
      <c r="F1766" s="8"/>
      <c r="H1766"/>
      <c r="N1766"/>
      <c r="P1766" s="8"/>
      <c r="R1766" s="8"/>
      <c r="T1766" s="8"/>
      <c r="AQ1766"/>
      <c r="BJ1766" s="33" t="s">
        <v>1933</v>
      </c>
      <c r="BP1766" s="8"/>
    </row>
    <row r="1767" spans="1:68" x14ac:dyDescent="0.25">
      <c r="A1767" s="8"/>
      <c r="B1767" s="8"/>
      <c r="C1767" s="8"/>
      <c r="D1767" s="8"/>
      <c r="F1767" s="8"/>
      <c r="H1767"/>
      <c r="N1767"/>
      <c r="P1767" s="8"/>
      <c r="R1767" s="8"/>
      <c r="T1767" s="8"/>
      <c r="AQ1767"/>
      <c r="BJ1767" s="33" t="s">
        <v>1934</v>
      </c>
      <c r="BP1767" s="8"/>
    </row>
    <row r="1768" spans="1:68" x14ac:dyDescent="0.25">
      <c r="A1768" s="8"/>
      <c r="B1768" s="8"/>
      <c r="C1768" s="8"/>
      <c r="D1768" s="8"/>
      <c r="F1768" s="8"/>
      <c r="H1768"/>
      <c r="N1768"/>
      <c r="P1768" s="8"/>
      <c r="R1768" s="8"/>
      <c r="T1768" s="8"/>
      <c r="AQ1768"/>
      <c r="BJ1768" s="33" t="s">
        <v>1935</v>
      </c>
      <c r="BP1768" s="8"/>
    </row>
    <row r="1769" spans="1:68" x14ac:dyDescent="0.25">
      <c r="A1769" s="8"/>
      <c r="B1769" s="8"/>
      <c r="C1769" s="8"/>
      <c r="D1769" s="8"/>
      <c r="F1769" s="8"/>
      <c r="H1769"/>
      <c r="N1769"/>
      <c r="P1769" s="8"/>
      <c r="R1769" s="8"/>
      <c r="T1769" s="8"/>
      <c r="AQ1769"/>
      <c r="BJ1769" s="33" t="s">
        <v>1936</v>
      </c>
      <c r="BP1769" s="8"/>
    </row>
    <row r="1770" spans="1:68" x14ac:dyDescent="0.25">
      <c r="A1770" s="8"/>
      <c r="B1770" s="8"/>
      <c r="C1770" s="8"/>
      <c r="D1770" s="8"/>
      <c r="F1770" s="8"/>
      <c r="H1770"/>
      <c r="N1770"/>
      <c r="P1770" s="8"/>
      <c r="R1770" s="8"/>
      <c r="T1770" s="8"/>
      <c r="AQ1770"/>
      <c r="BJ1770" s="33" t="s">
        <v>1937</v>
      </c>
      <c r="BP1770" s="8"/>
    </row>
    <row r="1771" spans="1:68" x14ac:dyDescent="0.25">
      <c r="A1771" s="8"/>
      <c r="B1771" s="8"/>
      <c r="C1771" s="8"/>
      <c r="D1771" s="8"/>
      <c r="F1771" s="8"/>
      <c r="H1771"/>
      <c r="N1771"/>
      <c r="P1771" s="8"/>
      <c r="R1771" s="8"/>
      <c r="T1771" s="8"/>
      <c r="AQ1771"/>
      <c r="BJ1771" s="33" t="s">
        <v>1938</v>
      </c>
      <c r="BP1771" s="8"/>
    </row>
    <row r="1772" spans="1:68" x14ac:dyDescent="0.25">
      <c r="A1772" s="8"/>
      <c r="B1772" s="8"/>
      <c r="C1772" s="8"/>
      <c r="D1772" s="8"/>
      <c r="F1772" s="8"/>
      <c r="H1772"/>
      <c r="N1772"/>
      <c r="P1772" s="8"/>
      <c r="R1772" s="8"/>
      <c r="T1772" s="8"/>
      <c r="AQ1772"/>
      <c r="BJ1772" s="33" t="s">
        <v>1939</v>
      </c>
      <c r="BP1772" s="8"/>
    </row>
    <row r="1773" spans="1:68" x14ac:dyDescent="0.25">
      <c r="A1773" s="8"/>
      <c r="B1773" s="8"/>
      <c r="C1773" s="8"/>
      <c r="D1773" s="8"/>
      <c r="F1773" s="8"/>
      <c r="H1773"/>
      <c r="N1773"/>
      <c r="P1773" s="8"/>
      <c r="R1773" s="8"/>
      <c r="T1773" s="8"/>
      <c r="AQ1773"/>
      <c r="BJ1773" s="33" t="s">
        <v>1940</v>
      </c>
      <c r="BP1773" s="8"/>
    </row>
    <row r="1774" spans="1:68" x14ac:dyDescent="0.25">
      <c r="A1774" s="8"/>
      <c r="B1774" s="8"/>
      <c r="C1774" s="8"/>
      <c r="D1774" s="8"/>
      <c r="F1774" s="8"/>
      <c r="H1774"/>
      <c r="N1774"/>
      <c r="P1774" s="8"/>
      <c r="R1774" s="8"/>
      <c r="T1774" s="8"/>
      <c r="AQ1774"/>
      <c r="BJ1774" s="33" t="s">
        <v>1941</v>
      </c>
      <c r="BP1774" s="8"/>
    </row>
    <row r="1775" spans="1:68" x14ac:dyDescent="0.25">
      <c r="A1775" s="8"/>
      <c r="B1775" s="8"/>
      <c r="C1775" s="8"/>
      <c r="D1775" s="8"/>
      <c r="F1775" s="8"/>
      <c r="H1775"/>
      <c r="N1775"/>
      <c r="P1775" s="8"/>
      <c r="R1775" s="8"/>
      <c r="T1775" s="8"/>
      <c r="AQ1775"/>
      <c r="BJ1775" s="33" t="s">
        <v>1942</v>
      </c>
      <c r="BP1775" s="8"/>
    </row>
    <row r="1776" spans="1:68" x14ac:dyDescent="0.25">
      <c r="A1776" s="8"/>
      <c r="B1776" s="8"/>
      <c r="C1776" s="8"/>
      <c r="D1776" s="8"/>
      <c r="F1776" s="8"/>
      <c r="H1776"/>
      <c r="N1776"/>
      <c r="P1776" s="8"/>
      <c r="R1776" s="8"/>
      <c r="T1776" s="8"/>
      <c r="AQ1776"/>
      <c r="BJ1776" s="33" t="s">
        <v>1943</v>
      </c>
      <c r="BP1776" s="8"/>
    </row>
    <row r="1777" spans="1:68" x14ac:dyDescent="0.25">
      <c r="A1777" s="8"/>
      <c r="B1777" s="8"/>
      <c r="C1777" s="8"/>
      <c r="D1777" s="8"/>
      <c r="F1777" s="8"/>
      <c r="H1777"/>
      <c r="N1777"/>
      <c r="P1777" s="8"/>
      <c r="R1777" s="8"/>
      <c r="T1777" s="8"/>
      <c r="AQ1777"/>
      <c r="BJ1777" s="33" t="s">
        <v>1944</v>
      </c>
      <c r="BP1777" s="8"/>
    </row>
    <row r="1778" spans="1:68" x14ac:dyDescent="0.25">
      <c r="A1778" s="8"/>
      <c r="B1778" s="8"/>
      <c r="C1778" s="8"/>
      <c r="D1778" s="8"/>
      <c r="F1778" s="8"/>
      <c r="H1778"/>
      <c r="N1778"/>
      <c r="P1778" s="8"/>
      <c r="R1778" s="8"/>
      <c r="T1778" s="8"/>
      <c r="AQ1778"/>
      <c r="BJ1778" s="33" t="s">
        <v>1945</v>
      </c>
      <c r="BP1778" s="8"/>
    </row>
    <row r="1779" spans="1:68" x14ac:dyDescent="0.25">
      <c r="A1779" s="8"/>
      <c r="B1779" s="8"/>
      <c r="C1779" s="8"/>
      <c r="D1779" s="8"/>
      <c r="F1779" s="8"/>
      <c r="H1779"/>
      <c r="N1779"/>
      <c r="P1779" s="8"/>
      <c r="R1779" s="8"/>
      <c r="T1779" s="8"/>
      <c r="AQ1779"/>
      <c r="BJ1779" s="33" t="s">
        <v>1946</v>
      </c>
      <c r="BP1779" s="8"/>
    </row>
    <row r="1780" spans="1:68" x14ac:dyDescent="0.25">
      <c r="A1780" s="8"/>
      <c r="B1780" s="8"/>
      <c r="C1780" s="8"/>
      <c r="D1780" s="8"/>
      <c r="F1780" s="8"/>
      <c r="H1780"/>
      <c r="N1780"/>
      <c r="P1780" s="8"/>
      <c r="R1780" s="8"/>
      <c r="T1780" s="8"/>
      <c r="AQ1780"/>
      <c r="BJ1780" s="33" t="s">
        <v>1947</v>
      </c>
      <c r="BP1780" s="8"/>
    </row>
    <row r="1781" spans="1:68" x14ac:dyDescent="0.25">
      <c r="A1781" s="8"/>
      <c r="B1781" s="8"/>
      <c r="C1781" s="8"/>
      <c r="D1781" s="8"/>
      <c r="F1781" s="8"/>
      <c r="H1781"/>
      <c r="N1781"/>
      <c r="P1781" s="8"/>
      <c r="R1781" s="8"/>
      <c r="T1781" s="8"/>
      <c r="AQ1781"/>
      <c r="BJ1781" s="33" t="s">
        <v>1948</v>
      </c>
      <c r="BP1781" s="8"/>
    </row>
    <row r="1782" spans="1:68" x14ac:dyDescent="0.25">
      <c r="A1782" s="8"/>
      <c r="B1782" s="8"/>
      <c r="C1782" s="8"/>
      <c r="D1782" s="8"/>
      <c r="F1782" s="8"/>
      <c r="H1782"/>
      <c r="N1782"/>
      <c r="P1782" s="8"/>
      <c r="R1782" s="8"/>
      <c r="T1782" s="8"/>
      <c r="AQ1782"/>
      <c r="BJ1782" s="33" t="s">
        <v>1949</v>
      </c>
      <c r="BP1782" s="8"/>
    </row>
    <row r="1783" spans="1:68" x14ac:dyDescent="0.25">
      <c r="A1783" s="8"/>
      <c r="B1783" s="8"/>
      <c r="C1783" s="8"/>
      <c r="D1783" s="8"/>
      <c r="F1783" s="8"/>
      <c r="H1783"/>
      <c r="N1783"/>
      <c r="P1783" s="8"/>
      <c r="R1783" s="8"/>
      <c r="T1783" s="8"/>
      <c r="AQ1783"/>
      <c r="BJ1783" s="33" t="s">
        <v>1950</v>
      </c>
      <c r="BP1783" s="8"/>
    </row>
    <row r="1784" spans="1:68" x14ac:dyDescent="0.25">
      <c r="A1784" s="8"/>
      <c r="B1784" s="8"/>
      <c r="C1784" s="8"/>
      <c r="D1784" s="8"/>
      <c r="F1784" s="8"/>
      <c r="H1784"/>
      <c r="N1784"/>
      <c r="P1784" s="8"/>
      <c r="R1784" s="8"/>
      <c r="T1784" s="8"/>
      <c r="AQ1784"/>
      <c r="BJ1784" s="33" t="s">
        <v>1951</v>
      </c>
      <c r="BP1784" s="8"/>
    </row>
    <row r="1785" spans="1:68" x14ac:dyDescent="0.25">
      <c r="A1785" s="8"/>
      <c r="B1785" s="8"/>
      <c r="C1785" s="8"/>
      <c r="D1785" s="8"/>
      <c r="F1785" s="8"/>
      <c r="H1785"/>
      <c r="N1785"/>
      <c r="P1785" s="8"/>
      <c r="R1785" s="8"/>
      <c r="T1785" s="8"/>
      <c r="AQ1785"/>
      <c r="BJ1785" s="33" t="s">
        <v>1952</v>
      </c>
      <c r="BP1785" s="8"/>
    </row>
    <row r="1786" spans="1:68" x14ac:dyDescent="0.25">
      <c r="A1786" s="8"/>
      <c r="B1786" s="8"/>
      <c r="C1786" s="8"/>
      <c r="D1786" s="8"/>
      <c r="F1786" s="8"/>
      <c r="H1786"/>
      <c r="N1786"/>
      <c r="P1786" s="8"/>
      <c r="R1786" s="8"/>
      <c r="T1786" s="8"/>
      <c r="AQ1786"/>
      <c r="BJ1786" s="33" t="s">
        <v>1953</v>
      </c>
      <c r="BP1786" s="8"/>
    </row>
    <row r="1787" spans="1:68" x14ac:dyDescent="0.25">
      <c r="A1787" s="8"/>
      <c r="B1787" s="8"/>
      <c r="C1787" s="8"/>
      <c r="D1787" s="8"/>
      <c r="F1787" s="8"/>
      <c r="H1787"/>
      <c r="N1787"/>
      <c r="P1787" s="8"/>
      <c r="R1787" s="8"/>
      <c r="T1787" s="8"/>
      <c r="AQ1787"/>
      <c r="BJ1787" s="33" t="s">
        <v>1954</v>
      </c>
      <c r="BP1787" s="8"/>
    </row>
    <row r="1788" spans="1:68" x14ac:dyDescent="0.25">
      <c r="A1788" s="8"/>
      <c r="B1788" s="8"/>
      <c r="C1788" s="8"/>
      <c r="D1788" s="8"/>
      <c r="F1788" s="8"/>
      <c r="H1788"/>
      <c r="N1788"/>
      <c r="P1788" s="8"/>
      <c r="R1788" s="8"/>
      <c r="T1788" s="8"/>
      <c r="AQ1788"/>
      <c r="BJ1788" s="33" t="s">
        <v>1955</v>
      </c>
      <c r="BP1788" s="8"/>
    </row>
    <row r="1789" spans="1:68" x14ac:dyDescent="0.25">
      <c r="A1789" s="8"/>
      <c r="B1789" s="8"/>
      <c r="C1789" s="8"/>
      <c r="D1789" s="8"/>
      <c r="F1789" s="8"/>
      <c r="H1789"/>
      <c r="N1789"/>
      <c r="P1789" s="8"/>
      <c r="R1789" s="8"/>
      <c r="T1789" s="8"/>
      <c r="AQ1789"/>
      <c r="BJ1789" s="33" t="s">
        <v>1956</v>
      </c>
      <c r="BP1789" s="8"/>
    </row>
    <row r="1790" spans="1:68" x14ac:dyDescent="0.25">
      <c r="A1790" s="8"/>
      <c r="B1790" s="8"/>
      <c r="C1790" s="8"/>
      <c r="D1790" s="8"/>
      <c r="F1790" s="8"/>
      <c r="H1790"/>
      <c r="N1790"/>
      <c r="P1790" s="8"/>
      <c r="R1790" s="8"/>
      <c r="T1790" s="8"/>
      <c r="AQ1790"/>
      <c r="BJ1790" s="33" t="s">
        <v>1957</v>
      </c>
      <c r="BP1790" s="8"/>
    </row>
    <row r="1791" spans="1:68" x14ac:dyDescent="0.25">
      <c r="A1791" s="8"/>
      <c r="B1791" s="8"/>
      <c r="C1791" s="8"/>
      <c r="D1791" s="8"/>
      <c r="F1791" s="8"/>
      <c r="H1791"/>
      <c r="N1791"/>
      <c r="P1791" s="8"/>
      <c r="R1791" s="8"/>
      <c r="T1791" s="8"/>
      <c r="AQ1791"/>
      <c r="BJ1791" s="33" t="s">
        <v>1958</v>
      </c>
      <c r="BP1791" s="8"/>
    </row>
    <row r="1792" spans="1:68" x14ac:dyDescent="0.25">
      <c r="A1792" s="8"/>
      <c r="B1792" s="8"/>
      <c r="C1792" s="8"/>
      <c r="D1792" s="8"/>
      <c r="F1792" s="8"/>
      <c r="H1792"/>
      <c r="N1792"/>
      <c r="P1792" s="8"/>
      <c r="R1792" s="8"/>
      <c r="T1792" s="8"/>
      <c r="AQ1792"/>
      <c r="BJ1792" s="33" t="s">
        <v>1959</v>
      </c>
      <c r="BP1792" s="8"/>
    </row>
    <row r="1793" spans="1:68" x14ac:dyDescent="0.25">
      <c r="A1793" s="8"/>
      <c r="B1793" s="8"/>
      <c r="C1793" s="8"/>
      <c r="D1793" s="8"/>
      <c r="F1793" s="8"/>
      <c r="H1793"/>
      <c r="N1793"/>
      <c r="P1793" s="8"/>
      <c r="R1793" s="8"/>
      <c r="T1793" s="8"/>
      <c r="AQ1793"/>
      <c r="BJ1793" s="33" t="s">
        <v>1960</v>
      </c>
      <c r="BP1793" s="8"/>
    </row>
    <row r="1794" spans="1:68" x14ac:dyDescent="0.25">
      <c r="A1794" s="8"/>
      <c r="B1794" s="8"/>
      <c r="C1794" s="8"/>
      <c r="D1794" s="8"/>
      <c r="F1794" s="8"/>
      <c r="H1794"/>
      <c r="N1794"/>
      <c r="P1794" s="8"/>
      <c r="R1794" s="8"/>
      <c r="T1794" s="8"/>
      <c r="AQ1794"/>
      <c r="BJ1794" s="33" t="s">
        <v>1961</v>
      </c>
      <c r="BP1794" s="8"/>
    </row>
    <row r="1795" spans="1:68" x14ac:dyDescent="0.25">
      <c r="A1795" s="8"/>
      <c r="B1795" s="8"/>
      <c r="C1795" s="8"/>
      <c r="D1795" s="8"/>
      <c r="F1795" s="8"/>
      <c r="H1795"/>
      <c r="N1795"/>
      <c r="P1795" s="8"/>
      <c r="R1795" s="8"/>
      <c r="T1795" s="8"/>
      <c r="AQ1795"/>
      <c r="BJ1795" s="33" t="s">
        <v>1962</v>
      </c>
      <c r="BP1795" s="8"/>
    </row>
    <row r="1796" spans="1:68" x14ac:dyDescent="0.25">
      <c r="A1796" s="8"/>
      <c r="B1796" s="8"/>
      <c r="C1796" s="8"/>
      <c r="D1796" s="8"/>
      <c r="F1796" s="8"/>
      <c r="H1796"/>
      <c r="N1796"/>
      <c r="P1796" s="8"/>
      <c r="R1796" s="8"/>
      <c r="T1796" s="8"/>
      <c r="AQ1796"/>
      <c r="BJ1796" s="33" t="s">
        <v>1963</v>
      </c>
      <c r="BP1796" s="8"/>
    </row>
    <row r="1797" spans="1:68" x14ac:dyDescent="0.25">
      <c r="A1797" s="8"/>
      <c r="B1797" s="8"/>
      <c r="C1797" s="8"/>
      <c r="D1797" s="8"/>
      <c r="F1797" s="8"/>
      <c r="H1797"/>
      <c r="N1797"/>
      <c r="P1797" s="8"/>
      <c r="R1797" s="8"/>
      <c r="T1797" s="8"/>
      <c r="AQ1797"/>
      <c r="BJ1797" s="33" t="s">
        <v>1964</v>
      </c>
      <c r="BP1797" s="8"/>
    </row>
    <row r="1798" spans="1:68" x14ac:dyDescent="0.25">
      <c r="A1798" s="8"/>
      <c r="B1798" s="8"/>
      <c r="C1798" s="8"/>
      <c r="D1798" s="8"/>
      <c r="F1798" s="8"/>
      <c r="H1798"/>
      <c r="N1798"/>
      <c r="P1798" s="8"/>
      <c r="R1798" s="8"/>
      <c r="T1798" s="8"/>
      <c r="AQ1798"/>
      <c r="BJ1798" s="33" t="s">
        <v>1965</v>
      </c>
      <c r="BP1798" s="8"/>
    </row>
    <row r="1799" spans="1:68" x14ac:dyDescent="0.25">
      <c r="A1799" s="8"/>
      <c r="B1799" s="8"/>
      <c r="C1799" s="8"/>
      <c r="D1799" s="8"/>
      <c r="F1799" s="8"/>
      <c r="H1799"/>
      <c r="N1799"/>
      <c r="P1799" s="8"/>
      <c r="R1799" s="8"/>
      <c r="T1799" s="8"/>
      <c r="AQ1799"/>
      <c r="BJ1799" s="33" t="s">
        <v>1966</v>
      </c>
      <c r="BP1799" s="8"/>
    </row>
    <row r="1800" spans="1:68" x14ac:dyDescent="0.25">
      <c r="A1800" s="8"/>
      <c r="B1800" s="8"/>
      <c r="C1800" s="8"/>
      <c r="D1800" s="8"/>
      <c r="F1800" s="8"/>
      <c r="H1800"/>
      <c r="N1800"/>
      <c r="P1800" s="8"/>
      <c r="R1800" s="8"/>
      <c r="T1800" s="8"/>
      <c r="AQ1800"/>
      <c r="BJ1800" s="33" t="s">
        <v>1967</v>
      </c>
      <c r="BP1800" s="8"/>
    </row>
    <row r="1801" spans="1:68" x14ac:dyDescent="0.25">
      <c r="A1801" s="8"/>
      <c r="B1801" s="8"/>
      <c r="C1801" s="8"/>
      <c r="D1801" s="8"/>
      <c r="F1801" s="8"/>
      <c r="H1801"/>
      <c r="N1801"/>
      <c r="P1801" s="8"/>
      <c r="R1801" s="8"/>
      <c r="T1801" s="8"/>
      <c r="AQ1801"/>
      <c r="BJ1801" s="33" t="s">
        <v>1968</v>
      </c>
      <c r="BP1801" s="8"/>
    </row>
    <row r="1802" spans="1:68" x14ac:dyDescent="0.25">
      <c r="A1802" s="8"/>
      <c r="B1802" s="8"/>
      <c r="C1802" s="8"/>
      <c r="D1802" s="8"/>
      <c r="F1802" s="8"/>
      <c r="H1802"/>
      <c r="N1802"/>
      <c r="P1802" s="8"/>
      <c r="R1802" s="8"/>
      <c r="T1802" s="8"/>
      <c r="AQ1802"/>
      <c r="BJ1802" s="33" t="s">
        <v>1969</v>
      </c>
      <c r="BP1802" s="8"/>
    </row>
    <row r="1803" spans="1:68" x14ac:dyDescent="0.25">
      <c r="A1803" s="8"/>
      <c r="B1803" s="8"/>
      <c r="C1803" s="8"/>
      <c r="D1803" s="8"/>
      <c r="F1803" s="8"/>
      <c r="H1803"/>
      <c r="N1803"/>
      <c r="P1803" s="8"/>
      <c r="R1803" s="8"/>
      <c r="T1803" s="8"/>
      <c r="AQ1803"/>
      <c r="BJ1803" s="33" t="s">
        <v>1970</v>
      </c>
      <c r="BP1803" s="8"/>
    </row>
    <row r="1804" spans="1:68" x14ac:dyDescent="0.25">
      <c r="A1804" s="8"/>
      <c r="B1804" s="8"/>
      <c r="C1804" s="8"/>
      <c r="D1804" s="8"/>
      <c r="F1804" s="8"/>
      <c r="H1804"/>
      <c r="N1804"/>
      <c r="P1804" s="8"/>
      <c r="R1804" s="8"/>
      <c r="T1804" s="8"/>
      <c r="AQ1804"/>
      <c r="BJ1804" s="33" t="s">
        <v>1971</v>
      </c>
      <c r="BP1804" s="8"/>
    </row>
    <row r="1805" spans="1:68" x14ac:dyDescent="0.25">
      <c r="A1805" s="8"/>
      <c r="B1805" s="8"/>
      <c r="C1805" s="8"/>
      <c r="D1805" s="8"/>
      <c r="F1805" s="8"/>
      <c r="H1805"/>
      <c r="N1805"/>
      <c r="P1805" s="8"/>
      <c r="R1805" s="8"/>
      <c r="T1805" s="8"/>
      <c r="AQ1805"/>
      <c r="BJ1805" s="33" t="s">
        <v>1972</v>
      </c>
      <c r="BP1805" s="8"/>
    </row>
    <row r="1806" spans="1:68" x14ac:dyDescent="0.25">
      <c r="A1806" s="8"/>
      <c r="B1806" s="8"/>
      <c r="C1806" s="8"/>
      <c r="D1806" s="8"/>
      <c r="F1806" s="8"/>
      <c r="H1806"/>
      <c r="N1806"/>
      <c r="P1806" s="8"/>
      <c r="R1806" s="8"/>
      <c r="T1806" s="8"/>
      <c r="AQ1806"/>
      <c r="BJ1806" s="33" t="s">
        <v>1973</v>
      </c>
      <c r="BP1806" s="8"/>
    </row>
    <row r="1807" spans="1:68" x14ac:dyDescent="0.25">
      <c r="A1807" s="8"/>
      <c r="B1807" s="8"/>
      <c r="C1807" s="8"/>
      <c r="D1807" s="8"/>
      <c r="F1807" s="8"/>
      <c r="H1807"/>
      <c r="N1807"/>
      <c r="P1807" s="8"/>
      <c r="R1807" s="8"/>
      <c r="T1807" s="8"/>
      <c r="AQ1807"/>
      <c r="BJ1807" s="33" t="s">
        <v>1974</v>
      </c>
      <c r="BP1807" s="8"/>
    </row>
    <row r="1808" spans="1:68" x14ac:dyDescent="0.25">
      <c r="A1808" s="8"/>
      <c r="B1808" s="8"/>
      <c r="C1808" s="8"/>
      <c r="D1808" s="8"/>
      <c r="F1808" s="8"/>
      <c r="H1808"/>
      <c r="N1808"/>
      <c r="P1808" s="8"/>
      <c r="R1808" s="8"/>
      <c r="T1808" s="8"/>
      <c r="AQ1808"/>
      <c r="BJ1808" s="33" t="s">
        <v>1975</v>
      </c>
      <c r="BP1808" s="8"/>
    </row>
    <row r="1809" spans="1:68" x14ac:dyDescent="0.25">
      <c r="A1809" s="8"/>
      <c r="B1809" s="8"/>
      <c r="C1809" s="8"/>
      <c r="D1809" s="8"/>
      <c r="F1809" s="8"/>
      <c r="H1809"/>
      <c r="N1809"/>
      <c r="P1809" s="8"/>
      <c r="R1809" s="8"/>
      <c r="T1809" s="8"/>
      <c r="AQ1809"/>
      <c r="BJ1809" s="33" t="s">
        <v>1976</v>
      </c>
      <c r="BP1809" s="8"/>
    </row>
    <row r="1810" spans="1:68" x14ac:dyDescent="0.25">
      <c r="A1810" s="8"/>
      <c r="B1810" s="8"/>
      <c r="C1810" s="8"/>
      <c r="D1810" s="8"/>
      <c r="F1810" s="8"/>
      <c r="H1810"/>
      <c r="N1810"/>
      <c r="P1810" s="8"/>
      <c r="R1810" s="8"/>
      <c r="T1810" s="8"/>
      <c r="AQ1810"/>
      <c r="BJ1810" s="33" t="s">
        <v>1977</v>
      </c>
      <c r="BP1810" s="8"/>
    </row>
    <row r="1811" spans="1:68" x14ac:dyDescent="0.25">
      <c r="A1811" s="8"/>
      <c r="B1811" s="8"/>
      <c r="C1811" s="8"/>
      <c r="D1811" s="8"/>
      <c r="F1811" s="8"/>
      <c r="H1811"/>
      <c r="N1811"/>
      <c r="P1811" s="8"/>
      <c r="R1811" s="8"/>
      <c r="T1811" s="8"/>
      <c r="AQ1811"/>
      <c r="BJ1811" s="33" t="s">
        <v>1978</v>
      </c>
      <c r="BP1811" s="8"/>
    </row>
    <row r="1812" spans="1:68" x14ac:dyDescent="0.25">
      <c r="A1812" s="8"/>
      <c r="B1812" s="8"/>
      <c r="C1812" s="8"/>
      <c r="D1812" s="8"/>
      <c r="F1812" s="8"/>
      <c r="H1812"/>
      <c r="N1812"/>
      <c r="P1812" s="8"/>
      <c r="R1812" s="8"/>
      <c r="T1812" s="8"/>
      <c r="AQ1812"/>
      <c r="BJ1812" s="33" t="s">
        <v>1979</v>
      </c>
      <c r="BP1812" s="8"/>
    </row>
    <row r="1813" spans="1:68" x14ac:dyDescent="0.25">
      <c r="A1813" s="8"/>
      <c r="B1813" s="8"/>
      <c r="C1813" s="8"/>
      <c r="D1813" s="8"/>
      <c r="F1813" s="8"/>
      <c r="H1813"/>
      <c r="N1813"/>
      <c r="P1813" s="8"/>
      <c r="R1813" s="8"/>
      <c r="T1813" s="8"/>
      <c r="AQ1813"/>
      <c r="BJ1813" s="33" t="s">
        <v>1980</v>
      </c>
      <c r="BP1813" s="8"/>
    </row>
    <row r="1814" spans="1:68" x14ac:dyDescent="0.25">
      <c r="A1814" s="8"/>
      <c r="B1814" s="8"/>
      <c r="C1814" s="8"/>
      <c r="D1814" s="8"/>
      <c r="F1814" s="8"/>
      <c r="H1814"/>
      <c r="N1814"/>
      <c r="P1814" s="8"/>
      <c r="R1814" s="8"/>
      <c r="T1814" s="8"/>
      <c r="AQ1814"/>
      <c r="BJ1814" s="33" t="s">
        <v>1981</v>
      </c>
      <c r="BP1814" s="8"/>
    </row>
    <row r="1815" spans="1:68" x14ac:dyDescent="0.25">
      <c r="A1815" s="8"/>
      <c r="B1815" s="8"/>
      <c r="C1815" s="8"/>
      <c r="D1815" s="8"/>
      <c r="F1815" s="8"/>
      <c r="H1815"/>
      <c r="N1815"/>
      <c r="P1815" s="8"/>
      <c r="R1815" s="8"/>
      <c r="T1815" s="8"/>
      <c r="AQ1815"/>
      <c r="BJ1815" s="33" t="s">
        <v>1982</v>
      </c>
      <c r="BP1815" s="8"/>
    </row>
    <row r="1816" spans="1:68" x14ac:dyDescent="0.25">
      <c r="A1816" s="8"/>
      <c r="B1816" s="8"/>
      <c r="C1816" s="8"/>
      <c r="D1816" s="8"/>
      <c r="F1816" s="8"/>
      <c r="H1816"/>
      <c r="N1816"/>
      <c r="P1816" s="8"/>
      <c r="R1816" s="8"/>
      <c r="T1816" s="8"/>
      <c r="AQ1816"/>
      <c r="BJ1816" s="33" t="s">
        <v>1983</v>
      </c>
      <c r="BP1816" s="8"/>
    </row>
    <row r="1817" spans="1:68" x14ac:dyDescent="0.25">
      <c r="A1817" s="8"/>
      <c r="B1817" s="8"/>
      <c r="C1817" s="8"/>
      <c r="D1817" s="8"/>
      <c r="F1817" s="8"/>
      <c r="H1817"/>
      <c r="N1817"/>
      <c r="P1817" s="8"/>
      <c r="R1817" s="8"/>
      <c r="T1817" s="8"/>
      <c r="AQ1817"/>
      <c r="BJ1817" s="33" t="s">
        <v>1984</v>
      </c>
      <c r="BP1817" s="8"/>
    </row>
    <row r="1818" spans="1:68" x14ac:dyDescent="0.25">
      <c r="A1818" s="8"/>
      <c r="B1818" s="8"/>
      <c r="C1818" s="8"/>
      <c r="D1818" s="8"/>
      <c r="F1818" s="8"/>
      <c r="H1818"/>
      <c r="N1818"/>
      <c r="P1818" s="8"/>
      <c r="R1818" s="8"/>
      <c r="T1818" s="8"/>
      <c r="AQ1818"/>
      <c r="BJ1818" s="33" t="s">
        <v>1985</v>
      </c>
      <c r="BP1818" s="8"/>
    </row>
    <row r="1819" spans="1:68" x14ac:dyDescent="0.25">
      <c r="A1819" s="8"/>
      <c r="B1819" s="8"/>
      <c r="C1819" s="8"/>
      <c r="D1819" s="8"/>
      <c r="F1819" s="8"/>
      <c r="H1819"/>
      <c r="N1819"/>
      <c r="P1819" s="8"/>
      <c r="R1819" s="8"/>
      <c r="T1819" s="8"/>
      <c r="AQ1819"/>
      <c r="BJ1819" s="33" t="s">
        <v>1986</v>
      </c>
      <c r="BP1819" s="8"/>
    </row>
    <row r="1820" spans="1:68" x14ac:dyDescent="0.25">
      <c r="A1820" s="8"/>
      <c r="B1820" s="8"/>
      <c r="C1820" s="8"/>
      <c r="D1820" s="8"/>
      <c r="F1820" s="8"/>
      <c r="H1820"/>
      <c r="N1820"/>
      <c r="P1820" s="8"/>
      <c r="R1820" s="8"/>
      <c r="T1820" s="8"/>
      <c r="AQ1820"/>
      <c r="BJ1820" s="33" t="s">
        <v>1987</v>
      </c>
      <c r="BP1820" s="8"/>
    </row>
    <row r="1821" spans="1:68" x14ac:dyDescent="0.25">
      <c r="A1821" s="8"/>
      <c r="B1821" s="8"/>
      <c r="C1821" s="8"/>
      <c r="D1821" s="8"/>
      <c r="F1821" s="8"/>
      <c r="H1821"/>
      <c r="N1821"/>
      <c r="P1821" s="8"/>
      <c r="R1821" s="8"/>
      <c r="T1821" s="8"/>
      <c r="AQ1821"/>
      <c r="BJ1821" s="33" t="s">
        <v>1988</v>
      </c>
      <c r="BP1821" s="8"/>
    </row>
    <row r="1822" spans="1:68" x14ac:dyDescent="0.25">
      <c r="A1822" s="8"/>
      <c r="B1822" s="8"/>
      <c r="C1822" s="8"/>
      <c r="D1822" s="8"/>
      <c r="F1822" s="8"/>
      <c r="H1822"/>
      <c r="N1822"/>
      <c r="P1822" s="8"/>
      <c r="R1822" s="8"/>
      <c r="T1822" s="8"/>
      <c r="AQ1822"/>
      <c r="BJ1822" s="33" t="s">
        <v>1989</v>
      </c>
      <c r="BP1822" s="8"/>
    </row>
    <row r="1823" spans="1:68" x14ac:dyDescent="0.25">
      <c r="A1823" s="8"/>
      <c r="B1823" s="8"/>
      <c r="C1823" s="8"/>
      <c r="D1823" s="8"/>
      <c r="F1823" s="8"/>
      <c r="H1823"/>
      <c r="N1823"/>
      <c r="P1823" s="8"/>
      <c r="R1823" s="8"/>
      <c r="T1823" s="8"/>
      <c r="AQ1823"/>
      <c r="BJ1823" s="33" t="s">
        <v>1990</v>
      </c>
      <c r="BP1823" s="8"/>
    </row>
    <row r="1824" spans="1:68" x14ac:dyDescent="0.25">
      <c r="A1824" s="8"/>
      <c r="B1824" s="8"/>
      <c r="C1824" s="8"/>
      <c r="D1824" s="8"/>
      <c r="F1824" s="8"/>
      <c r="H1824"/>
      <c r="N1824"/>
      <c r="P1824" s="8"/>
      <c r="R1824" s="8"/>
      <c r="T1824" s="8"/>
      <c r="AQ1824"/>
      <c r="BJ1824" s="33" t="s">
        <v>1991</v>
      </c>
      <c r="BP1824" s="8"/>
    </row>
    <row r="1825" spans="1:68" x14ac:dyDescent="0.25">
      <c r="A1825" s="8"/>
      <c r="B1825" s="8"/>
      <c r="C1825" s="8"/>
      <c r="D1825" s="8"/>
      <c r="F1825" s="8"/>
      <c r="H1825"/>
      <c r="N1825"/>
      <c r="P1825" s="8"/>
      <c r="R1825" s="8"/>
      <c r="T1825" s="8"/>
      <c r="AQ1825"/>
      <c r="BJ1825" s="33" t="s">
        <v>1992</v>
      </c>
      <c r="BP1825" s="8"/>
    </row>
    <row r="1826" spans="1:68" x14ac:dyDescent="0.25">
      <c r="A1826" s="8"/>
      <c r="B1826" s="8"/>
      <c r="C1826" s="8"/>
      <c r="D1826" s="8"/>
      <c r="F1826" s="8"/>
      <c r="H1826"/>
      <c r="N1826"/>
      <c r="P1826" s="8"/>
      <c r="R1826" s="8"/>
      <c r="T1826" s="8"/>
      <c r="AQ1826"/>
      <c r="BJ1826" s="33" t="s">
        <v>1993</v>
      </c>
      <c r="BP1826" s="8"/>
    </row>
    <row r="1827" spans="1:68" x14ac:dyDescent="0.25">
      <c r="A1827" s="8"/>
      <c r="B1827" s="8"/>
      <c r="C1827" s="8"/>
      <c r="D1827" s="8"/>
      <c r="F1827" s="8"/>
      <c r="H1827"/>
      <c r="N1827"/>
      <c r="P1827" s="8"/>
      <c r="R1827" s="8"/>
      <c r="T1827" s="8"/>
      <c r="AQ1827"/>
      <c r="BJ1827" s="33" t="s">
        <v>1994</v>
      </c>
      <c r="BP1827" s="8"/>
    </row>
    <row r="1828" spans="1:68" x14ac:dyDescent="0.25">
      <c r="A1828" s="8"/>
      <c r="B1828" s="8"/>
      <c r="C1828" s="8"/>
      <c r="D1828" s="8"/>
      <c r="F1828" s="8"/>
      <c r="H1828"/>
      <c r="N1828"/>
      <c r="P1828" s="8"/>
      <c r="R1828" s="8"/>
      <c r="T1828" s="8"/>
      <c r="AQ1828"/>
      <c r="BJ1828" s="33" t="s">
        <v>1995</v>
      </c>
      <c r="BP1828" s="8"/>
    </row>
    <row r="1829" spans="1:68" x14ac:dyDescent="0.25">
      <c r="A1829" s="8"/>
      <c r="B1829" s="8"/>
      <c r="C1829" s="8"/>
      <c r="D1829" s="8"/>
      <c r="F1829" s="8"/>
      <c r="H1829"/>
      <c r="N1829"/>
      <c r="P1829" s="8"/>
      <c r="R1829" s="8"/>
      <c r="T1829" s="8"/>
      <c r="AQ1829"/>
      <c r="BJ1829" s="33" t="s">
        <v>1996</v>
      </c>
      <c r="BP1829" s="8"/>
    </row>
    <row r="1830" spans="1:68" x14ac:dyDescent="0.25">
      <c r="A1830" s="8"/>
      <c r="B1830" s="8"/>
      <c r="C1830" s="8"/>
      <c r="D1830" s="8"/>
      <c r="F1830" s="8"/>
      <c r="H1830"/>
      <c r="N1830"/>
      <c r="P1830" s="8"/>
      <c r="R1830" s="8"/>
      <c r="T1830" s="8"/>
      <c r="AQ1830"/>
      <c r="BJ1830" s="33" t="s">
        <v>1997</v>
      </c>
      <c r="BP1830" s="8"/>
    </row>
    <row r="1831" spans="1:68" x14ac:dyDescent="0.25">
      <c r="A1831" s="8"/>
      <c r="B1831" s="8"/>
      <c r="C1831" s="8"/>
      <c r="D1831" s="8"/>
      <c r="F1831" s="8"/>
      <c r="H1831"/>
      <c r="N1831"/>
      <c r="P1831" s="8"/>
      <c r="R1831" s="8"/>
      <c r="T1831" s="8"/>
      <c r="AQ1831"/>
      <c r="BJ1831" s="33" t="s">
        <v>1998</v>
      </c>
      <c r="BP1831" s="8"/>
    </row>
    <row r="1832" spans="1:68" x14ac:dyDescent="0.25">
      <c r="A1832" s="8"/>
      <c r="B1832" s="8"/>
      <c r="C1832" s="8"/>
      <c r="D1832" s="8"/>
      <c r="F1832" s="8"/>
      <c r="H1832"/>
      <c r="N1832"/>
      <c r="P1832" s="8"/>
      <c r="R1832" s="8"/>
      <c r="T1832" s="8"/>
      <c r="AQ1832"/>
      <c r="BJ1832" s="33" t="s">
        <v>1999</v>
      </c>
      <c r="BP1832" s="8"/>
    </row>
    <row r="1833" spans="1:68" x14ac:dyDescent="0.25">
      <c r="A1833" s="8"/>
      <c r="B1833" s="8"/>
      <c r="C1833" s="8"/>
      <c r="D1833" s="8"/>
      <c r="F1833" s="8"/>
      <c r="H1833"/>
      <c r="N1833"/>
      <c r="P1833" s="8"/>
      <c r="R1833" s="8"/>
      <c r="T1833" s="8"/>
      <c r="AQ1833"/>
      <c r="BJ1833" s="33" t="s">
        <v>2000</v>
      </c>
      <c r="BP1833" s="8"/>
    </row>
    <row r="1834" spans="1:68" x14ac:dyDescent="0.25">
      <c r="A1834" s="8"/>
      <c r="B1834" s="8"/>
      <c r="C1834" s="8"/>
      <c r="D1834" s="8"/>
      <c r="F1834" s="8"/>
      <c r="H1834"/>
      <c r="N1834"/>
      <c r="P1834" s="8"/>
      <c r="R1834" s="8"/>
      <c r="T1834" s="8"/>
      <c r="AQ1834"/>
      <c r="BJ1834" s="33" t="s">
        <v>2001</v>
      </c>
      <c r="BP1834" s="8"/>
    </row>
    <row r="1835" spans="1:68" x14ac:dyDescent="0.25">
      <c r="A1835" s="8"/>
      <c r="B1835" s="8"/>
      <c r="C1835" s="8"/>
      <c r="D1835" s="8"/>
      <c r="F1835" s="8"/>
      <c r="H1835"/>
      <c r="N1835"/>
      <c r="P1835" s="8"/>
      <c r="R1835" s="8"/>
      <c r="T1835" s="8"/>
      <c r="AQ1835"/>
      <c r="BJ1835" s="33" t="s">
        <v>2002</v>
      </c>
      <c r="BP1835" s="8"/>
    </row>
    <row r="1836" spans="1:68" x14ac:dyDescent="0.25">
      <c r="A1836" s="8"/>
      <c r="B1836" s="8"/>
      <c r="C1836" s="8"/>
      <c r="D1836" s="8"/>
      <c r="F1836" s="8"/>
      <c r="H1836"/>
      <c r="N1836"/>
      <c r="P1836" s="8"/>
      <c r="R1836" s="8"/>
      <c r="T1836" s="8"/>
      <c r="AQ1836"/>
      <c r="BJ1836" s="33" t="s">
        <v>2003</v>
      </c>
      <c r="BP1836" s="8"/>
    </row>
    <row r="1837" spans="1:68" x14ac:dyDescent="0.25">
      <c r="A1837" s="8"/>
      <c r="B1837" s="8"/>
      <c r="C1837" s="8"/>
      <c r="D1837" s="8"/>
      <c r="F1837" s="8"/>
      <c r="H1837"/>
      <c r="N1837"/>
      <c r="P1837" s="8"/>
      <c r="R1837" s="8"/>
      <c r="T1837" s="8"/>
      <c r="AQ1837"/>
      <c r="BJ1837" s="33" t="s">
        <v>2004</v>
      </c>
      <c r="BP1837" s="8"/>
    </row>
    <row r="1838" spans="1:68" x14ac:dyDescent="0.25">
      <c r="A1838" s="8"/>
      <c r="B1838" s="8"/>
      <c r="C1838" s="8"/>
      <c r="D1838" s="8"/>
      <c r="F1838" s="8"/>
      <c r="H1838"/>
      <c r="N1838"/>
      <c r="P1838" s="8"/>
      <c r="R1838" s="8"/>
      <c r="T1838" s="8"/>
      <c r="AQ1838"/>
      <c r="BJ1838" s="33" t="s">
        <v>2005</v>
      </c>
      <c r="BP1838" s="8"/>
    </row>
    <row r="1839" spans="1:68" x14ac:dyDescent="0.25">
      <c r="A1839" s="8"/>
      <c r="B1839" s="8"/>
      <c r="C1839" s="8"/>
      <c r="D1839" s="8"/>
      <c r="F1839" s="8"/>
      <c r="H1839"/>
      <c r="N1839"/>
      <c r="P1839" s="8"/>
      <c r="R1839" s="8"/>
      <c r="T1839" s="8"/>
      <c r="AQ1839"/>
      <c r="BJ1839" s="33" t="s">
        <v>2006</v>
      </c>
      <c r="BP1839" s="8"/>
    </row>
    <row r="1840" spans="1:68" x14ac:dyDescent="0.25">
      <c r="A1840" s="8"/>
      <c r="B1840" s="8"/>
      <c r="C1840" s="8"/>
      <c r="D1840" s="8"/>
      <c r="F1840" s="8"/>
      <c r="H1840"/>
      <c r="N1840"/>
      <c r="P1840" s="8"/>
      <c r="R1840" s="8"/>
      <c r="T1840" s="8"/>
      <c r="AQ1840"/>
      <c r="BJ1840" s="33" t="s">
        <v>2007</v>
      </c>
      <c r="BP1840" s="8"/>
    </row>
    <row r="1841" spans="1:68" x14ac:dyDescent="0.25">
      <c r="A1841" s="8"/>
      <c r="B1841" s="8"/>
      <c r="C1841" s="8"/>
      <c r="D1841" s="8"/>
      <c r="F1841" s="8"/>
      <c r="H1841"/>
      <c r="N1841"/>
      <c r="P1841" s="8"/>
      <c r="R1841" s="8"/>
      <c r="T1841" s="8"/>
      <c r="AQ1841"/>
      <c r="BJ1841" s="33" t="s">
        <v>2008</v>
      </c>
      <c r="BP1841" s="8"/>
    </row>
    <row r="1842" spans="1:68" x14ac:dyDescent="0.25">
      <c r="A1842" s="8"/>
      <c r="B1842" s="8"/>
      <c r="C1842" s="8"/>
      <c r="D1842" s="8"/>
      <c r="F1842" s="8"/>
      <c r="H1842"/>
      <c r="N1842"/>
      <c r="P1842" s="8"/>
      <c r="R1842" s="8"/>
      <c r="T1842" s="8"/>
      <c r="AQ1842"/>
      <c r="BJ1842" s="33" t="s">
        <v>2009</v>
      </c>
      <c r="BP1842" s="8"/>
    </row>
    <row r="1843" spans="1:68" x14ac:dyDescent="0.25">
      <c r="A1843" s="8"/>
      <c r="B1843" s="8"/>
      <c r="C1843" s="8"/>
      <c r="D1843" s="8"/>
      <c r="F1843" s="8"/>
      <c r="H1843"/>
      <c r="N1843"/>
      <c r="P1843" s="8"/>
      <c r="R1843" s="8"/>
      <c r="T1843" s="8"/>
      <c r="AQ1843"/>
      <c r="BJ1843" s="33" t="s">
        <v>2010</v>
      </c>
      <c r="BP1843" s="8"/>
    </row>
    <row r="1844" spans="1:68" x14ac:dyDescent="0.25">
      <c r="A1844" s="8"/>
      <c r="B1844" s="8"/>
      <c r="C1844" s="8"/>
      <c r="D1844" s="8"/>
      <c r="F1844" s="8"/>
      <c r="H1844"/>
      <c r="N1844"/>
      <c r="P1844" s="8"/>
      <c r="R1844" s="8"/>
      <c r="T1844" s="8"/>
      <c r="AQ1844"/>
      <c r="BJ1844" s="33" t="s">
        <v>2011</v>
      </c>
      <c r="BP1844" s="8"/>
    </row>
    <row r="1845" spans="1:68" x14ac:dyDescent="0.25">
      <c r="A1845" s="8"/>
      <c r="B1845" s="8"/>
      <c r="C1845" s="8"/>
      <c r="D1845" s="8"/>
      <c r="F1845" s="8"/>
      <c r="H1845"/>
      <c r="N1845"/>
      <c r="P1845" s="8"/>
      <c r="R1845" s="8"/>
      <c r="T1845" s="8"/>
      <c r="AQ1845"/>
      <c r="BJ1845" s="33" t="s">
        <v>2012</v>
      </c>
      <c r="BP1845" s="8"/>
    </row>
    <row r="1846" spans="1:68" x14ac:dyDescent="0.25">
      <c r="A1846" s="8"/>
      <c r="B1846" s="8"/>
      <c r="C1846" s="8"/>
      <c r="D1846" s="8"/>
      <c r="F1846" s="8"/>
      <c r="H1846"/>
      <c r="N1846"/>
      <c r="P1846" s="8"/>
      <c r="R1846" s="8"/>
      <c r="T1846" s="8"/>
      <c r="AQ1846"/>
      <c r="BJ1846" s="33" t="s">
        <v>2013</v>
      </c>
      <c r="BP1846" s="8"/>
    </row>
    <row r="1847" spans="1:68" x14ac:dyDescent="0.25">
      <c r="A1847" s="8"/>
      <c r="B1847" s="8"/>
      <c r="C1847" s="8"/>
      <c r="D1847" s="8"/>
      <c r="F1847" s="8"/>
      <c r="H1847"/>
      <c r="N1847"/>
      <c r="P1847" s="8"/>
      <c r="R1847" s="8"/>
      <c r="T1847" s="8"/>
      <c r="AQ1847"/>
      <c r="BJ1847" s="33" t="s">
        <v>2014</v>
      </c>
      <c r="BP1847" s="8"/>
    </row>
    <row r="1848" spans="1:68" x14ac:dyDescent="0.25">
      <c r="A1848" s="8"/>
      <c r="B1848" s="8"/>
      <c r="C1848" s="8"/>
      <c r="D1848" s="8"/>
      <c r="F1848" s="8"/>
      <c r="H1848"/>
      <c r="N1848"/>
      <c r="P1848" s="8"/>
      <c r="R1848" s="8"/>
      <c r="T1848" s="8"/>
      <c r="AQ1848"/>
      <c r="BJ1848" s="33" t="s">
        <v>2015</v>
      </c>
      <c r="BP1848" s="8"/>
    </row>
    <row r="1849" spans="1:68" x14ac:dyDescent="0.25">
      <c r="A1849" s="8"/>
      <c r="B1849" s="8"/>
      <c r="C1849" s="8"/>
      <c r="D1849" s="8"/>
      <c r="F1849" s="8"/>
      <c r="H1849"/>
      <c r="N1849"/>
      <c r="P1849" s="8"/>
      <c r="R1849" s="8"/>
      <c r="T1849" s="8"/>
      <c r="AQ1849"/>
      <c r="BJ1849" s="33" t="s">
        <v>2016</v>
      </c>
      <c r="BP1849" s="8"/>
    </row>
    <row r="1850" spans="1:68" x14ac:dyDescent="0.25">
      <c r="A1850" s="8"/>
      <c r="B1850" s="8"/>
      <c r="C1850" s="8"/>
      <c r="D1850" s="8"/>
      <c r="F1850" s="8"/>
      <c r="H1850"/>
      <c r="N1850"/>
      <c r="P1850" s="8"/>
      <c r="R1850" s="8"/>
      <c r="T1850" s="8"/>
      <c r="AQ1850"/>
      <c r="BJ1850" s="33" t="s">
        <v>2017</v>
      </c>
      <c r="BP1850" s="8"/>
    </row>
    <row r="1851" spans="1:68" x14ac:dyDescent="0.25">
      <c r="A1851" s="8"/>
      <c r="B1851" s="8"/>
      <c r="C1851" s="8"/>
      <c r="D1851" s="8"/>
      <c r="F1851" s="8"/>
      <c r="H1851"/>
      <c r="N1851"/>
      <c r="P1851" s="8"/>
      <c r="R1851" s="8"/>
      <c r="T1851" s="8"/>
      <c r="AQ1851"/>
      <c r="BJ1851" s="33" t="s">
        <v>2018</v>
      </c>
      <c r="BP1851" s="8"/>
    </row>
    <row r="1852" spans="1:68" x14ac:dyDescent="0.25">
      <c r="A1852" s="8"/>
      <c r="B1852" s="8"/>
      <c r="C1852" s="8"/>
      <c r="D1852" s="8"/>
      <c r="F1852" s="8"/>
      <c r="H1852"/>
      <c r="N1852"/>
      <c r="P1852" s="8"/>
      <c r="R1852" s="8"/>
      <c r="T1852" s="8"/>
      <c r="AQ1852"/>
      <c r="BJ1852" s="33" t="s">
        <v>2019</v>
      </c>
      <c r="BP1852" s="8"/>
    </row>
    <row r="1853" spans="1:68" x14ac:dyDescent="0.25">
      <c r="A1853" s="8"/>
      <c r="B1853" s="8"/>
      <c r="C1853" s="8"/>
      <c r="D1853" s="8"/>
      <c r="F1853" s="8"/>
      <c r="H1853"/>
      <c r="N1853"/>
      <c r="P1853" s="8"/>
      <c r="R1853" s="8"/>
      <c r="T1853" s="8"/>
      <c r="AQ1853"/>
      <c r="BJ1853" s="33" t="s">
        <v>2020</v>
      </c>
      <c r="BP1853" s="8"/>
    </row>
    <row r="1854" spans="1:68" x14ac:dyDescent="0.25">
      <c r="A1854" s="8"/>
      <c r="B1854" s="8"/>
      <c r="C1854" s="8"/>
      <c r="D1854" s="8"/>
      <c r="F1854" s="8"/>
      <c r="H1854"/>
      <c r="N1854"/>
      <c r="P1854" s="8"/>
      <c r="R1854" s="8"/>
      <c r="T1854" s="8"/>
      <c r="AQ1854"/>
      <c r="BJ1854" s="33" t="s">
        <v>2021</v>
      </c>
      <c r="BP1854" s="8"/>
    </row>
    <row r="1855" spans="1:68" x14ac:dyDescent="0.25">
      <c r="A1855" s="8"/>
      <c r="B1855" s="8"/>
      <c r="C1855" s="8"/>
      <c r="D1855" s="8"/>
      <c r="F1855" s="8"/>
      <c r="H1855"/>
      <c r="N1855"/>
      <c r="P1855" s="8"/>
      <c r="R1855" s="8"/>
      <c r="T1855" s="8"/>
      <c r="AQ1855"/>
      <c r="BJ1855" s="33" t="s">
        <v>2022</v>
      </c>
      <c r="BP1855" s="8"/>
    </row>
    <row r="1856" spans="1:68" x14ac:dyDescent="0.25">
      <c r="A1856" s="8"/>
      <c r="B1856" s="8"/>
      <c r="C1856" s="8"/>
      <c r="D1856" s="8"/>
      <c r="F1856" s="8"/>
      <c r="H1856"/>
      <c r="N1856"/>
      <c r="P1856" s="8"/>
      <c r="R1856" s="8"/>
      <c r="T1856" s="8"/>
      <c r="AQ1856"/>
      <c r="BJ1856" s="33" t="s">
        <v>2023</v>
      </c>
      <c r="BP1856" s="8"/>
    </row>
    <row r="1857" spans="1:68" x14ac:dyDescent="0.25">
      <c r="A1857" s="8"/>
      <c r="B1857" s="8"/>
      <c r="C1857" s="8"/>
      <c r="D1857" s="8"/>
      <c r="F1857" s="8"/>
      <c r="H1857"/>
      <c r="N1857"/>
      <c r="P1857" s="8"/>
      <c r="R1857" s="8"/>
      <c r="T1857" s="8"/>
      <c r="AQ1857"/>
      <c r="BJ1857" s="33" t="s">
        <v>2024</v>
      </c>
      <c r="BP1857" s="8"/>
    </row>
    <row r="1858" spans="1:68" x14ac:dyDescent="0.25">
      <c r="A1858" s="8"/>
      <c r="B1858" s="8"/>
      <c r="C1858" s="8"/>
      <c r="D1858" s="8"/>
      <c r="F1858" s="8"/>
      <c r="H1858"/>
      <c r="N1858"/>
      <c r="P1858" s="8"/>
      <c r="R1858" s="8"/>
      <c r="T1858" s="8"/>
      <c r="AQ1858"/>
      <c r="BJ1858" s="33" t="s">
        <v>2025</v>
      </c>
      <c r="BP1858" s="8"/>
    </row>
    <row r="1859" spans="1:68" x14ac:dyDescent="0.25">
      <c r="A1859" s="8"/>
      <c r="B1859" s="8"/>
      <c r="C1859" s="8"/>
      <c r="D1859" s="8"/>
      <c r="F1859" s="8"/>
      <c r="H1859"/>
      <c r="N1859"/>
      <c r="P1859" s="8"/>
      <c r="R1859" s="8"/>
      <c r="T1859" s="8"/>
      <c r="AQ1859"/>
      <c r="BJ1859" s="33" t="s">
        <v>2026</v>
      </c>
      <c r="BP1859" s="8"/>
    </row>
    <row r="1860" spans="1:68" x14ac:dyDescent="0.25">
      <c r="A1860" s="8"/>
      <c r="B1860" s="8"/>
      <c r="C1860" s="8"/>
      <c r="D1860" s="8"/>
      <c r="F1860" s="8"/>
      <c r="H1860"/>
      <c r="N1860"/>
      <c r="P1860" s="8"/>
      <c r="R1860" s="8"/>
      <c r="T1860" s="8"/>
      <c r="AQ1860"/>
      <c r="BJ1860" s="33" t="s">
        <v>2027</v>
      </c>
      <c r="BP1860" s="8"/>
    </row>
    <row r="1861" spans="1:68" x14ac:dyDescent="0.25">
      <c r="A1861" s="8"/>
      <c r="B1861" s="8"/>
      <c r="C1861" s="8"/>
      <c r="D1861" s="8"/>
      <c r="F1861" s="8"/>
      <c r="H1861"/>
      <c r="N1861"/>
      <c r="P1861" s="8"/>
      <c r="R1861" s="8"/>
      <c r="T1861" s="8"/>
      <c r="AQ1861"/>
      <c r="BJ1861" s="33" t="s">
        <v>2028</v>
      </c>
      <c r="BP1861" s="8"/>
    </row>
    <row r="1862" spans="1:68" x14ac:dyDescent="0.25">
      <c r="A1862" s="8"/>
      <c r="B1862" s="8"/>
      <c r="C1862" s="8"/>
      <c r="D1862" s="8"/>
      <c r="F1862" s="8"/>
      <c r="H1862"/>
      <c r="N1862"/>
      <c r="P1862" s="8"/>
      <c r="R1862" s="8"/>
      <c r="T1862" s="8"/>
      <c r="AQ1862"/>
      <c r="BJ1862" s="33" t="s">
        <v>2029</v>
      </c>
      <c r="BP1862" s="8"/>
    </row>
    <row r="1863" spans="1:68" x14ac:dyDescent="0.25">
      <c r="A1863" s="8"/>
      <c r="B1863" s="8"/>
      <c r="C1863" s="8"/>
      <c r="D1863" s="8"/>
      <c r="F1863" s="8"/>
      <c r="H1863"/>
      <c r="N1863"/>
      <c r="P1863" s="8"/>
      <c r="R1863" s="8"/>
      <c r="T1863" s="8"/>
      <c r="AQ1863"/>
      <c r="BJ1863" s="33" t="s">
        <v>2030</v>
      </c>
      <c r="BP1863" s="8"/>
    </row>
    <row r="1864" spans="1:68" x14ac:dyDescent="0.25">
      <c r="A1864" s="8"/>
      <c r="B1864" s="8"/>
      <c r="C1864" s="8"/>
      <c r="D1864" s="8"/>
      <c r="F1864" s="8"/>
      <c r="H1864"/>
      <c r="N1864"/>
      <c r="P1864" s="8"/>
      <c r="R1864" s="8"/>
      <c r="T1864" s="8"/>
      <c r="AQ1864"/>
      <c r="BJ1864" s="33" t="s">
        <v>2031</v>
      </c>
      <c r="BP1864" s="8"/>
    </row>
    <row r="1865" spans="1:68" x14ac:dyDescent="0.25">
      <c r="A1865" s="8"/>
      <c r="B1865" s="8"/>
      <c r="C1865" s="8"/>
      <c r="D1865" s="8"/>
      <c r="F1865" s="8"/>
      <c r="H1865"/>
      <c r="N1865"/>
      <c r="P1865" s="8"/>
      <c r="R1865" s="8"/>
      <c r="T1865" s="8"/>
      <c r="AQ1865"/>
      <c r="BJ1865" s="33" t="s">
        <v>2032</v>
      </c>
      <c r="BP1865" s="8"/>
    </row>
    <row r="1866" spans="1:68" x14ac:dyDescent="0.25">
      <c r="A1866" s="8"/>
      <c r="B1866" s="8"/>
      <c r="C1866" s="8"/>
      <c r="D1866" s="8"/>
      <c r="F1866" s="8"/>
      <c r="H1866"/>
      <c r="N1866"/>
      <c r="P1866" s="8"/>
      <c r="R1866" s="8"/>
      <c r="T1866" s="8"/>
      <c r="AQ1866"/>
      <c r="BJ1866" s="33" t="s">
        <v>2033</v>
      </c>
      <c r="BP1866" s="8"/>
    </row>
    <row r="1867" spans="1:68" x14ac:dyDescent="0.25">
      <c r="A1867" s="8"/>
      <c r="B1867" s="8"/>
      <c r="C1867" s="8"/>
      <c r="D1867" s="8"/>
      <c r="F1867" s="8"/>
      <c r="H1867"/>
      <c r="N1867"/>
      <c r="P1867" s="8"/>
      <c r="R1867" s="8"/>
      <c r="T1867" s="8"/>
      <c r="AQ1867"/>
      <c r="BJ1867" s="33" t="s">
        <v>2034</v>
      </c>
      <c r="BP1867" s="8"/>
    </row>
    <row r="1868" spans="1:68" x14ac:dyDescent="0.25">
      <c r="A1868" s="8"/>
      <c r="B1868" s="8"/>
      <c r="C1868" s="8"/>
      <c r="D1868" s="8"/>
      <c r="F1868" s="8"/>
      <c r="H1868"/>
      <c r="N1868"/>
      <c r="P1868" s="8"/>
      <c r="R1868" s="8"/>
      <c r="T1868" s="8"/>
      <c r="AQ1868"/>
      <c r="BJ1868" s="33" t="s">
        <v>2035</v>
      </c>
      <c r="BP1868" s="8"/>
    </row>
    <row r="1869" spans="1:68" x14ac:dyDescent="0.25">
      <c r="A1869" s="8"/>
      <c r="B1869" s="8"/>
      <c r="C1869" s="8"/>
      <c r="D1869" s="8"/>
      <c r="F1869" s="8"/>
      <c r="H1869"/>
      <c r="N1869"/>
      <c r="P1869" s="8"/>
      <c r="R1869" s="8"/>
      <c r="T1869" s="8"/>
      <c r="AQ1869"/>
      <c r="BJ1869" s="33" t="s">
        <v>2036</v>
      </c>
      <c r="BP1869" s="8"/>
    </row>
    <row r="1870" spans="1:68" x14ac:dyDescent="0.25">
      <c r="A1870" s="8"/>
      <c r="B1870" s="8"/>
      <c r="C1870" s="8"/>
      <c r="D1870" s="8"/>
      <c r="F1870" s="8"/>
      <c r="H1870"/>
      <c r="N1870"/>
      <c r="P1870" s="8"/>
      <c r="R1870" s="8"/>
      <c r="T1870" s="8"/>
      <c r="AQ1870"/>
      <c r="BJ1870" s="33" t="s">
        <v>2037</v>
      </c>
      <c r="BP1870" s="8"/>
    </row>
    <row r="1871" spans="1:68" x14ac:dyDescent="0.25">
      <c r="A1871" s="8"/>
      <c r="B1871" s="8"/>
      <c r="C1871" s="8"/>
      <c r="D1871" s="8"/>
      <c r="F1871" s="8"/>
      <c r="H1871"/>
      <c r="N1871"/>
      <c r="P1871" s="8"/>
      <c r="R1871" s="8"/>
      <c r="T1871" s="8"/>
      <c r="AQ1871"/>
      <c r="BJ1871" s="33" t="s">
        <v>2038</v>
      </c>
      <c r="BP1871" s="8"/>
    </row>
    <row r="1872" spans="1:68" x14ac:dyDescent="0.25">
      <c r="A1872" s="8"/>
      <c r="B1872" s="8"/>
      <c r="C1872" s="8"/>
      <c r="D1872" s="8"/>
      <c r="F1872" s="8"/>
      <c r="H1872"/>
      <c r="N1872"/>
      <c r="P1872" s="8"/>
      <c r="R1872" s="8"/>
      <c r="T1872" s="8"/>
      <c r="AQ1872"/>
      <c r="BJ1872" s="33" t="s">
        <v>2039</v>
      </c>
      <c r="BP1872" s="8"/>
    </row>
    <row r="1873" spans="1:68" x14ac:dyDescent="0.25">
      <c r="A1873" s="8"/>
      <c r="B1873" s="8"/>
      <c r="C1873" s="8"/>
      <c r="D1873" s="8"/>
      <c r="F1873" s="8"/>
      <c r="H1873"/>
      <c r="N1873"/>
      <c r="P1873" s="8"/>
      <c r="R1873" s="8"/>
      <c r="T1873" s="8"/>
      <c r="AQ1873"/>
      <c r="BJ1873" s="33" t="s">
        <v>2040</v>
      </c>
      <c r="BP1873" s="8"/>
    </row>
    <row r="1874" spans="1:68" x14ac:dyDescent="0.25">
      <c r="A1874" s="8"/>
      <c r="B1874" s="8"/>
      <c r="C1874" s="8"/>
      <c r="D1874" s="8"/>
      <c r="F1874" s="8"/>
      <c r="H1874"/>
      <c r="N1874"/>
      <c r="P1874" s="8"/>
      <c r="R1874" s="8"/>
      <c r="T1874" s="8"/>
      <c r="AQ1874"/>
      <c r="BJ1874" s="33" t="s">
        <v>2041</v>
      </c>
      <c r="BP1874" s="8"/>
    </row>
    <row r="1875" spans="1:68" x14ac:dyDescent="0.25">
      <c r="A1875" s="8"/>
      <c r="B1875" s="8"/>
      <c r="C1875" s="8"/>
      <c r="D1875" s="8"/>
      <c r="F1875" s="8"/>
      <c r="H1875"/>
      <c r="N1875"/>
      <c r="P1875" s="8"/>
      <c r="R1875" s="8"/>
      <c r="T1875" s="8"/>
      <c r="AQ1875"/>
      <c r="BJ1875" s="33" t="s">
        <v>2042</v>
      </c>
      <c r="BP1875" s="8"/>
    </row>
    <row r="1876" spans="1:68" x14ac:dyDescent="0.25">
      <c r="A1876" s="8"/>
      <c r="B1876" s="8"/>
      <c r="C1876" s="8"/>
      <c r="D1876" s="8"/>
      <c r="F1876" s="8"/>
      <c r="H1876"/>
      <c r="N1876"/>
      <c r="P1876" s="8"/>
      <c r="R1876" s="8"/>
      <c r="T1876" s="8"/>
      <c r="AQ1876"/>
      <c r="BJ1876" s="33" t="s">
        <v>2043</v>
      </c>
      <c r="BP1876" s="8"/>
    </row>
    <row r="1877" spans="1:68" x14ac:dyDescent="0.25">
      <c r="A1877" s="8"/>
      <c r="B1877" s="8"/>
      <c r="C1877" s="8"/>
      <c r="D1877" s="8"/>
      <c r="F1877" s="8"/>
      <c r="H1877"/>
      <c r="N1877"/>
      <c r="P1877" s="8"/>
      <c r="R1877" s="8"/>
      <c r="T1877" s="8"/>
      <c r="AQ1877"/>
      <c r="BJ1877" s="33" t="s">
        <v>2044</v>
      </c>
      <c r="BP1877" s="8"/>
    </row>
    <row r="1878" spans="1:68" x14ac:dyDescent="0.25">
      <c r="A1878" s="8"/>
      <c r="B1878" s="8"/>
      <c r="C1878" s="8"/>
      <c r="D1878" s="8"/>
      <c r="F1878" s="8"/>
      <c r="H1878"/>
      <c r="N1878"/>
      <c r="P1878" s="8"/>
      <c r="R1878" s="8"/>
      <c r="T1878" s="8"/>
      <c r="AQ1878"/>
      <c r="BJ1878" s="33" t="s">
        <v>2045</v>
      </c>
      <c r="BP1878" s="8"/>
    </row>
    <row r="1879" spans="1:68" x14ac:dyDescent="0.25">
      <c r="A1879" s="8"/>
      <c r="B1879" s="8"/>
      <c r="C1879" s="8"/>
      <c r="D1879" s="8"/>
      <c r="F1879" s="8"/>
      <c r="H1879"/>
      <c r="N1879"/>
      <c r="P1879" s="8"/>
      <c r="R1879" s="8"/>
      <c r="T1879" s="8"/>
      <c r="AQ1879"/>
      <c r="BJ1879" s="33" t="s">
        <v>2046</v>
      </c>
      <c r="BP1879" s="8"/>
    </row>
    <row r="1880" spans="1:68" x14ac:dyDescent="0.25">
      <c r="A1880" s="8"/>
      <c r="B1880" s="8"/>
      <c r="C1880" s="8"/>
      <c r="D1880" s="8"/>
      <c r="F1880" s="8"/>
      <c r="H1880"/>
      <c r="N1880"/>
      <c r="P1880" s="8"/>
      <c r="R1880" s="8"/>
      <c r="T1880" s="8"/>
      <c r="AQ1880"/>
      <c r="BJ1880" s="33" t="s">
        <v>2047</v>
      </c>
      <c r="BP1880" s="8"/>
    </row>
    <row r="1881" spans="1:68" x14ac:dyDescent="0.25">
      <c r="A1881" s="8"/>
      <c r="B1881" s="8"/>
      <c r="C1881" s="8"/>
      <c r="D1881" s="8"/>
      <c r="F1881" s="8"/>
      <c r="H1881"/>
      <c r="N1881"/>
      <c r="P1881" s="8"/>
      <c r="R1881" s="8"/>
      <c r="T1881" s="8"/>
      <c r="AQ1881"/>
      <c r="BJ1881" s="33" t="s">
        <v>2048</v>
      </c>
      <c r="BP1881" s="8"/>
    </row>
    <row r="1882" spans="1:68" x14ac:dyDescent="0.25">
      <c r="A1882" s="8"/>
      <c r="B1882" s="8"/>
      <c r="C1882" s="8"/>
      <c r="D1882" s="8"/>
      <c r="F1882" s="8"/>
      <c r="H1882"/>
      <c r="N1882"/>
      <c r="P1882" s="8"/>
      <c r="R1882" s="8"/>
      <c r="T1882" s="8"/>
      <c r="AQ1882"/>
      <c r="BJ1882" s="33" t="s">
        <v>2049</v>
      </c>
      <c r="BP1882" s="8"/>
    </row>
    <row r="1883" spans="1:68" x14ac:dyDescent="0.25">
      <c r="A1883" s="8"/>
      <c r="B1883" s="8"/>
      <c r="C1883" s="8"/>
      <c r="D1883" s="8"/>
      <c r="F1883" s="8"/>
      <c r="H1883"/>
      <c r="N1883"/>
      <c r="P1883" s="8"/>
      <c r="R1883" s="8"/>
      <c r="T1883" s="8"/>
      <c r="AQ1883"/>
      <c r="BJ1883" s="33" t="s">
        <v>2050</v>
      </c>
      <c r="BP1883" s="8"/>
    </row>
    <row r="1884" spans="1:68" x14ac:dyDescent="0.25">
      <c r="A1884" s="8"/>
      <c r="B1884" s="8"/>
      <c r="C1884" s="8"/>
      <c r="D1884" s="8"/>
      <c r="F1884" s="8"/>
      <c r="H1884"/>
      <c r="N1884"/>
      <c r="P1884" s="8"/>
      <c r="R1884" s="8"/>
      <c r="T1884" s="8"/>
      <c r="AQ1884"/>
      <c r="BJ1884" s="33" t="s">
        <v>2051</v>
      </c>
      <c r="BP1884" s="8"/>
    </row>
    <row r="1885" spans="1:68" x14ac:dyDescent="0.25">
      <c r="A1885" s="8"/>
      <c r="B1885" s="8"/>
      <c r="C1885" s="8"/>
      <c r="D1885" s="8"/>
      <c r="F1885" s="8"/>
      <c r="H1885"/>
      <c r="N1885"/>
      <c r="P1885" s="8"/>
      <c r="R1885" s="8"/>
      <c r="T1885" s="8"/>
      <c r="AQ1885"/>
      <c r="BJ1885" s="33" t="s">
        <v>2052</v>
      </c>
      <c r="BP1885" s="8"/>
    </row>
    <row r="1886" spans="1:68" x14ac:dyDescent="0.25">
      <c r="A1886" s="8"/>
      <c r="B1886" s="8"/>
      <c r="C1886" s="8"/>
      <c r="D1886" s="8"/>
      <c r="F1886" s="8"/>
      <c r="H1886"/>
      <c r="N1886"/>
      <c r="P1886" s="8"/>
      <c r="R1886" s="8"/>
      <c r="T1886" s="8"/>
      <c r="AQ1886"/>
      <c r="BJ1886" s="33" t="s">
        <v>2053</v>
      </c>
      <c r="BP1886" s="8"/>
    </row>
    <row r="1887" spans="1:68" x14ac:dyDescent="0.25">
      <c r="A1887" s="8"/>
      <c r="B1887" s="8"/>
      <c r="C1887" s="8"/>
      <c r="D1887" s="8"/>
      <c r="F1887" s="8"/>
      <c r="H1887"/>
      <c r="N1887"/>
      <c r="P1887" s="8"/>
      <c r="R1887" s="8"/>
      <c r="T1887" s="8"/>
      <c r="AQ1887"/>
      <c r="BJ1887" s="33" t="s">
        <v>2054</v>
      </c>
      <c r="BP1887" s="8"/>
    </row>
    <row r="1888" spans="1:68" x14ac:dyDescent="0.25">
      <c r="A1888" s="8"/>
      <c r="B1888" s="8"/>
      <c r="C1888" s="8"/>
      <c r="D1888" s="8"/>
      <c r="F1888" s="8"/>
      <c r="H1888"/>
      <c r="N1888"/>
      <c r="P1888" s="8"/>
      <c r="R1888" s="8"/>
      <c r="T1888" s="8"/>
      <c r="AQ1888"/>
      <c r="BJ1888" s="33" t="s">
        <v>2055</v>
      </c>
      <c r="BP1888" s="8"/>
    </row>
    <row r="1889" spans="1:68" x14ac:dyDescent="0.25">
      <c r="A1889" s="8"/>
      <c r="B1889" s="8"/>
      <c r="C1889" s="8"/>
      <c r="D1889" s="8"/>
      <c r="F1889" s="8"/>
      <c r="H1889"/>
      <c r="N1889"/>
      <c r="P1889" s="8"/>
      <c r="R1889" s="8"/>
      <c r="T1889" s="8"/>
      <c r="AQ1889"/>
      <c r="BJ1889" s="33" t="s">
        <v>2056</v>
      </c>
      <c r="BP1889" s="8"/>
    </row>
    <row r="1890" spans="1:68" x14ac:dyDescent="0.25">
      <c r="A1890" s="8"/>
      <c r="B1890" s="8"/>
      <c r="C1890" s="8"/>
      <c r="D1890" s="8"/>
      <c r="F1890" s="8"/>
      <c r="H1890"/>
      <c r="N1890"/>
      <c r="P1890" s="8"/>
      <c r="R1890" s="8"/>
      <c r="T1890" s="8"/>
      <c r="AQ1890"/>
      <c r="BJ1890" s="33" t="s">
        <v>2057</v>
      </c>
      <c r="BP1890" s="8"/>
    </row>
    <row r="1891" spans="1:68" x14ac:dyDescent="0.25">
      <c r="A1891" s="8"/>
      <c r="B1891" s="8"/>
      <c r="C1891" s="8"/>
      <c r="D1891" s="8"/>
      <c r="F1891" s="8"/>
      <c r="H1891"/>
      <c r="N1891"/>
      <c r="P1891" s="8"/>
      <c r="R1891" s="8"/>
      <c r="T1891" s="8"/>
      <c r="AQ1891"/>
      <c r="BJ1891" s="33" t="s">
        <v>2058</v>
      </c>
      <c r="BP1891" s="8"/>
    </row>
    <row r="1892" spans="1:68" x14ac:dyDescent="0.25">
      <c r="A1892" s="8"/>
      <c r="B1892" s="8"/>
      <c r="C1892" s="8"/>
      <c r="D1892" s="8"/>
      <c r="F1892" s="8"/>
      <c r="H1892"/>
      <c r="N1892"/>
      <c r="P1892" s="8"/>
      <c r="R1892" s="8"/>
      <c r="T1892" s="8"/>
      <c r="AQ1892"/>
      <c r="BJ1892" s="33" t="s">
        <v>2059</v>
      </c>
      <c r="BP1892" s="8"/>
    </row>
    <row r="1893" spans="1:68" x14ac:dyDescent="0.25">
      <c r="A1893" s="8"/>
      <c r="B1893" s="8"/>
      <c r="C1893" s="8"/>
      <c r="D1893" s="8"/>
      <c r="F1893" s="8"/>
      <c r="H1893"/>
      <c r="N1893"/>
      <c r="P1893" s="8"/>
      <c r="R1893" s="8"/>
      <c r="T1893" s="8"/>
      <c r="AQ1893"/>
      <c r="BJ1893" s="33" t="s">
        <v>2060</v>
      </c>
      <c r="BP1893" s="8"/>
    </row>
    <row r="1894" spans="1:68" x14ac:dyDescent="0.25">
      <c r="A1894" s="8"/>
      <c r="B1894" s="8"/>
      <c r="C1894" s="8"/>
      <c r="D1894" s="8"/>
      <c r="F1894" s="8"/>
      <c r="H1894"/>
      <c r="N1894"/>
      <c r="P1894" s="8"/>
      <c r="R1894" s="8"/>
      <c r="T1894" s="8"/>
      <c r="AQ1894"/>
      <c r="BJ1894" s="33" t="s">
        <v>2061</v>
      </c>
      <c r="BP1894" s="8"/>
    </row>
    <row r="1895" spans="1:68" x14ac:dyDescent="0.25">
      <c r="A1895" s="8"/>
      <c r="B1895" s="8"/>
      <c r="C1895" s="8"/>
      <c r="D1895" s="8"/>
      <c r="F1895" s="8"/>
      <c r="H1895"/>
      <c r="N1895"/>
      <c r="P1895" s="8"/>
      <c r="R1895" s="8"/>
      <c r="T1895" s="8"/>
      <c r="AQ1895"/>
      <c r="BJ1895" s="33" t="s">
        <v>2062</v>
      </c>
      <c r="BP1895" s="8"/>
    </row>
    <row r="1896" spans="1:68" x14ac:dyDescent="0.25">
      <c r="A1896" s="8"/>
      <c r="B1896" s="8"/>
      <c r="C1896" s="8"/>
      <c r="D1896" s="8"/>
      <c r="F1896" s="8"/>
      <c r="H1896"/>
      <c r="N1896"/>
      <c r="P1896" s="8"/>
      <c r="R1896" s="8"/>
      <c r="T1896" s="8"/>
      <c r="AQ1896"/>
      <c r="BJ1896" s="33" t="s">
        <v>2063</v>
      </c>
      <c r="BP1896" s="8"/>
    </row>
    <row r="1897" spans="1:68" x14ac:dyDescent="0.25">
      <c r="A1897" s="8"/>
      <c r="B1897" s="8"/>
      <c r="C1897" s="8"/>
      <c r="D1897" s="8"/>
      <c r="F1897" s="8"/>
      <c r="H1897"/>
      <c r="N1897"/>
      <c r="P1897" s="8"/>
      <c r="R1897" s="8"/>
      <c r="T1897" s="8"/>
      <c r="AQ1897"/>
      <c r="BJ1897" s="33" t="s">
        <v>2064</v>
      </c>
      <c r="BP1897" s="8"/>
    </row>
    <row r="1898" spans="1:68" x14ac:dyDescent="0.25">
      <c r="A1898" s="8"/>
      <c r="B1898" s="8"/>
      <c r="C1898" s="8"/>
      <c r="D1898" s="8"/>
      <c r="F1898" s="8"/>
      <c r="H1898"/>
      <c r="N1898"/>
      <c r="P1898" s="8"/>
      <c r="R1898" s="8"/>
      <c r="T1898" s="8"/>
      <c r="AQ1898"/>
      <c r="BJ1898" s="33" t="s">
        <v>2065</v>
      </c>
      <c r="BP1898" s="8"/>
    </row>
    <row r="1899" spans="1:68" x14ac:dyDescent="0.25">
      <c r="A1899" s="8"/>
      <c r="B1899" s="8"/>
      <c r="C1899" s="8"/>
      <c r="D1899" s="8"/>
      <c r="F1899" s="8"/>
      <c r="H1899"/>
      <c r="N1899"/>
      <c r="P1899" s="8"/>
      <c r="R1899" s="8"/>
      <c r="T1899" s="8"/>
      <c r="AQ1899"/>
      <c r="BJ1899" s="33" t="s">
        <v>2066</v>
      </c>
      <c r="BP1899" s="8"/>
    </row>
    <row r="1900" spans="1:68" x14ac:dyDescent="0.25">
      <c r="A1900" s="8"/>
      <c r="B1900" s="8"/>
      <c r="C1900" s="8"/>
      <c r="D1900" s="8"/>
      <c r="F1900" s="8"/>
      <c r="H1900"/>
      <c r="N1900"/>
      <c r="P1900" s="8"/>
      <c r="R1900" s="8"/>
      <c r="T1900" s="8"/>
      <c r="AQ1900"/>
      <c r="BJ1900" s="33" t="s">
        <v>2067</v>
      </c>
      <c r="BP1900" s="8"/>
    </row>
    <row r="1901" spans="1:68" x14ac:dyDescent="0.25">
      <c r="A1901" s="8"/>
      <c r="B1901" s="8"/>
      <c r="C1901" s="8"/>
      <c r="D1901" s="8"/>
      <c r="F1901" s="8"/>
      <c r="H1901"/>
      <c r="N1901"/>
      <c r="P1901" s="8"/>
      <c r="R1901" s="8"/>
      <c r="T1901" s="8"/>
      <c r="AQ1901"/>
      <c r="BJ1901" s="33" t="s">
        <v>2068</v>
      </c>
      <c r="BP1901" s="8"/>
    </row>
    <row r="1902" spans="1:68" x14ac:dyDescent="0.25">
      <c r="A1902" s="8"/>
      <c r="B1902" s="8"/>
      <c r="C1902" s="8"/>
      <c r="D1902" s="8"/>
      <c r="F1902" s="8"/>
      <c r="H1902"/>
      <c r="N1902"/>
      <c r="P1902" s="8"/>
      <c r="R1902" s="8"/>
      <c r="T1902" s="8"/>
      <c r="AQ1902"/>
      <c r="BJ1902" s="33" t="s">
        <v>2069</v>
      </c>
      <c r="BP1902" s="8"/>
    </row>
    <row r="1903" spans="1:68" x14ac:dyDescent="0.25">
      <c r="A1903" s="8"/>
      <c r="B1903" s="8"/>
      <c r="C1903" s="8"/>
      <c r="D1903" s="8"/>
      <c r="F1903" s="8"/>
      <c r="H1903"/>
      <c r="N1903"/>
      <c r="P1903" s="8"/>
      <c r="R1903" s="8"/>
      <c r="T1903" s="8"/>
      <c r="AQ1903"/>
      <c r="BJ1903" s="33" t="s">
        <v>2070</v>
      </c>
      <c r="BP1903" s="8"/>
    </row>
    <row r="1904" spans="1:68" x14ac:dyDescent="0.25">
      <c r="A1904" s="8"/>
      <c r="B1904" s="8"/>
      <c r="C1904" s="8"/>
      <c r="D1904" s="8"/>
      <c r="F1904" s="8"/>
      <c r="H1904"/>
      <c r="N1904"/>
      <c r="P1904" s="8"/>
      <c r="R1904" s="8"/>
      <c r="T1904" s="8"/>
      <c r="AQ1904"/>
      <c r="BJ1904" s="33" t="s">
        <v>2071</v>
      </c>
      <c r="BP1904" s="8"/>
    </row>
    <row r="1905" spans="1:68" x14ac:dyDescent="0.25">
      <c r="A1905" s="8"/>
      <c r="B1905" s="8"/>
      <c r="C1905" s="8"/>
      <c r="D1905" s="8"/>
      <c r="F1905" s="8"/>
      <c r="H1905"/>
      <c r="N1905"/>
      <c r="P1905" s="8"/>
      <c r="R1905" s="8"/>
      <c r="T1905" s="8"/>
      <c r="AQ1905"/>
      <c r="BJ1905" s="33" t="s">
        <v>2072</v>
      </c>
      <c r="BP1905" s="8"/>
    </row>
    <row r="1906" spans="1:68" x14ac:dyDescent="0.25">
      <c r="A1906" s="8"/>
      <c r="B1906" s="8"/>
      <c r="C1906" s="8"/>
      <c r="D1906" s="8"/>
      <c r="F1906" s="8"/>
      <c r="H1906"/>
      <c r="N1906"/>
      <c r="P1906" s="8"/>
      <c r="R1906" s="8"/>
      <c r="T1906" s="8"/>
      <c r="AQ1906"/>
      <c r="BJ1906" s="33" t="s">
        <v>2073</v>
      </c>
      <c r="BP1906" s="8"/>
    </row>
    <row r="1907" spans="1:68" x14ac:dyDescent="0.25">
      <c r="A1907" s="8"/>
      <c r="B1907" s="8"/>
      <c r="C1907" s="8"/>
      <c r="D1907" s="8"/>
      <c r="F1907" s="8"/>
      <c r="H1907"/>
      <c r="N1907"/>
      <c r="P1907" s="8"/>
      <c r="R1907" s="8"/>
      <c r="T1907" s="8"/>
      <c r="AQ1907"/>
      <c r="BJ1907" s="33" t="s">
        <v>2074</v>
      </c>
      <c r="BP1907" s="8"/>
    </row>
    <row r="1908" spans="1:68" x14ac:dyDescent="0.25">
      <c r="A1908" s="8"/>
      <c r="B1908" s="8"/>
      <c r="C1908" s="8"/>
      <c r="D1908" s="8"/>
      <c r="F1908" s="8"/>
      <c r="H1908"/>
      <c r="N1908"/>
      <c r="P1908" s="8"/>
      <c r="R1908" s="8"/>
      <c r="T1908" s="8"/>
      <c r="AQ1908"/>
      <c r="BJ1908" s="33" t="s">
        <v>2075</v>
      </c>
      <c r="BP1908" s="8"/>
    </row>
    <row r="1909" spans="1:68" x14ac:dyDescent="0.25">
      <c r="A1909" s="8"/>
      <c r="B1909" s="8"/>
      <c r="C1909" s="8"/>
      <c r="D1909" s="8"/>
      <c r="F1909" s="8"/>
      <c r="H1909"/>
      <c r="N1909"/>
      <c r="P1909" s="8"/>
      <c r="R1909" s="8"/>
      <c r="T1909" s="8"/>
      <c r="AQ1909"/>
      <c r="BJ1909" s="33" t="s">
        <v>2076</v>
      </c>
      <c r="BP1909" s="8"/>
    </row>
    <row r="1910" spans="1:68" x14ac:dyDescent="0.25">
      <c r="A1910" s="8"/>
      <c r="B1910" s="8"/>
      <c r="C1910" s="8"/>
      <c r="D1910" s="8"/>
      <c r="F1910" s="8"/>
      <c r="H1910"/>
      <c r="N1910"/>
      <c r="P1910" s="8"/>
      <c r="R1910" s="8"/>
      <c r="T1910" s="8"/>
      <c r="AQ1910"/>
      <c r="BJ1910" s="33" t="s">
        <v>2077</v>
      </c>
      <c r="BP1910" s="8"/>
    </row>
    <row r="1911" spans="1:68" x14ac:dyDescent="0.25">
      <c r="A1911" s="8"/>
      <c r="B1911" s="8"/>
      <c r="C1911" s="8"/>
      <c r="D1911" s="8"/>
      <c r="F1911" s="8"/>
      <c r="H1911"/>
      <c r="N1911"/>
      <c r="P1911" s="8"/>
      <c r="R1911" s="8"/>
      <c r="T1911" s="8"/>
      <c r="AQ1911"/>
      <c r="BJ1911" s="33" t="s">
        <v>2078</v>
      </c>
      <c r="BP1911" s="8"/>
    </row>
    <row r="1912" spans="1:68" x14ac:dyDescent="0.25">
      <c r="A1912" s="8"/>
      <c r="B1912" s="8"/>
      <c r="C1912" s="8"/>
      <c r="D1912" s="8"/>
      <c r="F1912" s="8"/>
      <c r="H1912"/>
      <c r="N1912"/>
      <c r="P1912" s="8"/>
      <c r="R1912" s="8"/>
      <c r="T1912" s="8"/>
      <c r="AQ1912"/>
      <c r="BJ1912" s="33" t="s">
        <v>2079</v>
      </c>
      <c r="BP1912" s="8"/>
    </row>
    <row r="1913" spans="1:68" x14ac:dyDescent="0.25">
      <c r="A1913" s="8"/>
      <c r="B1913" s="8"/>
      <c r="C1913" s="8"/>
      <c r="D1913" s="8"/>
      <c r="F1913" s="8"/>
      <c r="H1913"/>
      <c r="N1913"/>
      <c r="P1913" s="8"/>
      <c r="R1913" s="8"/>
      <c r="T1913" s="8"/>
      <c r="AQ1913"/>
      <c r="BJ1913" s="33" t="s">
        <v>2080</v>
      </c>
      <c r="BP1913" s="8"/>
    </row>
    <row r="1914" spans="1:68" x14ac:dyDescent="0.25">
      <c r="A1914" s="8"/>
      <c r="B1914" s="8"/>
      <c r="C1914" s="8"/>
      <c r="D1914" s="8"/>
      <c r="F1914" s="8"/>
      <c r="H1914"/>
      <c r="N1914"/>
      <c r="P1914" s="8"/>
      <c r="R1914" s="8"/>
      <c r="T1914" s="8"/>
      <c r="AQ1914"/>
      <c r="BJ1914" s="33" t="s">
        <v>2081</v>
      </c>
      <c r="BP1914" s="8"/>
    </row>
    <row r="1915" spans="1:68" x14ac:dyDescent="0.25">
      <c r="A1915" s="8"/>
      <c r="B1915" s="8"/>
      <c r="C1915" s="8"/>
      <c r="D1915" s="8"/>
      <c r="F1915" s="8"/>
      <c r="H1915"/>
      <c r="N1915"/>
      <c r="P1915" s="8"/>
      <c r="R1915" s="8"/>
      <c r="T1915" s="8"/>
      <c r="AQ1915"/>
      <c r="BJ1915" s="33" t="s">
        <v>2082</v>
      </c>
      <c r="BP1915" s="8"/>
    </row>
    <row r="1916" spans="1:68" x14ac:dyDescent="0.25">
      <c r="A1916" s="8"/>
      <c r="B1916" s="8"/>
      <c r="C1916" s="8"/>
      <c r="D1916" s="8"/>
      <c r="F1916" s="8"/>
      <c r="H1916"/>
      <c r="N1916"/>
      <c r="P1916" s="8"/>
      <c r="R1916" s="8"/>
      <c r="T1916" s="8"/>
      <c r="AQ1916"/>
      <c r="BJ1916" s="33" t="s">
        <v>2083</v>
      </c>
      <c r="BP1916" s="8"/>
    </row>
    <row r="1917" spans="1:68" x14ac:dyDescent="0.25">
      <c r="A1917" s="8"/>
      <c r="B1917" s="8"/>
      <c r="C1917" s="8"/>
      <c r="D1917" s="8"/>
      <c r="F1917" s="8"/>
      <c r="H1917"/>
      <c r="N1917"/>
      <c r="P1917" s="8"/>
      <c r="R1917" s="8"/>
      <c r="T1917" s="8"/>
      <c r="AQ1917"/>
      <c r="BJ1917" s="33" t="s">
        <v>2084</v>
      </c>
      <c r="BP1917" s="8"/>
    </row>
    <row r="1918" spans="1:68" x14ac:dyDescent="0.25">
      <c r="A1918" s="8"/>
      <c r="B1918" s="8"/>
      <c r="C1918" s="8"/>
      <c r="D1918" s="8"/>
      <c r="F1918" s="8"/>
      <c r="H1918"/>
      <c r="N1918"/>
      <c r="P1918" s="8"/>
      <c r="R1918" s="8"/>
      <c r="T1918" s="8"/>
      <c r="AQ1918"/>
      <c r="BJ1918" s="33" t="s">
        <v>2085</v>
      </c>
      <c r="BP1918" s="8"/>
    </row>
    <row r="1919" spans="1:68" x14ac:dyDescent="0.25">
      <c r="A1919" s="8"/>
      <c r="B1919" s="8"/>
      <c r="C1919" s="8"/>
      <c r="D1919" s="8"/>
      <c r="F1919" s="8"/>
      <c r="H1919"/>
      <c r="N1919"/>
      <c r="P1919" s="8"/>
      <c r="R1919" s="8"/>
      <c r="T1919" s="8"/>
      <c r="AQ1919"/>
      <c r="BJ1919" s="33" t="s">
        <v>2086</v>
      </c>
      <c r="BP1919" s="8"/>
    </row>
    <row r="1920" spans="1:68" x14ac:dyDescent="0.25">
      <c r="A1920" s="8"/>
      <c r="B1920" s="8"/>
      <c r="C1920" s="8"/>
      <c r="D1920" s="8"/>
      <c r="F1920" s="8"/>
      <c r="H1920"/>
      <c r="N1920"/>
      <c r="P1920" s="8"/>
      <c r="R1920" s="8"/>
      <c r="T1920" s="8"/>
      <c r="AQ1920"/>
      <c r="BJ1920" s="33" t="s">
        <v>2087</v>
      </c>
      <c r="BP1920" s="8"/>
    </row>
    <row r="1921" spans="1:68" x14ac:dyDescent="0.25">
      <c r="A1921" s="8"/>
      <c r="B1921" s="8"/>
      <c r="C1921" s="8"/>
      <c r="D1921" s="8"/>
      <c r="F1921" s="8"/>
      <c r="H1921"/>
      <c r="N1921"/>
      <c r="P1921" s="8"/>
      <c r="R1921" s="8"/>
      <c r="T1921" s="8"/>
      <c r="AQ1921"/>
      <c r="BJ1921" s="33" t="s">
        <v>2088</v>
      </c>
      <c r="BP1921" s="8"/>
    </row>
    <row r="1922" spans="1:68" x14ac:dyDescent="0.25">
      <c r="A1922" s="8"/>
      <c r="B1922" s="8"/>
      <c r="C1922" s="8"/>
      <c r="D1922" s="8"/>
      <c r="F1922" s="8"/>
      <c r="H1922"/>
      <c r="N1922"/>
      <c r="P1922" s="8"/>
      <c r="R1922" s="8"/>
      <c r="T1922" s="8"/>
      <c r="AQ1922"/>
      <c r="BJ1922" s="33" t="s">
        <v>2089</v>
      </c>
      <c r="BP1922" s="8"/>
    </row>
    <row r="1923" spans="1:68" x14ac:dyDescent="0.25">
      <c r="A1923" s="8"/>
      <c r="B1923" s="8"/>
      <c r="C1923" s="8"/>
      <c r="D1923" s="8"/>
      <c r="F1923" s="8"/>
      <c r="H1923"/>
      <c r="N1923"/>
      <c r="P1923" s="8"/>
      <c r="R1923" s="8"/>
      <c r="T1923" s="8"/>
      <c r="AQ1923"/>
      <c r="BJ1923" s="33" t="s">
        <v>2090</v>
      </c>
      <c r="BP1923" s="8"/>
    </row>
    <row r="1924" spans="1:68" x14ac:dyDescent="0.25">
      <c r="A1924" s="8"/>
      <c r="B1924" s="8"/>
      <c r="C1924" s="8"/>
      <c r="D1924" s="8"/>
      <c r="F1924" s="8"/>
      <c r="H1924"/>
      <c r="N1924"/>
      <c r="P1924" s="8"/>
      <c r="R1924" s="8"/>
      <c r="T1924" s="8"/>
      <c r="AQ1924"/>
      <c r="BJ1924" s="33" t="s">
        <v>2091</v>
      </c>
      <c r="BP1924" s="8"/>
    </row>
    <row r="1925" spans="1:68" x14ac:dyDescent="0.25">
      <c r="A1925" s="8"/>
      <c r="B1925" s="8"/>
      <c r="C1925" s="8"/>
      <c r="D1925" s="8"/>
      <c r="F1925" s="8"/>
      <c r="H1925"/>
      <c r="N1925"/>
      <c r="P1925" s="8"/>
      <c r="R1925" s="8"/>
      <c r="T1925" s="8"/>
      <c r="AQ1925"/>
      <c r="BJ1925" s="33" t="s">
        <v>2092</v>
      </c>
      <c r="BP1925" s="8"/>
    </row>
    <row r="1926" spans="1:68" x14ac:dyDescent="0.25">
      <c r="A1926" s="8"/>
      <c r="B1926" s="8"/>
      <c r="C1926" s="8"/>
      <c r="D1926" s="8"/>
      <c r="F1926" s="8"/>
      <c r="H1926"/>
      <c r="N1926"/>
      <c r="P1926" s="8"/>
      <c r="R1926" s="8"/>
      <c r="T1926" s="8"/>
      <c r="AQ1926"/>
      <c r="BJ1926" s="33" t="s">
        <v>2093</v>
      </c>
      <c r="BP1926" s="8"/>
    </row>
    <row r="1927" spans="1:68" x14ac:dyDescent="0.25">
      <c r="A1927" s="8"/>
      <c r="B1927" s="8"/>
      <c r="C1927" s="8"/>
      <c r="D1927" s="8"/>
      <c r="F1927" s="8"/>
      <c r="H1927"/>
      <c r="N1927"/>
      <c r="P1927" s="8"/>
      <c r="R1927" s="8"/>
      <c r="T1927" s="8"/>
      <c r="AQ1927"/>
      <c r="BJ1927" s="33" t="s">
        <v>2094</v>
      </c>
      <c r="BP1927" s="8"/>
    </row>
    <row r="1928" spans="1:68" x14ac:dyDescent="0.25">
      <c r="A1928" s="8"/>
      <c r="B1928" s="8"/>
      <c r="C1928" s="8"/>
      <c r="D1928" s="8"/>
      <c r="F1928" s="8"/>
      <c r="H1928"/>
      <c r="N1928"/>
      <c r="P1928" s="8"/>
      <c r="R1928" s="8"/>
      <c r="T1928" s="8"/>
      <c r="AQ1928"/>
      <c r="BJ1928" s="33" t="s">
        <v>2095</v>
      </c>
      <c r="BP1928" s="8"/>
    </row>
    <row r="1929" spans="1:68" x14ac:dyDescent="0.25">
      <c r="A1929" s="8"/>
      <c r="B1929" s="8"/>
      <c r="C1929" s="8"/>
      <c r="D1929" s="8"/>
      <c r="F1929" s="8"/>
      <c r="H1929"/>
      <c r="N1929"/>
      <c r="P1929" s="8"/>
      <c r="R1929" s="8"/>
      <c r="T1929" s="8"/>
      <c r="AQ1929"/>
      <c r="BJ1929" s="33" t="s">
        <v>2096</v>
      </c>
      <c r="BP1929" s="8"/>
    </row>
    <row r="1930" spans="1:68" x14ac:dyDescent="0.25">
      <c r="A1930" s="8"/>
      <c r="B1930" s="8"/>
      <c r="C1930" s="8"/>
      <c r="D1930" s="8"/>
      <c r="F1930" s="8"/>
      <c r="H1930"/>
      <c r="N1930"/>
      <c r="P1930" s="8"/>
      <c r="R1930" s="8"/>
      <c r="T1930" s="8"/>
      <c r="AQ1930"/>
      <c r="BJ1930" s="33" t="s">
        <v>2097</v>
      </c>
      <c r="BP1930" s="8"/>
    </row>
    <row r="1931" spans="1:68" x14ac:dyDescent="0.25">
      <c r="A1931" s="8"/>
      <c r="B1931" s="8"/>
      <c r="C1931" s="8"/>
      <c r="D1931" s="8"/>
      <c r="F1931" s="8"/>
      <c r="H1931"/>
      <c r="N1931"/>
      <c r="P1931" s="8"/>
      <c r="R1931" s="8"/>
      <c r="T1931" s="8"/>
      <c r="AQ1931"/>
      <c r="BJ1931" s="33" t="s">
        <v>2098</v>
      </c>
      <c r="BP1931" s="8"/>
    </row>
    <row r="1932" spans="1:68" x14ac:dyDescent="0.25">
      <c r="A1932" s="8"/>
      <c r="B1932" s="8"/>
      <c r="C1932" s="8"/>
      <c r="D1932" s="8"/>
      <c r="F1932" s="8"/>
      <c r="H1932"/>
      <c r="N1932"/>
      <c r="P1932" s="8"/>
      <c r="R1932" s="8"/>
      <c r="T1932" s="8"/>
      <c r="AQ1932"/>
      <c r="BJ1932" s="33" t="s">
        <v>2099</v>
      </c>
      <c r="BP1932" s="8"/>
    </row>
    <row r="1933" spans="1:68" x14ac:dyDescent="0.25">
      <c r="A1933" s="8"/>
      <c r="B1933" s="8"/>
      <c r="C1933" s="8"/>
      <c r="D1933" s="8"/>
      <c r="F1933" s="8"/>
      <c r="H1933"/>
      <c r="N1933"/>
      <c r="P1933" s="8"/>
      <c r="R1933" s="8"/>
      <c r="T1933" s="8"/>
      <c r="AQ1933"/>
      <c r="BJ1933" s="33" t="s">
        <v>2100</v>
      </c>
      <c r="BP1933" s="8"/>
    </row>
    <row r="1934" spans="1:68" x14ac:dyDescent="0.25">
      <c r="A1934" s="8"/>
      <c r="B1934" s="8"/>
      <c r="C1934" s="8"/>
      <c r="D1934" s="8"/>
      <c r="F1934" s="8"/>
      <c r="H1934"/>
      <c r="N1934"/>
      <c r="P1934" s="8"/>
      <c r="R1934" s="8"/>
      <c r="T1934" s="8"/>
      <c r="AQ1934"/>
      <c r="BJ1934" s="33" t="s">
        <v>2101</v>
      </c>
      <c r="BP1934" s="8"/>
    </row>
    <row r="1935" spans="1:68" x14ac:dyDescent="0.25">
      <c r="A1935" s="8"/>
      <c r="B1935" s="8"/>
      <c r="C1935" s="8"/>
      <c r="D1935" s="8"/>
      <c r="F1935" s="8"/>
      <c r="H1935"/>
      <c r="N1935"/>
      <c r="P1935" s="8"/>
      <c r="R1935" s="8"/>
      <c r="T1935" s="8"/>
      <c r="AQ1935"/>
      <c r="BJ1935" s="33" t="s">
        <v>2102</v>
      </c>
      <c r="BP1935" s="8"/>
    </row>
    <row r="1936" spans="1:68" x14ac:dyDescent="0.25">
      <c r="A1936" s="8"/>
      <c r="B1936" s="8"/>
      <c r="C1936" s="8"/>
      <c r="D1936" s="8"/>
      <c r="F1936" s="8"/>
      <c r="H1936"/>
      <c r="N1936"/>
      <c r="P1936" s="8"/>
      <c r="R1936" s="8"/>
      <c r="T1936" s="8"/>
      <c r="AQ1936"/>
      <c r="BJ1936" s="33" t="s">
        <v>2103</v>
      </c>
      <c r="BP1936" s="8"/>
    </row>
    <row r="1937" spans="1:68" x14ac:dyDescent="0.25">
      <c r="A1937" s="8"/>
      <c r="B1937" s="8"/>
      <c r="C1937" s="8"/>
      <c r="D1937" s="8"/>
      <c r="F1937" s="8"/>
      <c r="H1937"/>
      <c r="N1937"/>
      <c r="P1937" s="8"/>
      <c r="R1937" s="8"/>
      <c r="T1937" s="8"/>
      <c r="AQ1937"/>
      <c r="BJ1937" s="33" t="s">
        <v>2104</v>
      </c>
      <c r="BP1937" s="8"/>
    </row>
    <row r="1938" spans="1:68" x14ac:dyDescent="0.25">
      <c r="A1938" s="8"/>
      <c r="B1938" s="8"/>
      <c r="C1938" s="8"/>
      <c r="D1938" s="8"/>
      <c r="F1938" s="8"/>
      <c r="H1938"/>
      <c r="N1938"/>
      <c r="P1938" s="8"/>
      <c r="R1938" s="8"/>
      <c r="T1938" s="8"/>
      <c r="AQ1938"/>
      <c r="BJ1938" s="33" t="s">
        <v>2105</v>
      </c>
      <c r="BP1938" s="8"/>
    </row>
    <row r="1939" spans="1:68" x14ac:dyDescent="0.25">
      <c r="A1939" s="8"/>
      <c r="B1939" s="8"/>
      <c r="C1939" s="8"/>
      <c r="D1939" s="8"/>
      <c r="F1939" s="8"/>
      <c r="H1939"/>
      <c r="N1939"/>
      <c r="P1939" s="8"/>
      <c r="R1939" s="8"/>
      <c r="T1939" s="8"/>
      <c r="AQ1939"/>
      <c r="BJ1939" s="33" t="s">
        <v>2106</v>
      </c>
      <c r="BP1939" s="8"/>
    </row>
    <row r="1940" spans="1:68" x14ac:dyDescent="0.25">
      <c r="A1940" s="8"/>
      <c r="B1940" s="8"/>
      <c r="C1940" s="8"/>
      <c r="D1940" s="8"/>
      <c r="F1940" s="8"/>
      <c r="H1940"/>
      <c r="N1940"/>
      <c r="P1940" s="8"/>
      <c r="R1940" s="8"/>
      <c r="T1940" s="8"/>
      <c r="AQ1940"/>
      <c r="BJ1940" s="33" t="s">
        <v>2107</v>
      </c>
      <c r="BP1940" s="8"/>
    </row>
    <row r="1941" spans="1:68" x14ac:dyDescent="0.25">
      <c r="A1941" s="8"/>
      <c r="B1941" s="8"/>
      <c r="C1941" s="8"/>
      <c r="D1941" s="8"/>
      <c r="F1941" s="8"/>
      <c r="H1941"/>
      <c r="N1941"/>
      <c r="P1941" s="8"/>
      <c r="R1941" s="8"/>
      <c r="T1941" s="8"/>
      <c r="AQ1941"/>
      <c r="BJ1941" s="33" t="s">
        <v>2108</v>
      </c>
      <c r="BP1941" s="8"/>
    </row>
    <row r="1942" spans="1:68" x14ac:dyDescent="0.25">
      <c r="A1942" s="8"/>
      <c r="B1942" s="8"/>
      <c r="C1942" s="8"/>
      <c r="D1942" s="8"/>
      <c r="F1942" s="8"/>
      <c r="H1942"/>
      <c r="N1942"/>
      <c r="P1942" s="8"/>
      <c r="R1942" s="8"/>
      <c r="T1942" s="8"/>
      <c r="AQ1942"/>
      <c r="BJ1942" s="33" t="s">
        <v>2109</v>
      </c>
      <c r="BP1942" s="8"/>
    </row>
    <row r="1943" spans="1:68" x14ac:dyDescent="0.25">
      <c r="A1943" s="8"/>
      <c r="B1943" s="8"/>
      <c r="C1943" s="8"/>
      <c r="D1943" s="8"/>
      <c r="F1943" s="8"/>
      <c r="H1943"/>
      <c r="N1943"/>
      <c r="P1943" s="8"/>
      <c r="R1943" s="8"/>
      <c r="T1943" s="8"/>
      <c r="AQ1943"/>
      <c r="BJ1943" s="33" t="s">
        <v>2110</v>
      </c>
      <c r="BP1943" s="8"/>
    </row>
    <row r="1944" spans="1:68" x14ac:dyDescent="0.25">
      <c r="A1944" s="8"/>
      <c r="B1944" s="8"/>
      <c r="C1944" s="8"/>
      <c r="D1944" s="8"/>
      <c r="F1944" s="8"/>
      <c r="H1944"/>
      <c r="N1944"/>
      <c r="P1944" s="8"/>
      <c r="R1944" s="8"/>
      <c r="T1944" s="8"/>
      <c r="AQ1944"/>
      <c r="BJ1944" s="33" t="s">
        <v>2111</v>
      </c>
      <c r="BP1944" s="8"/>
    </row>
    <row r="1945" spans="1:68" x14ac:dyDescent="0.25">
      <c r="A1945" s="8"/>
      <c r="B1945" s="8"/>
      <c r="C1945" s="8"/>
      <c r="D1945" s="8"/>
      <c r="F1945" s="8"/>
      <c r="H1945"/>
      <c r="N1945"/>
      <c r="P1945" s="8"/>
      <c r="R1945" s="8"/>
      <c r="T1945" s="8"/>
      <c r="AQ1945"/>
      <c r="BJ1945" s="33" t="s">
        <v>2112</v>
      </c>
      <c r="BP1945" s="8"/>
    </row>
    <row r="1946" spans="1:68" x14ac:dyDescent="0.25">
      <c r="A1946" s="8"/>
      <c r="B1946" s="8"/>
      <c r="C1946" s="8"/>
      <c r="D1946" s="8"/>
      <c r="F1946" s="8"/>
      <c r="H1946"/>
      <c r="N1946"/>
      <c r="P1946" s="8"/>
      <c r="R1946" s="8"/>
      <c r="T1946" s="8"/>
      <c r="AQ1946"/>
      <c r="BJ1946" s="33" t="s">
        <v>2113</v>
      </c>
      <c r="BP1946" s="8"/>
    </row>
    <row r="1947" spans="1:68" x14ac:dyDescent="0.25">
      <c r="A1947" s="8"/>
      <c r="B1947" s="8"/>
      <c r="C1947" s="8"/>
      <c r="D1947" s="8"/>
      <c r="F1947" s="8"/>
      <c r="H1947"/>
      <c r="N1947"/>
      <c r="P1947" s="8"/>
      <c r="R1947" s="8"/>
      <c r="T1947" s="8"/>
      <c r="AQ1947"/>
      <c r="BJ1947" s="33" t="s">
        <v>2114</v>
      </c>
      <c r="BP1947" s="8"/>
    </row>
    <row r="1948" spans="1:68" x14ac:dyDescent="0.25">
      <c r="A1948" s="8"/>
      <c r="B1948" s="8"/>
      <c r="C1948" s="8"/>
      <c r="D1948" s="8"/>
      <c r="F1948" s="8"/>
      <c r="H1948"/>
      <c r="N1948"/>
      <c r="P1948" s="8"/>
      <c r="R1948" s="8"/>
      <c r="T1948" s="8"/>
      <c r="AQ1948"/>
      <c r="BJ1948" s="33" t="s">
        <v>2115</v>
      </c>
      <c r="BP1948" s="8"/>
    </row>
    <row r="1949" spans="1:68" x14ac:dyDescent="0.25">
      <c r="A1949" s="8"/>
      <c r="B1949" s="8"/>
      <c r="C1949" s="8"/>
      <c r="D1949" s="8"/>
      <c r="F1949" s="8"/>
      <c r="H1949"/>
      <c r="N1949"/>
      <c r="P1949" s="8"/>
      <c r="R1949" s="8"/>
      <c r="T1949" s="8"/>
      <c r="AQ1949"/>
      <c r="BJ1949" s="33" t="s">
        <v>2116</v>
      </c>
      <c r="BP1949" s="8"/>
    </row>
    <row r="1950" spans="1:68" x14ac:dyDescent="0.25">
      <c r="A1950" s="8"/>
      <c r="B1950" s="8"/>
      <c r="C1950" s="8"/>
      <c r="D1950" s="8"/>
      <c r="F1950" s="8"/>
      <c r="H1950"/>
      <c r="N1950"/>
      <c r="P1950" s="8"/>
      <c r="R1950" s="8"/>
      <c r="T1950" s="8"/>
      <c r="AQ1950"/>
      <c r="BJ1950" s="33" t="s">
        <v>2117</v>
      </c>
      <c r="BP1950" s="8"/>
    </row>
    <row r="1951" spans="1:68" x14ac:dyDescent="0.25">
      <c r="A1951" s="8"/>
      <c r="B1951" s="8"/>
      <c r="C1951" s="8"/>
      <c r="D1951" s="8"/>
      <c r="F1951" s="8"/>
      <c r="H1951"/>
      <c r="N1951"/>
      <c r="P1951" s="8"/>
      <c r="R1951" s="8"/>
      <c r="T1951" s="8"/>
      <c r="AQ1951"/>
      <c r="BJ1951" s="33" t="s">
        <v>2118</v>
      </c>
      <c r="BP1951" s="8"/>
    </row>
    <row r="1952" spans="1:68" x14ac:dyDescent="0.25">
      <c r="A1952" s="8"/>
      <c r="B1952" s="8"/>
      <c r="C1952" s="8"/>
      <c r="D1952" s="8"/>
      <c r="F1952" s="8"/>
      <c r="H1952"/>
      <c r="N1952"/>
      <c r="P1952" s="8"/>
      <c r="R1952" s="8"/>
      <c r="T1952" s="8"/>
      <c r="AQ1952"/>
      <c r="BJ1952" s="33" t="s">
        <v>2119</v>
      </c>
      <c r="BP1952" s="8"/>
    </row>
    <row r="1953" spans="1:68" x14ac:dyDescent="0.25">
      <c r="A1953" s="8"/>
      <c r="B1953" s="8"/>
      <c r="C1953" s="8"/>
      <c r="D1953" s="8"/>
      <c r="F1953" s="8"/>
      <c r="H1953"/>
      <c r="N1953"/>
      <c r="P1953" s="8"/>
      <c r="R1953" s="8"/>
      <c r="T1953" s="8"/>
      <c r="AQ1953"/>
      <c r="BJ1953" s="33" t="s">
        <v>2120</v>
      </c>
      <c r="BP1953" s="8"/>
    </row>
    <row r="1954" spans="1:68" x14ac:dyDescent="0.25">
      <c r="A1954" s="8"/>
      <c r="B1954" s="8"/>
      <c r="C1954" s="8"/>
      <c r="D1954" s="8"/>
      <c r="F1954" s="8"/>
      <c r="H1954"/>
      <c r="N1954"/>
      <c r="P1954" s="8"/>
      <c r="R1954" s="8"/>
      <c r="T1954" s="8"/>
      <c r="AQ1954"/>
      <c r="BJ1954" s="33" t="s">
        <v>2121</v>
      </c>
      <c r="BP1954" s="8"/>
    </row>
    <row r="1955" spans="1:68" x14ac:dyDescent="0.25">
      <c r="A1955" s="8"/>
      <c r="B1955" s="8"/>
      <c r="C1955" s="8"/>
      <c r="D1955" s="8"/>
      <c r="F1955" s="8"/>
      <c r="H1955"/>
      <c r="N1955"/>
      <c r="P1955" s="8"/>
      <c r="R1955" s="8"/>
      <c r="T1955" s="8"/>
      <c r="AQ1955"/>
      <c r="BJ1955" s="33" t="s">
        <v>2122</v>
      </c>
      <c r="BP1955" s="8"/>
    </row>
    <row r="1956" spans="1:68" x14ac:dyDescent="0.25">
      <c r="A1956" s="8"/>
      <c r="B1956" s="8"/>
      <c r="C1956" s="8"/>
      <c r="D1956" s="8"/>
      <c r="F1956" s="8"/>
      <c r="H1956"/>
      <c r="N1956"/>
      <c r="P1956" s="8"/>
      <c r="R1956" s="8"/>
      <c r="T1956" s="8"/>
      <c r="AQ1956"/>
      <c r="BJ1956" s="33" t="s">
        <v>2123</v>
      </c>
      <c r="BP1956" s="8"/>
    </row>
    <row r="1957" spans="1:68" x14ac:dyDescent="0.25">
      <c r="A1957" s="8"/>
      <c r="B1957" s="8"/>
      <c r="C1957" s="8"/>
      <c r="D1957" s="8"/>
      <c r="F1957" s="8"/>
      <c r="H1957"/>
      <c r="N1957"/>
      <c r="P1957" s="8"/>
      <c r="R1957" s="8"/>
      <c r="T1957" s="8"/>
      <c r="AQ1957"/>
      <c r="BJ1957" s="33" t="s">
        <v>2124</v>
      </c>
      <c r="BP1957" s="8"/>
    </row>
    <row r="1958" spans="1:68" x14ac:dyDescent="0.25">
      <c r="A1958" s="8"/>
      <c r="B1958" s="8"/>
      <c r="C1958" s="8"/>
      <c r="D1958" s="8"/>
      <c r="F1958" s="8"/>
      <c r="H1958"/>
      <c r="N1958"/>
      <c r="P1958" s="8"/>
      <c r="R1958" s="8"/>
      <c r="T1958" s="8"/>
      <c r="AQ1958"/>
      <c r="BJ1958" s="33" t="s">
        <v>2125</v>
      </c>
      <c r="BP1958" s="8"/>
    </row>
    <row r="1959" spans="1:68" x14ac:dyDescent="0.25">
      <c r="A1959" s="8"/>
      <c r="B1959" s="8"/>
      <c r="C1959" s="8"/>
      <c r="D1959" s="8"/>
      <c r="F1959" s="8"/>
      <c r="H1959"/>
      <c r="N1959"/>
      <c r="P1959" s="8"/>
      <c r="R1959" s="8"/>
      <c r="T1959" s="8"/>
      <c r="AQ1959"/>
      <c r="BJ1959" s="33" t="s">
        <v>2126</v>
      </c>
      <c r="BP1959" s="8"/>
    </row>
    <row r="1960" spans="1:68" x14ac:dyDescent="0.25">
      <c r="A1960" s="8"/>
      <c r="B1960" s="8"/>
      <c r="C1960" s="8"/>
      <c r="D1960" s="8"/>
      <c r="F1960" s="8"/>
      <c r="H1960"/>
      <c r="N1960"/>
      <c r="P1960" s="8"/>
      <c r="R1960" s="8"/>
      <c r="T1960" s="8"/>
      <c r="AQ1960"/>
      <c r="BJ1960" s="33" t="s">
        <v>2127</v>
      </c>
      <c r="BP1960" s="8"/>
    </row>
    <row r="1961" spans="1:68" x14ac:dyDescent="0.25">
      <c r="A1961" s="8"/>
      <c r="B1961" s="8"/>
      <c r="C1961" s="8"/>
      <c r="D1961" s="8"/>
      <c r="F1961" s="8"/>
      <c r="H1961"/>
      <c r="N1961"/>
      <c r="P1961" s="8"/>
      <c r="R1961" s="8"/>
      <c r="T1961" s="8"/>
      <c r="AQ1961"/>
      <c r="BJ1961" s="33" t="s">
        <v>2128</v>
      </c>
      <c r="BP1961" s="8"/>
    </row>
    <row r="1962" spans="1:68" x14ac:dyDescent="0.25">
      <c r="A1962" s="8"/>
      <c r="B1962" s="8"/>
      <c r="C1962" s="8"/>
      <c r="D1962" s="8"/>
      <c r="F1962" s="8"/>
      <c r="H1962"/>
      <c r="N1962"/>
      <c r="P1962" s="8"/>
      <c r="R1962" s="8"/>
      <c r="T1962" s="8"/>
      <c r="AQ1962"/>
      <c r="BJ1962" s="33" t="s">
        <v>2129</v>
      </c>
      <c r="BP1962" s="8"/>
    </row>
    <row r="1963" spans="1:68" x14ac:dyDescent="0.25">
      <c r="A1963" s="8"/>
      <c r="B1963" s="8"/>
      <c r="C1963" s="8"/>
      <c r="D1963" s="8"/>
      <c r="F1963" s="8"/>
      <c r="H1963"/>
      <c r="N1963"/>
      <c r="P1963" s="8"/>
      <c r="R1963" s="8"/>
      <c r="T1963" s="8"/>
      <c r="AQ1963"/>
      <c r="BJ1963" s="33" t="s">
        <v>2130</v>
      </c>
      <c r="BP1963" s="8"/>
    </row>
    <row r="1964" spans="1:68" x14ac:dyDescent="0.25">
      <c r="A1964" s="8"/>
      <c r="B1964" s="8"/>
      <c r="C1964" s="8"/>
      <c r="D1964" s="8"/>
      <c r="F1964" s="8"/>
      <c r="H1964"/>
      <c r="N1964"/>
      <c r="P1964" s="8"/>
      <c r="R1964" s="8"/>
      <c r="T1964" s="8"/>
      <c r="AQ1964"/>
      <c r="BJ1964" s="33" t="s">
        <v>2131</v>
      </c>
      <c r="BP1964" s="8"/>
    </row>
    <row r="1965" spans="1:68" x14ac:dyDescent="0.25">
      <c r="A1965" s="8"/>
      <c r="B1965" s="8"/>
      <c r="C1965" s="8"/>
      <c r="D1965" s="8"/>
      <c r="F1965" s="8"/>
      <c r="H1965"/>
      <c r="N1965"/>
      <c r="P1965" s="8"/>
      <c r="R1965" s="8"/>
      <c r="T1965" s="8"/>
      <c r="AQ1965"/>
      <c r="BJ1965" s="33" t="s">
        <v>2132</v>
      </c>
      <c r="BP1965" s="8"/>
    </row>
    <row r="1966" spans="1:68" x14ac:dyDescent="0.25">
      <c r="A1966" s="8"/>
      <c r="B1966" s="8"/>
      <c r="C1966" s="8"/>
      <c r="D1966" s="8"/>
      <c r="F1966" s="8"/>
      <c r="H1966"/>
      <c r="N1966"/>
      <c r="P1966" s="8"/>
      <c r="R1966" s="8"/>
      <c r="T1966" s="8"/>
      <c r="AQ1966"/>
      <c r="BJ1966" s="33" t="s">
        <v>2133</v>
      </c>
      <c r="BP1966" s="8"/>
    </row>
    <row r="1967" spans="1:68" x14ac:dyDescent="0.25">
      <c r="A1967" s="8"/>
      <c r="B1967" s="8"/>
      <c r="C1967" s="8"/>
      <c r="D1967" s="8"/>
      <c r="F1967" s="8"/>
      <c r="H1967"/>
      <c r="N1967"/>
      <c r="P1967" s="8"/>
      <c r="R1967" s="8"/>
      <c r="T1967" s="8"/>
      <c r="AQ1967"/>
      <c r="BJ1967" s="33" t="s">
        <v>2134</v>
      </c>
      <c r="BP1967" s="8"/>
    </row>
    <row r="1968" spans="1:68" x14ac:dyDescent="0.25">
      <c r="A1968" s="8"/>
      <c r="B1968" s="8"/>
      <c r="C1968" s="8"/>
      <c r="D1968" s="8"/>
      <c r="F1968" s="8"/>
      <c r="H1968"/>
      <c r="N1968"/>
      <c r="P1968" s="8"/>
      <c r="R1968" s="8"/>
      <c r="T1968" s="8"/>
      <c r="AQ1968"/>
      <c r="BJ1968" s="33" t="s">
        <v>2135</v>
      </c>
      <c r="BP1968" s="8"/>
    </row>
    <row r="1969" spans="1:68" x14ac:dyDescent="0.25">
      <c r="A1969" s="8"/>
      <c r="B1969" s="8"/>
      <c r="C1969" s="8"/>
      <c r="D1969" s="8"/>
      <c r="F1969" s="8"/>
      <c r="H1969"/>
      <c r="N1969"/>
      <c r="P1969" s="8"/>
      <c r="R1969" s="8"/>
      <c r="T1969" s="8"/>
      <c r="AQ1969"/>
      <c r="BJ1969" s="33" t="s">
        <v>2136</v>
      </c>
      <c r="BP1969" s="8"/>
    </row>
    <row r="1970" spans="1:68" x14ac:dyDescent="0.25">
      <c r="A1970" s="8"/>
      <c r="B1970" s="8"/>
      <c r="C1970" s="8"/>
      <c r="D1970" s="8"/>
      <c r="F1970" s="8"/>
      <c r="H1970"/>
      <c r="N1970"/>
      <c r="P1970" s="8"/>
      <c r="R1970" s="8"/>
      <c r="T1970" s="8"/>
      <c r="AQ1970"/>
      <c r="BJ1970" s="33" t="s">
        <v>2137</v>
      </c>
      <c r="BP1970" s="8"/>
    </row>
    <row r="1971" spans="1:68" x14ac:dyDescent="0.25">
      <c r="A1971" s="8"/>
      <c r="B1971" s="8"/>
      <c r="C1971" s="8"/>
      <c r="D1971" s="8"/>
      <c r="F1971" s="8"/>
      <c r="H1971"/>
      <c r="N1971"/>
      <c r="P1971" s="8"/>
      <c r="R1971" s="8"/>
      <c r="T1971" s="8"/>
      <c r="AQ1971"/>
      <c r="BJ1971" s="33" t="s">
        <v>2138</v>
      </c>
      <c r="BP1971" s="8"/>
    </row>
    <row r="1972" spans="1:68" x14ac:dyDescent="0.25">
      <c r="A1972" s="8"/>
      <c r="B1972" s="8"/>
      <c r="C1972" s="8"/>
      <c r="D1972" s="8"/>
      <c r="F1972" s="8"/>
      <c r="H1972"/>
      <c r="N1972"/>
      <c r="P1972" s="8"/>
      <c r="R1972" s="8"/>
      <c r="T1972" s="8"/>
      <c r="AQ1972"/>
      <c r="BJ1972" s="33" t="s">
        <v>2139</v>
      </c>
      <c r="BP1972" s="8"/>
    </row>
    <row r="1973" spans="1:68" x14ac:dyDescent="0.25">
      <c r="A1973" s="8"/>
      <c r="B1973" s="8"/>
      <c r="C1973" s="8"/>
      <c r="D1973" s="8"/>
      <c r="F1973" s="8"/>
      <c r="H1973"/>
      <c r="N1973"/>
      <c r="P1973" s="8"/>
      <c r="R1973" s="8"/>
      <c r="T1973" s="8"/>
      <c r="AQ1973"/>
      <c r="BJ1973" s="33" t="s">
        <v>2140</v>
      </c>
      <c r="BP1973" s="8"/>
    </row>
    <row r="1974" spans="1:68" x14ac:dyDescent="0.25">
      <c r="A1974" s="8"/>
      <c r="B1974" s="8"/>
      <c r="C1974" s="8"/>
      <c r="D1974" s="8"/>
      <c r="F1974" s="8"/>
      <c r="H1974"/>
      <c r="N1974"/>
      <c r="P1974" s="8"/>
      <c r="R1974" s="8"/>
      <c r="T1974" s="8"/>
      <c r="AQ1974"/>
      <c r="BJ1974" s="33" t="s">
        <v>2141</v>
      </c>
      <c r="BP1974" s="8"/>
    </row>
    <row r="1975" spans="1:68" x14ac:dyDescent="0.25">
      <c r="A1975" s="8"/>
      <c r="B1975" s="8"/>
      <c r="C1975" s="8"/>
      <c r="D1975" s="8"/>
      <c r="F1975" s="8"/>
      <c r="H1975"/>
      <c r="N1975"/>
      <c r="P1975" s="8"/>
      <c r="R1975" s="8"/>
      <c r="T1975" s="8"/>
      <c r="AQ1975"/>
      <c r="BJ1975" s="33" t="s">
        <v>2142</v>
      </c>
      <c r="BP1975" s="8"/>
    </row>
    <row r="1976" spans="1:68" x14ac:dyDescent="0.25">
      <c r="A1976" s="8"/>
      <c r="B1976" s="8"/>
      <c r="C1976" s="8"/>
      <c r="D1976" s="8"/>
      <c r="F1976" s="8"/>
      <c r="H1976"/>
      <c r="N1976"/>
      <c r="P1976" s="8"/>
      <c r="R1976" s="8"/>
      <c r="T1976" s="8"/>
      <c r="AQ1976"/>
      <c r="BJ1976" s="33" t="s">
        <v>2143</v>
      </c>
      <c r="BP1976" s="8"/>
    </row>
    <row r="1977" spans="1:68" x14ac:dyDescent="0.25">
      <c r="A1977" s="8"/>
      <c r="B1977" s="8"/>
      <c r="C1977" s="8"/>
      <c r="D1977" s="8"/>
      <c r="F1977" s="8"/>
      <c r="H1977"/>
      <c r="N1977"/>
      <c r="P1977" s="8"/>
      <c r="R1977" s="8"/>
      <c r="T1977" s="8"/>
      <c r="AQ1977"/>
      <c r="BJ1977" s="33" t="s">
        <v>2144</v>
      </c>
      <c r="BP1977" s="8"/>
    </row>
    <row r="1978" spans="1:68" x14ac:dyDescent="0.25">
      <c r="A1978" s="8"/>
      <c r="B1978" s="8"/>
      <c r="C1978" s="8"/>
      <c r="D1978" s="8"/>
      <c r="F1978" s="8"/>
      <c r="H1978"/>
      <c r="N1978"/>
      <c r="P1978" s="8"/>
      <c r="R1978" s="8"/>
      <c r="T1978" s="8"/>
      <c r="AQ1978"/>
      <c r="BJ1978" s="33" t="s">
        <v>2145</v>
      </c>
      <c r="BP1978" s="8"/>
    </row>
    <row r="1979" spans="1:68" x14ac:dyDescent="0.25">
      <c r="A1979" s="8"/>
      <c r="B1979" s="8"/>
      <c r="C1979" s="8"/>
      <c r="D1979" s="8"/>
      <c r="F1979" s="8"/>
      <c r="H1979"/>
      <c r="N1979"/>
      <c r="P1979" s="8"/>
      <c r="R1979" s="8"/>
      <c r="T1979" s="8"/>
      <c r="AQ1979"/>
      <c r="BJ1979" s="33" t="s">
        <v>2146</v>
      </c>
      <c r="BP1979" s="8"/>
    </row>
    <row r="1980" spans="1:68" x14ac:dyDescent="0.25">
      <c r="A1980" s="8"/>
      <c r="B1980" s="8"/>
      <c r="C1980" s="8"/>
      <c r="D1980" s="8"/>
      <c r="F1980" s="8"/>
      <c r="H1980"/>
      <c r="N1980"/>
      <c r="P1980" s="8"/>
      <c r="R1980" s="8"/>
      <c r="T1980" s="8"/>
      <c r="AQ1980"/>
      <c r="BJ1980" s="33" t="s">
        <v>2147</v>
      </c>
      <c r="BP1980" s="8"/>
    </row>
    <row r="1981" spans="1:68" x14ac:dyDescent="0.25">
      <c r="A1981" s="8"/>
      <c r="B1981" s="8"/>
      <c r="C1981" s="8"/>
      <c r="D1981" s="8"/>
      <c r="F1981" s="8"/>
      <c r="H1981"/>
      <c r="N1981"/>
      <c r="P1981" s="8"/>
      <c r="R1981" s="8"/>
      <c r="T1981" s="8"/>
      <c r="AQ1981"/>
      <c r="BJ1981" s="33" t="s">
        <v>2148</v>
      </c>
      <c r="BP1981" s="8"/>
    </row>
    <row r="1982" spans="1:68" x14ac:dyDescent="0.25">
      <c r="A1982" s="8"/>
      <c r="B1982" s="8"/>
      <c r="C1982" s="8"/>
      <c r="D1982" s="8"/>
      <c r="F1982" s="8"/>
      <c r="H1982"/>
      <c r="N1982"/>
      <c r="P1982" s="8"/>
      <c r="R1982" s="8"/>
      <c r="T1982" s="8"/>
      <c r="AQ1982"/>
      <c r="BJ1982" s="33" t="s">
        <v>2149</v>
      </c>
      <c r="BP1982" s="8"/>
    </row>
    <row r="1983" spans="1:68" x14ac:dyDescent="0.25">
      <c r="A1983" s="8"/>
      <c r="B1983" s="8"/>
      <c r="C1983" s="8"/>
      <c r="D1983" s="8"/>
      <c r="F1983" s="8"/>
      <c r="H1983"/>
      <c r="N1983"/>
      <c r="P1983" s="8"/>
      <c r="R1983" s="8"/>
      <c r="T1983" s="8"/>
      <c r="AQ1983"/>
      <c r="BJ1983" s="33" t="s">
        <v>2150</v>
      </c>
      <c r="BP1983" s="8"/>
    </row>
    <row r="1984" spans="1:68" x14ac:dyDescent="0.25">
      <c r="A1984" s="8"/>
      <c r="B1984" s="8"/>
      <c r="C1984" s="8"/>
      <c r="D1984" s="8"/>
      <c r="F1984" s="8"/>
      <c r="H1984"/>
      <c r="N1984"/>
      <c r="P1984" s="8"/>
      <c r="R1984" s="8"/>
      <c r="T1984" s="8"/>
      <c r="AQ1984"/>
      <c r="BJ1984" s="33" t="s">
        <v>2151</v>
      </c>
      <c r="BP1984" s="8"/>
    </row>
    <row r="1985" spans="1:68" x14ac:dyDescent="0.25">
      <c r="A1985" s="8"/>
      <c r="B1985" s="8"/>
      <c r="C1985" s="8"/>
      <c r="D1985" s="8"/>
      <c r="F1985" s="8"/>
      <c r="H1985"/>
      <c r="N1985"/>
      <c r="P1985" s="8"/>
      <c r="R1985" s="8"/>
      <c r="T1985" s="8"/>
      <c r="AQ1985"/>
      <c r="BJ1985" s="33" t="s">
        <v>2152</v>
      </c>
      <c r="BP1985" s="8"/>
    </row>
    <row r="1986" spans="1:68" x14ac:dyDescent="0.25">
      <c r="A1986" s="8"/>
      <c r="B1986" s="8"/>
      <c r="C1986" s="8"/>
      <c r="D1986" s="8"/>
      <c r="F1986" s="8"/>
      <c r="H1986"/>
      <c r="N1986"/>
      <c r="P1986" s="8"/>
      <c r="R1986" s="8"/>
      <c r="T1986" s="8"/>
      <c r="AQ1986"/>
      <c r="BJ1986" s="33" t="s">
        <v>2153</v>
      </c>
      <c r="BP1986" s="8"/>
    </row>
    <row r="1987" spans="1:68" x14ac:dyDescent="0.25">
      <c r="A1987" s="8"/>
      <c r="B1987" s="8"/>
      <c r="C1987" s="8"/>
      <c r="D1987" s="8"/>
      <c r="F1987" s="8"/>
      <c r="H1987"/>
      <c r="N1987"/>
      <c r="P1987" s="8"/>
      <c r="R1987" s="8"/>
      <c r="T1987" s="8"/>
      <c r="AQ1987"/>
      <c r="BJ1987" s="33" t="s">
        <v>2154</v>
      </c>
      <c r="BP1987" s="8"/>
    </row>
    <row r="1988" spans="1:68" x14ac:dyDescent="0.25">
      <c r="A1988" s="8"/>
      <c r="B1988" s="8"/>
      <c r="C1988" s="8"/>
      <c r="D1988" s="8"/>
      <c r="F1988" s="8"/>
      <c r="H1988"/>
      <c r="N1988"/>
      <c r="P1988" s="8"/>
      <c r="R1988" s="8"/>
      <c r="T1988" s="8"/>
      <c r="AQ1988"/>
      <c r="BJ1988" s="33" t="s">
        <v>2155</v>
      </c>
      <c r="BP1988" s="8"/>
    </row>
    <row r="1989" spans="1:68" x14ac:dyDescent="0.25">
      <c r="A1989" s="8"/>
      <c r="B1989" s="8"/>
      <c r="C1989" s="8"/>
      <c r="D1989" s="8"/>
      <c r="F1989" s="8"/>
      <c r="H1989"/>
      <c r="N1989"/>
      <c r="P1989" s="8"/>
      <c r="R1989" s="8"/>
      <c r="T1989" s="8"/>
      <c r="AQ1989"/>
      <c r="BJ1989" s="33" t="s">
        <v>2156</v>
      </c>
      <c r="BP1989" s="8"/>
    </row>
    <row r="1990" spans="1:68" x14ac:dyDescent="0.25">
      <c r="A1990" s="8"/>
      <c r="B1990" s="8"/>
      <c r="C1990" s="8"/>
      <c r="D1990" s="8"/>
      <c r="F1990" s="8"/>
      <c r="H1990"/>
      <c r="N1990"/>
      <c r="P1990" s="8"/>
      <c r="R1990" s="8"/>
      <c r="T1990" s="8"/>
      <c r="AQ1990"/>
      <c r="BJ1990" s="33" t="s">
        <v>2157</v>
      </c>
      <c r="BP1990" s="8"/>
    </row>
    <row r="1991" spans="1:68" x14ac:dyDescent="0.25">
      <c r="A1991" s="8"/>
      <c r="B1991" s="8"/>
      <c r="C1991" s="8"/>
      <c r="D1991" s="8"/>
      <c r="F1991" s="8"/>
      <c r="H1991"/>
      <c r="N1991"/>
      <c r="P1991" s="8"/>
      <c r="R1991" s="8"/>
      <c r="T1991" s="8"/>
      <c r="AQ1991"/>
      <c r="BJ1991" s="33" t="s">
        <v>2158</v>
      </c>
      <c r="BP1991" s="8"/>
    </row>
    <row r="1992" spans="1:68" x14ac:dyDescent="0.25">
      <c r="A1992" s="8"/>
      <c r="B1992" s="8"/>
      <c r="C1992" s="8"/>
      <c r="D1992" s="8"/>
      <c r="F1992" s="8"/>
      <c r="H1992"/>
      <c r="N1992"/>
      <c r="P1992" s="8"/>
      <c r="R1992" s="8"/>
      <c r="T1992" s="8"/>
      <c r="AQ1992"/>
      <c r="BJ1992" s="33" t="s">
        <v>2159</v>
      </c>
      <c r="BP1992" s="8"/>
    </row>
    <row r="1993" spans="1:68" x14ac:dyDescent="0.25">
      <c r="A1993" s="8"/>
      <c r="B1993" s="8"/>
      <c r="C1993" s="8"/>
      <c r="D1993" s="8"/>
      <c r="F1993" s="8"/>
      <c r="H1993"/>
      <c r="N1993"/>
      <c r="P1993" s="8"/>
      <c r="R1993" s="8"/>
      <c r="T1993" s="8"/>
      <c r="AQ1993"/>
      <c r="BJ1993" s="33" t="s">
        <v>2160</v>
      </c>
      <c r="BP1993" s="8"/>
    </row>
    <row r="1994" spans="1:68" x14ac:dyDescent="0.25">
      <c r="A1994" s="8"/>
      <c r="B1994" s="8"/>
      <c r="C1994" s="8"/>
      <c r="D1994" s="8"/>
      <c r="F1994" s="8"/>
      <c r="H1994"/>
      <c r="N1994"/>
      <c r="P1994" s="8"/>
      <c r="R1994" s="8"/>
      <c r="T1994" s="8"/>
      <c r="AQ1994"/>
      <c r="BJ1994" s="33" t="s">
        <v>2161</v>
      </c>
      <c r="BP1994" s="8"/>
    </row>
    <row r="1995" spans="1:68" x14ac:dyDescent="0.25">
      <c r="A1995" s="8"/>
      <c r="B1995" s="8"/>
      <c r="C1995" s="8"/>
      <c r="D1995" s="8"/>
      <c r="F1995" s="8"/>
      <c r="H1995"/>
      <c r="N1995"/>
      <c r="P1995" s="8"/>
      <c r="R1995" s="8"/>
      <c r="T1995" s="8"/>
      <c r="AQ1995"/>
      <c r="BJ1995" s="33" t="s">
        <v>2162</v>
      </c>
      <c r="BP1995" s="8"/>
    </row>
    <row r="1996" spans="1:68" x14ac:dyDescent="0.25">
      <c r="A1996" s="8"/>
      <c r="B1996" s="8"/>
      <c r="C1996" s="8"/>
      <c r="D1996" s="8"/>
      <c r="F1996" s="8"/>
      <c r="H1996"/>
      <c r="N1996"/>
      <c r="P1996" s="8"/>
      <c r="R1996" s="8"/>
      <c r="T1996" s="8"/>
      <c r="AQ1996"/>
      <c r="BJ1996" s="33" t="s">
        <v>2163</v>
      </c>
      <c r="BP1996" s="8"/>
    </row>
    <row r="1997" spans="1:68" x14ac:dyDescent="0.25">
      <c r="A1997" s="8"/>
      <c r="B1997" s="8"/>
      <c r="C1997" s="8"/>
      <c r="D1997" s="8"/>
      <c r="F1997" s="8"/>
      <c r="H1997"/>
      <c r="N1997"/>
      <c r="P1997" s="8"/>
      <c r="R1997" s="8"/>
      <c r="T1997" s="8"/>
      <c r="AQ1997"/>
      <c r="BJ1997" s="33" t="s">
        <v>2164</v>
      </c>
      <c r="BP1997" s="8"/>
    </row>
    <row r="1998" spans="1:68" x14ac:dyDescent="0.25">
      <c r="A1998" s="8"/>
      <c r="B1998" s="8"/>
      <c r="C1998" s="8"/>
      <c r="D1998" s="8"/>
      <c r="F1998" s="8"/>
      <c r="H1998"/>
      <c r="N1998"/>
      <c r="P1998" s="8"/>
      <c r="R1998" s="8"/>
      <c r="T1998" s="8"/>
      <c r="AQ1998"/>
      <c r="BJ1998" s="33" t="s">
        <v>2165</v>
      </c>
      <c r="BP1998" s="8"/>
    </row>
    <row r="1999" spans="1:68" x14ac:dyDescent="0.25">
      <c r="A1999" s="8"/>
      <c r="B1999" s="8"/>
      <c r="C1999" s="8"/>
      <c r="D1999" s="8"/>
      <c r="F1999" s="8"/>
      <c r="H1999"/>
      <c r="N1999"/>
      <c r="P1999" s="8"/>
      <c r="R1999" s="8"/>
      <c r="T1999" s="8"/>
      <c r="AQ1999"/>
      <c r="BJ1999" s="33" t="s">
        <v>2166</v>
      </c>
      <c r="BP1999" s="8"/>
    </row>
    <row r="2000" spans="1:68" x14ac:dyDescent="0.25">
      <c r="A2000" s="8"/>
      <c r="B2000" s="8"/>
      <c r="C2000" s="8"/>
      <c r="D2000" s="8"/>
      <c r="F2000" s="8"/>
      <c r="H2000"/>
      <c r="N2000"/>
      <c r="P2000" s="8"/>
      <c r="R2000" s="8"/>
      <c r="T2000" s="8"/>
      <c r="AQ2000"/>
      <c r="BJ2000" s="33" t="s">
        <v>2167</v>
      </c>
      <c r="BP2000" s="8"/>
    </row>
    <row r="2001" spans="1:68" x14ac:dyDescent="0.25">
      <c r="A2001" s="8"/>
      <c r="B2001" s="8"/>
      <c r="C2001" s="8"/>
      <c r="D2001" s="8"/>
      <c r="F2001" s="8"/>
      <c r="H2001"/>
      <c r="N2001"/>
      <c r="P2001" s="8"/>
      <c r="R2001" s="8"/>
      <c r="T2001" s="8"/>
      <c r="AQ2001"/>
      <c r="BJ2001" s="33" t="s">
        <v>2168</v>
      </c>
      <c r="BP2001" s="8"/>
    </row>
    <row r="2002" spans="1:68" x14ac:dyDescent="0.25">
      <c r="A2002" s="8"/>
      <c r="B2002" s="8"/>
      <c r="C2002" s="8"/>
      <c r="D2002" s="8"/>
      <c r="F2002" s="8"/>
      <c r="H2002"/>
      <c r="N2002"/>
      <c r="P2002" s="8"/>
      <c r="R2002" s="8"/>
      <c r="T2002" s="8"/>
      <c r="AQ2002"/>
      <c r="BJ2002" s="33" t="s">
        <v>2169</v>
      </c>
      <c r="BP2002" s="8"/>
    </row>
    <row r="2003" spans="1:68" x14ac:dyDescent="0.25">
      <c r="A2003" s="8"/>
      <c r="B2003" s="8"/>
      <c r="C2003" s="8"/>
      <c r="D2003" s="8"/>
      <c r="F2003" s="8"/>
      <c r="H2003"/>
      <c r="N2003"/>
      <c r="P2003" s="8"/>
      <c r="R2003" s="8"/>
      <c r="T2003" s="8"/>
      <c r="AQ2003"/>
      <c r="BJ2003" s="33" t="s">
        <v>2170</v>
      </c>
      <c r="BP2003" s="8"/>
    </row>
    <row r="2004" spans="1:68" x14ac:dyDescent="0.25">
      <c r="A2004" s="8"/>
      <c r="B2004" s="8"/>
      <c r="C2004" s="8"/>
      <c r="D2004" s="8"/>
      <c r="F2004" s="8"/>
      <c r="H2004"/>
      <c r="N2004"/>
      <c r="P2004" s="8"/>
      <c r="R2004" s="8"/>
      <c r="T2004" s="8"/>
      <c r="AQ2004"/>
      <c r="BJ2004" s="33" t="s">
        <v>2171</v>
      </c>
      <c r="BP2004" s="8"/>
    </row>
    <row r="2005" spans="1:68" x14ac:dyDescent="0.25">
      <c r="A2005" s="8"/>
      <c r="B2005" s="8"/>
      <c r="C2005" s="8"/>
      <c r="D2005" s="8"/>
      <c r="F2005" s="8"/>
      <c r="H2005"/>
      <c r="N2005"/>
      <c r="P2005" s="8"/>
      <c r="R2005" s="8"/>
      <c r="T2005" s="8"/>
      <c r="AQ2005"/>
      <c r="BJ2005" s="33" t="s">
        <v>2172</v>
      </c>
      <c r="BP2005" s="8"/>
    </row>
    <row r="2006" spans="1:68" x14ac:dyDescent="0.25">
      <c r="A2006" s="8"/>
      <c r="B2006" s="8"/>
      <c r="C2006" s="8"/>
      <c r="D2006" s="8"/>
      <c r="F2006" s="8"/>
      <c r="H2006"/>
      <c r="N2006"/>
      <c r="P2006" s="8"/>
      <c r="R2006" s="8"/>
      <c r="T2006" s="8"/>
      <c r="AQ2006"/>
      <c r="BJ2006" s="33" t="s">
        <v>2173</v>
      </c>
      <c r="BP2006" s="8"/>
    </row>
    <row r="2007" spans="1:68" x14ac:dyDescent="0.25">
      <c r="A2007" s="8"/>
      <c r="B2007" s="8"/>
      <c r="C2007" s="8"/>
      <c r="D2007" s="8"/>
      <c r="F2007" s="8"/>
      <c r="H2007"/>
      <c r="N2007"/>
      <c r="P2007" s="8"/>
      <c r="R2007" s="8"/>
      <c r="T2007" s="8"/>
      <c r="AQ2007"/>
      <c r="BJ2007" s="33" t="s">
        <v>2174</v>
      </c>
      <c r="BP2007" s="8"/>
    </row>
    <row r="2008" spans="1:68" x14ac:dyDescent="0.25">
      <c r="A2008" s="8"/>
      <c r="B2008" s="8"/>
      <c r="C2008" s="8"/>
      <c r="D2008" s="8"/>
      <c r="F2008" s="8"/>
      <c r="H2008"/>
      <c r="N2008"/>
      <c r="P2008" s="8"/>
      <c r="R2008" s="8"/>
      <c r="T2008" s="8"/>
      <c r="AQ2008"/>
      <c r="BJ2008" s="33" t="s">
        <v>2175</v>
      </c>
      <c r="BP2008" s="8"/>
    </row>
    <row r="2009" spans="1:68" x14ac:dyDescent="0.25">
      <c r="A2009" s="8"/>
      <c r="B2009" s="8"/>
      <c r="C2009" s="8"/>
      <c r="D2009" s="8"/>
      <c r="F2009" s="8"/>
      <c r="H2009"/>
      <c r="N2009"/>
      <c r="P2009" s="8"/>
      <c r="R2009" s="8"/>
      <c r="T2009" s="8"/>
      <c r="AQ2009"/>
      <c r="BJ2009" s="33" t="s">
        <v>2176</v>
      </c>
      <c r="BP2009" s="8"/>
    </row>
    <row r="2010" spans="1:68" x14ac:dyDescent="0.25">
      <c r="A2010" s="8"/>
      <c r="B2010" s="8"/>
      <c r="C2010" s="8"/>
      <c r="D2010" s="8"/>
      <c r="F2010" s="8"/>
      <c r="H2010"/>
      <c r="N2010"/>
      <c r="P2010" s="8"/>
      <c r="R2010" s="8"/>
      <c r="T2010" s="8"/>
      <c r="AQ2010"/>
      <c r="BJ2010" s="33" t="s">
        <v>2177</v>
      </c>
      <c r="BP2010" s="8"/>
    </row>
    <row r="2011" spans="1:68" x14ac:dyDescent="0.25">
      <c r="A2011" s="8"/>
      <c r="B2011" s="8"/>
      <c r="C2011" s="8"/>
      <c r="D2011" s="8"/>
      <c r="F2011" s="8"/>
      <c r="H2011"/>
      <c r="N2011"/>
      <c r="P2011" s="8"/>
      <c r="R2011" s="8"/>
      <c r="T2011" s="8"/>
      <c r="AQ2011"/>
      <c r="BJ2011" s="33" t="s">
        <v>2178</v>
      </c>
      <c r="BP2011" s="8"/>
    </row>
    <row r="2012" spans="1:68" x14ac:dyDescent="0.25">
      <c r="A2012" s="8"/>
      <c r="B2012" s="8"/>
      <c r="C2012" s="8"/>
      <c r="D2012" s="8"/>
      <c r="F2012" s="8"/>
      <c r="H2012"/>
      <c r="N2012"/>
      <c r="P2012" s="8"/>
      <c r="R2012" s="8"/>
      <c r="T2012" s="8"/>
      <c r="AQ2012"/>
      <c r="BJ2012" s="33" t="s">
        <v>2179</v>
      </c>
      <c r="BP2012" s="8"/>
    </row>
    <row r="2013" spans="1:68" x14ac:dyDescent="0.25">
      <c r="A2013" s="8"/>
      <c r="B2013" s="8"/>
      <c r="C2013" s="8"/>
      <c r="D2013" s="8"/>
      <c r="F2013" s="8"/>
      <c r="H2013"/>
      <c r="N2013"/>
      <c r="P2013" s="8"/>
      <c r="R2013" s="8"/>
      <c r="T2013" s="8"/>
      <c r="AQ2013"/>
      <c r="BJ2013" s="33" t="s">
        <v>2180</v>
      </c>
      <c r="BP2013" s="8"/>
    </row>
    <row r="2014" spans="1:68" x14ac:dyDescent="0.25">
      <c r="A2014" s="8"/>
      <c r="B2014" s="8"/>
      <c r="C2014" s="8"/>
      <c r="D2014" s="8"/>
      <c r="F2014" s="8"/>
      <c r="H2014"/>
      <c r="N2014"/>
      <c r="P2014" s="8"/>
      <c r="R2014" s="8"/>
      <c r="T2014" s="8"/>
      <c r="AQ2014"/>
      <c r="BJ2014" s="33" t="s">
        <v>2181</v>
      </c>
      <c r="BP2014" s="8"/>
    </row>
    <row r="2015" spans="1:68" x14ac:dyDescent="0.25">
      <c r="A2015" s="8"/>
      <c r="B2015" s="8"/>
      <c r="C2015" s="8"/>
      <c r="D2015" s="8"/>
      <c r="F2015" s="8"/>
      <c r="H2015"/>
      <c r="N2015"/>
      <c r="P2015" s="8"/>
      <c r="R2015" s="8"/>
      <c r="T2015" s="8"/>
      <c r="AQ2015"/>
      <c r="BJ2015" s="33" t="s">
        <v>2182</v>
      </c>
      <c r="BP2015" s="8"/>
    </row>
    <row r="2016" spans="1:68" x14ac:dyDescent="0.25">
      <c r="A2016" s="8"/>
      <c r="B2016" s="8"/>
      <c r="C2016" s="8"/>
      <c r="D2016" s="8"/>
      <c r="F2016" s="8"/>
      <c r="H2016"/>
      <c r="N2016"/>
      <c r="P2016" s="8"/>
      <c r="R2016" s="8"/>
      <c r="T2016" s="8"/>
      <c r="AQ2016"/>
      <c r="BJ2016" s="33" t="s">
        <v>2183</v>
      </c>
      <c r="BP2016" s="8"/>
    </row>
    <row r="2017" spans="1:68" x14ac:dyDescent="0.25">
      <c r="A2017" s="8"/>
      <c r="B2017" s="8"/>
      <c r="C2017" s="8"/>
      <c r="D2017" s="8"/>
      <c r="F2017" s="8"/>
      <c r="H2017"/>
      <c r="N2017"/>
      <c r="P2017" s="8"/>
      <c r="R2017" s="8"/>
      <c r="T2017" s="8"/>
      <c r="AQ2017"/>
      <c r="BJ2017" s="33" t="s">
        <v>2184</v>
      </c>
      <c r="BP2017" s="8"/>
    </row>
    <row r="2018" spans="1:68" x14ac:dyDescent="0.25">
      <c r="A2018" s="8"/>
      <c r="B2018" s="8"/>
      <c r="C2018" s="8"/>
      <c r="D2018" s="8"/>
      <c r="F2018" s="8"/>
      <c r="H2018"/>
      <c r="N2018"/>
      <c r="P2018" s="8"/>
      <c r="R2018" s="8"/>
      <c r="T2018" s="8"/>
      <c r="AQ2018"/>
      <c r="BJ2018" s="33" t="s">
        <v>2185</v>
      </c>
      <c r="BP2018" s="8"/>
    </row>
    <row r="2019" spans="1:68" x14ac:dyDescent="0.25">
      <c r="A2019" s="8"/>
      <c r="B2019" s="8"/>
      <c r="C2019" s="8"/>
      <c r="D2019" s="8"/>
      <c r="F2019" s="8"/>
      <c r="H2019"/>
      <c r="N2019"/>
      <c r="P2019" s="8"/>
      <c r="R2019" s="8"/>
      <c r="T2019" s="8"/>
      <c r="AQ2019"/>
      <c r="BJ2019" s="33" t="s">
        <v>2186</v>
      </c>
      <c r="BP2019" s="8"/>
    </row>
    <row r="2020" spans="1:68" x14ac:dyDescent="0.25">
      <c r="A2020" s="8"/>
      <c r="B2020" s="8"/>
      <c r="C2020" s="8"/>
      <c r="D2020" s="8"/>
      <c r="F2020" s="8"/>
      <c r="H2020"/>
      <c r="N2020"/>
      <c r="P2020" s="8"/>
      <c r="R2020" s="8"/>
      <c r="T2020" s="8"/>
      <c r="AQ2020"/>
      <c r="BJ2020" s="33" t="s">
        <v>2187</v>
      </c>
      <c r="BP2020" s="8"/>
    </row>
    <row r="2021" spans="1:68" x14ac:dyDescent="0.25">
      <c r="A2021" s="8"/>
      <c r="B2021" s="8"/>
      <c r="C2021" s="8"/>
      <c r="D2021" s="8"/>
      <c r="F2021" s="8"/>
      <c r="H2021"/>
      <c r="N2021"/>
      <c r="P2021" s="8"/>
      <c r="R2021" s="8"/>
      <c r="T2021" s="8"/>
      <c r="AQ2021"/>
      <c r="BJ2021" s="33" t="s">
        <v>2188</v>
      </c>
      <c r="BP2021" s="8"/>
    </row>
    <row r="2022" spans="1:68" x14ac:dyDescent="0.25">
      <c r="A2022" s="8"/>
      <c r="B2022" s="8"/>
      <c r="C2022" s="8"/>
      <c r="D2022" s="8"/>
      <c r="F2022" s="8"/>
      <c r="H2022"/>
      <c r="N2022"/>
      <c r="P2022" s="8"/>
      <c r="R2022" s="8"/>
      <c r="T2022" s="8"/>
      <c r="AQ2022"/>
      <c r="BJ2022" s="33" t="s">
        <v>2189</v>
      </c>
      <c r="BP2022" s="8"/>
    </row>
    <row r="2023" spans="1:68" x14ac:dyDescent="0.25">
      <c r="A2023" s="8"/>
      <c r="B2023" s="8"/>
      <c r="C2023" s="8"/>
      <c r="D2023" s="8"/>
      <c r="F2023" s="8"/>
      <c r="H2023"/>
      <c r="N2023"/>
      <c r="P2023" s="8"/>
      <c r="R2023" s="8"/>
      <c r="T2023" s="8"/>
      <c r="AQ2023"/>
      <c r="BJ2023" s="33" t="s">
        <v>2190</v>
      </c>
      <c r="BP2023" s="8"/>
    </row>
    <row r="2024" spans="1:68" x14ac:dyDescent="0.25">
      <c r="A2024" s="8"/>
      <c r="B2024" s="8"/>
      <c r="C2024" s="8"/>
      <c r="D2024" s="8"/>
      <c r="F2024" s="8"/>
      <c r="H2024"/>
      <c r="N2024"/>
      <c r="P2024" s="8"/>
      <c r="R2024" s="8"/>
      <c r="T2024" s="8"/>
      <c r="AQ2024"/>
      <c r="BJ2024" s="33" t="s">
        <v>2191</v>
      </c>
      <c r="BP2024" s="8"/>
    </row>
    <row r="2025" spans="1:68" x14ac:dyDescent="0.25">
      <c r="A2025" s="8"/>
      <c r="B2025" s="8"/>
      <c r="C2025" s="8"/>
      <c r="D2025" s="8"/>
      <c r="F2025" s="8"/>
      <c r="H2025"/>
      <c r="N2025"/>
      <c r="P2025" s="8"/>
      <c r="R2025" s="8"/>
      <c r="T2025" s="8"/>
      <c r="AQ2025"/>
      <c r="BJ2025" s="33" t="s">
        <v>2192</v>
      </c>
      <c r="BP2025" s="8"/>
    </row>
    <row r="2026" spans="1:68" x14ac:dyDescent="0.25">
      <c r="A2026" s="8"/>
      <c r="B2026" s="8"/>
      <c r="C2026" s="8"/>
      <c r="D2026" s="8"/>
      <c r="F2026" s="8"/>
      <c r="H2026"/>
      <c r="N2026"/>
      <c r="P2026" s="8"/>
      <c r="R2026" s="8"/>
      <c r="T2026" s="8"/>
      <c r="AQ2026"/>
      <c r="BJ2026" s="33" t="s">
        <v>2193</v>
      </c>
      <c r="BP2026" s="8"/>
    </row>
    <row r="2027" spans="1:68" x14ac:dyDescent="0.25">
      <c r="A2027" s="8"/>
      <c r="B2027" s="8"/>
      <c r="C2027" s="8"/>
      <c r="D2027" s="8"/>
      <c r="F2027" s="8"/>
      <c r="H2027"/>
      <c r="N2027"/>
      <c r="P2027" s="8"/>
      <c r="R2027" s="8"/>
      <c r="T2027" s="8"/>
      <c r="AQ2027"/>
      <c r="BJ2027" s="33" t="s">
        <v>2194</v>
      </c>
      <c r="BP2027" s="8"/>
    </row>
    <row r="2028" spans="1:68" x14ac:dyDescent="0.25">
      <c r="A2028" s="8"/>
      <c r="B2028" s="8"/>
      <c r="C2028" s="8"/>
      <c r="D2028" s="8"/>
      <c r="F2028" s="8"/>
      <c r="H2028"/>
      <c r="N2028"/>
      <c r="P2028" s="8"/>
      <c r="R2028" s="8"/>
      <c r="T2028" s="8"/>
      <c r="AQ2028"/>
      <c r="BJ2028" s="33" t="s">
        <v>2195</v>
      </c>
      <c r="BP2028" s="8"/>
    </row>
    <row r="2029" spans="1:68" x14ac:dyDescent="0.25">
      <c r="A2029" s="8"/>
      <c r="B2029" s="8"/>
      <c r="C2029" s="8"/>
      <c r="D2029" s="8"/>
      <c r="F2029" s="8"/>
      <c r="H2029"/>
      <c r="N2029"/>
      <c r="P2029" s="8"/>
      <c r="R2029" s="8"/>
      <c r="T2029" s="8"/>
      <c r="AQ2029"/>
      <c r="BJ2029" s="33" t="s">
        <v>2196</v>
      </c>
      <c r="BP2029" s="8"/>
    </row>
    <row r="2030" spans="1:68" x14ac:dyDescent="0.25">
      <c r="A2030" s="8"/>
      <c r="B2030" s="8"/>
      <c r="C2030" s="8"/>
      <c r="D2030" s="8"/>
      <c r="F2030" s="8"/>
      <c r="H2030"/>
      <c r="N2030"/>
      <c r="P2030" s="8"/>
      <c r="R2030" s="8"/>
      <c r="T2030" s="8"/>
      <c r="AQ2030"/>
      <c r="BJ2030" s="33" t="s">
        <v>2197</v>
      </c>
      <c r="BP2030" s="8"/>
    </row>
    <row r="2031" spans="1:68" x14ac:dyDescent="0.25">
      <c r="A2031" s="8"/>
      <c r="B2031" s="8"/>
      <c r="C2031" s="8"/>
      <c r="D2031" s="8"/>
      <c r="F2031" s="8"/>
      <c r="H2031"/>
      <c r="N2031"/>
      <c r="P2031" s="8"/>
      <c r="R2031" s="8"/>
      <c r="T2031" s="8"/>
      <c r="AQ2031"/>
      <c r="BJ2031" s="33" t="s">
        <v>2198</v>
      </c>
      <c r="BP2031" s="8"/>
    </row>
    <row r="2032" spans="1:68" x14ac:dyDescent="0.25">
      <c r="A2032" s="8"/>
      <c r="B2032" s="8"/>
      <c r="C2032" s="8"/>
      <c r="D2032" s="8"/>
      <c r="F2032" s="8"/>
      <c r="H2032"/>
      <c r="N2032"/>
      <c r="P2032" s="8"/>
      <c r="R2032" s="8"/>
      <c r="T2032" s="8"/>
      <c r="AQ2032"/>
      <c r="BJ2032" s="33" t="s">
        <v>2199</v>
      </c>
      <c r="BP2032" s="8"/>
    </row>
    <row r="2033" spans="1:68" x14ac:dyDescent="0.25">
      <c r="A2033" s="8"/>
      <c r="B2033" s="8"/>
      <c r="C2033" s="8"/>
      <c r="D2033" s="8"/>
      <c r="F2033" s="8"/>
      <c r="H2033"/>
      <c r="N2033"/>
      <c r="P2033" s="8"/>
      <c r="R2033" s="8"/>
      <c r="T2033" s="8"/>
      <c r="AQ2033"/>
      <c r="BJ2033" s="33" t="s">
        <v>2200</v>
      </c>
      <c r="BP2033" s="8"/>
    </row>
    <row r="2034" spans="1:68" x14ac:dyDescent="0.25">
      <c r="A2034" s="8"/>
      <c r="B2034" s="8"/>
      <c r="C2034" s="8"/>
      <c r="D2034" s="8"/>
      <c r="F2034" s="8"/>
      <c r="H2034"/>
      <c r="N2034"/>
      <c r="P2034" s="8"/>
      <c r="R2034" s="8"/>
      <c r="T2034" s="8"/>
      <c r="AQ2034"/>
      <c r="BJ2034" s="33" t="s">
        <v>2201</v>
      </c>
      <c r="BP2034" s="8"/>
    </row>
    <row r="2035" spans="1:68" x14ac:dyDescent="0.25">
      <c r="A2035" s="8"/>
      <c r="B2035" s="8"/>
      <c r="C2035" s="8"/>
      <c r="D2035" s="8"/>
      <c r="F2035" s="8"/>
      <c r="H2035"/>
      <c r="N2035"/>
      <c r="P2035" s="8"/>
      <c r="R2035" s="8"/>
      <c r="T2035" s="8"/>
      <c r="AQ2035"/>
      <c r="BJ2035" s="33" t="s">
        <v>2202</v>
      </c>
      <c r="BP2035" s="8"/>
    </row>
    <row r="2036" spans="1:68" x14ac:dyDescent="0.25">
      <c r="A2036" s="8"/>
      <c r="B2036" s="8"/>
      <c r="C2036" s="8"/>
      <c r="D2036" s="8"/>
      <c r="F2036" s="8"/>
      <c r="H2036"/>
      <c r="N2036"/>
      <c r="P2036" s="8"/>
      <c r="R2036" s="8"/>
      <c r="T2036" s="8"/>
      <c r="AQ2036"/>
      <c r="BJ2036" s="33" t="s">
        <v>2203</v>
      </c>
      <c r="BP2036" s="8"/>
    </row>
    <row r="2037" spans="1:68" x14ac:dyDescent="0.25">
      <c r="A2037" s="8"/>
      <c r="B2037" s="8"/>
      <c r="C2037" s="8"/>
      <c r="D2037" s="8"/>
      <c r="F2037" s="8"/>
      <c r="H2037"/>
      <c r="N2037"/>
      <c r="P2037" s="8"/>
      <c r="R2037" s="8"/>
      <c r="T2037" s="8"/>
      <c r="AQ2037"/>
      <c r="BJ2037" s="33" t="s">
        <v>2204</v>
      </c>
      <c r="BP2037" s="8"/>
    </row>
    <row r="2038" spans="1:68" x14ac:dyDescent="0.25">
      <c r="A2038" s="8"/>
      <c r="B2038" s="8"/>
      <c r="C2038" s="8"/>
      <c r="D2038" s="8"/>
      <c r="F2038" s="8"/>
      <c r="H2038"/>
      <c r="N2038"/>
      <c r="P2038" s="8"/>
      <c r="R2038" s="8"/>
      <c r="T2038" s="8"/>
      <c r="AQ2038"/>
      <c r="BJ2038" s="33" t="s">
        <v>2205</v>
      </c>
      <c r="BP2038" s="8"/>
    </row>
    <row r="2039" spans="1:68" x14ac:dyDescent="0.25">
      <c r="A2039" s="8"/>
      <c r="B2039" s="8"/>
      <c r="C2039" s="8"/>
      <c r="D2039" s="8"/>
      <c r="F2039" s="8"/>
      <c r="H2039"/>
      <c r="N2039"/>
      <c r="P2039" s="8"/>
      <c r="R2039" s="8"/>
      <c r="T2039" s="8"/>
      <c r="AQ2039"/>
      <c r="BJ2039" s="33" t="s">
        <v>2206</v>
      </c>
      <c r="BP2039" s="8"/>
    </row>
    <row r="2040" spans="1:68" x14ac:dyDescent="0.25">
      <c r="A2040" s="8"/>
      <c r="B2040" s="8"/>
      <c r="C2040" s="8"/>
      <c r="D2040" s="8"/>
      <c r="F2040" s="8"/>
      <c r="H2040"/>
      <c r="N2040"/>
      <c r="P2040" s="8"/>
      <c r="R2040" s="8"/>
      <c r="T2040" s="8"/>
      <c r="AQ2040"/>
      <c r="BJ2040" s="33" t="s">
        <v>2207</v>
      </c>
      <c r="BP2040" s="8"/>
    </row>
    <row r="2041" spans="1:68" x14ac:dyDescent="0.25">
      <c r="A2041" s="8"/>
      <c r="B2041" s="8"/>
      <c r="C2041" s="8"/>
      <c r="D2041" s="8"/>
      <c r="F2041" s="8"/>
      <c r="H2041"/>
      <c r="N2041"/>
      <c r="P2041" s="8"/>
      <c r="R2041" s="8"/>
      <c r="T2041" s="8"/>
      <c r="AQ2041"/>
      <c r="BJ2041" s="33" t="s">
        <v>2208</v>
      </c>
      <c r="BP2041" s="8"/>
    </row>
    <row r="2042" spans="1:68" x14ac:dyDescent="0.25">
      <c r="A2042" s="8"/>
      <c r="B2042" s="8"/>
      <c r="C2042" s="8"/>
      <c r="D2042" s="8"/>
      <c r="F2042" s="8"/>
      <c r="H2042"/>
      <c r="N2042"/>
      <c r="P2042" s="8"/>
      <c r="R2042" s="8"/>
      <c r="T2042" s="8"/>
      <c r="AQ2042"/>
      <c r="BJ2042" s="33" t="s">
        <v>2209</v>
      </c>
      <c r="BP2042" s="8"/>
    </row>
    <row r="2043" spans="1:68" x14ac:dyDescent="0.25">
      <c r="A2043" s="8"/>
      <c r="B2043" s="8"/>
      <c r="C2043" s="8"/>
      <c r="D2043" s="8"/>
      <c r="F2043" s="8"/>
      <c r="H2043"/>
      <c r="N2043"/>
      <c r="P2043" s="8"/>
      <c r="R2043" s="8"/>
      <c r="T2043" s="8"/>
      <c r="AQ2043"/>
      <c r="BJ2043" s="33" t="s">
        <v>2210</v>
      </c>
      <c r="BP2043" s="8"/>
    </row>
    <row r="2044" spans="1:68" x14ac:dyDescent="0.25">
      <c r="A2044" s="8"/>
      <c r="B2044" s="8"/>
      <c r="C2044" s="8"/>
      <c r="D2044" s="8"/>
      <c r="F2044" s="8"/>
      <c r="H2044"/>
      <c r="N2044"/>
      <c r="P2044" s="8"/>
      <c r="R2044" s="8"/>
      <c r="T2044" s="8"/>
      <c r="AQ2044"/>
      <c r="BJ2044" s="33" t="s">
        <v>2211</v>
      </c>
      <c r="BP2044" s="8"/>
    </row>
    <row r="2045" spans="1:68" x14ac:dyDescent="0.25">
      <c r="A2045" s="8"/>
      <c r="B2045" s="8"/>
      <c r="C2045" s="8"/>
      <c r="D2045" s="8"/>
      <c r="F2045" s="8"/>
      <c r="H2045"/>
      <c r="N2045"/>
      <c r="P2045" s="8"/>
      <c r="R2045" s="8"/>
      <c r="T2045" s="8"/>
      <c r="AQ2045"/>
      <c r="BJ2045" s="33" t="s">
        <v>2212</v>
      </c>
      <c r="BP2045" s="8"/>
    </row>
    <row r="2046" spans="1:68" x14ac:dyDescent="0.25">
      <c r="A2046" s="8"/>
      <c r="B2046" s="8"/>
      <c r="C2046" s="8"/>
      <c r="D2046" s="8"/>
      <c r="F2046" s="8"/>
      <c r="H2046"/>
      <c r="N2046"/>
      <c r="P2046" s="8"/>
      <c r="R2046" s="8"/>
      <c r="T2046" s="8"/>
      <c r="AQ2046"/>
      <c r="BJ2046" s="33" t="s">
        <v>2213</v>
      </c>
      <c r="BP2046" s="8"/>
    </row>
    <row r="2047" spans="1:68" x14ac:dyDescent="0.25">
      <c r="A2047" s="8"/>
      <c r="B2047" s="8"/>
      <c r="C2047" s="8"/>
      <c r="D2047" s="8"/>
      <c r="F2047" s="8"/>
      <c r="H2047"/>
      <c r="N2047"/>
      <c r="P2047" s="8"/>
      <c r="R2047" s="8"/>
      <c r="T2047" s="8"/>
      <c r="AQ2047"/>
      <c r="BJ2047" s="33" t="s">
        <v>2214</v>
      </c>
      <c r="BP2047" s="8"/>
    </row>
    <row r="2048" spans="1:68" x14ac:dyDescent="0.25">
      <c r="A2048" s="8"/>
      <c r="B2048" s="8"/>
      <c r="C2048" s="8"/>
      <c r="D2048" s="8"/>
      <c r="F2048" s="8"/>
      <c r="H2048"/>
      <c r="N2048"/>
      <c r="P2048" s="8"/>
      <c r="R2048" s="8"/>
      <c r="T2048" s="8"/>
      <c r="AQ2048"/>
      <c r="BJ2048" s="33" t="s">
        <v>2215</v>
      </c>
      <c r="BP2048" s="8"/>
    </row>
    <row r="2049" spans="1:68" x14ac:dyDescent="0.25">
      <c r="A2049" s="8"/>
      <c r="B2049" s="8"/>
      <c r="C2049" s="8"/>
      <c r="D2049" s="8"/>
      <c r="F2049" s="8"/>
      <c r="H2049"/>
      <c r="N2049"/>
      <c r="P2049" s="8"/>
      <c r="R2049" s="8"/>
      <c r="T2049" s="8"/>
      <c r="AQ2049"/>
      <c r="BJ2049" s="33" t="s">
        <v>2216</v>
      </c>
      <c r="BP2049" s="8"/>
    </row>
    <row r="2050" spans="1:68" x14ac:dyDescent="0.25">
      <c r="A2050" s="8"/>
      <c r="B2050" s="8"/>
      <c r="C2050" s="8"/>
      <c r="D2050" s="8"/>
      <c r="F2050" s="8"/>
      <c r="H2050"/>
      <c r="N2050"/>
      <c r="P2050" s="8"/>
      <c r="R2050" s="8"/>
      <c r="T2050" s="8"/>
      <c r="AQ2050"/>
      <c r="BJ2050" s="33" t="s">
        <v>2217</v>
      </c>
      <c r="BP2050" s="8"/>
    </row>
    <row r="2051" spans="1:68" x14ac:dyDescent="0.25">
      <c r="A2051" s="8"/>
      <c r="B2051" s="8"/>
      <c r="C2051" s="8"/>
      <c r="D2051" s="8"/>
      <c r="F2051" s="8"/>
      <c r="H2051"/>
      <c r="N2051"/>
      <c r="P2051" s="8"/>
      <c r="R2051" s="8"/>
      <c r="T2051" s="8"/>
      <c r="AQ2051"/>
      <c r="BJ2051" s="33" t="s">
        <v>2218</v>
      </c>
      <c r="BP2051" s="8"/>
    </row>
    <row r="2052" spans="1:68" x14ac:dyDescent="0.25">
      <c r="A2052" s="8"/>
      <c r="B2052" s="8"/>
      <c r="C2052" s="8"/>
      <c r="D2052" s="8"/>
      <c r="F2052" s="8"/>
      <c r="H2052"/>
      <c r="N2052"/>
      <c r="P2052" s="8"/>
      <c r="R2052" s="8"/>
      <c r="T2052" s="8"/>
      <c r="AQ2052"/>
      <c r="BJ2052" s="33" t="s">
        <v>2219</v>
      </c>
      <c r="BP2052" s="8"/>
    </row>
    <row r="2053" spans="1:68" x14ac:dyDescent="0.25">
      <c r="A2053" s="8"/>
      <c r="B2053" s="8"/>
      <c r="C2053" s="8"/>
      <c r="D2053" s="8"/>
      <c r="F2053" s="8"/>
      <c r="H2053"/>
      <c r="N2053"/>
      <c r="P2053" s="8"/>
      <c r="R2053" s="8"/>
      <c r="T2053" s="8"/>
      <c r="AQ2053"/>
      <c r="BJ2053" s="33" t="s">
        <v>2220</v>
      </c>
      <c r="BP2053" s="8"/>
    </row>
    <row r="2054" spans="1:68" x14ac:dyDescent="0.25">
      <c r="A2054" s="8"/>
      <c r="B2054" s="8"/>
      <c r="C2054" s="8"/>
      <c r="D2054" s="8"/>
      <c r="F2054" s="8"/>
      <c r="H2054"/>
      <c r="N2054"/>
      <c r="P2054" s="8"/>
      <c r="R2054" s="8"/>
      <c r="T2054" s="8"/>
      <c r="AQ2054"/>
      <c r="BJ2054" s="33" t="s">
        <v>2221</v>
      </c>
      <c r="BP2054" s="8"/>
    </row>
    <row r="2055" spans="1:68" x14ac:dyDescent="0.25">
      <c r="A2055" s="8"/>
      <c r="B2055" s="8"/>
      <c r="C2055" s="8"/>
      <c r="D2055" s="8"/>
      <c r="F2055" s="8"/>
      <c r="H2055"/>
      <c r="N2055"/>
      <c r="P2055" s="8"/>
      <c r="R2055" s="8"/>
      <c r="T2055" s="8"/>
      <c r="AQ2055"/>
      <c r="BJ2055" s="33" t="s">
        <v>2222</v>
      </c>
      <c r="BP2055" s="8"/>
    </row>
    <row r="2056" spans="1:68" x14ac:dyDescent="0.25">
      <c r="A2056" s="8"/>
      <c r="B2056" s="8"/>
      <c r="C2056" s="8"/>
      <c r="D2056" s="8"/>
      <c r="F2056" s="8"/>
      <c r="H2056"/>
      <c r="N2056"/>
      <c r="P2056" s="8"/>
      <c r="R2056" s="8"/>
      <c r="T2056" s="8"/>
      <c r="AQ2056"/>
      <c r="BJ2056" s="33" t="s">
        <v>2223</v>
      </c>
      <c r="BP2056" s="8"/>
    </row>
    <row r="2057" spans="1:68" x14ac:dyDescent="0.25">
      <c r="A2057" s="8"/>
      <c r="B2057" s="8"/>
      <c r="C2057" s="8"/>
      <c r="D2057" s="8"/>
      <c r="F2057" s="8"/>
      <c r="H2057"/>
      <c r="N2057"/>
      <c r="P2057" s="8"/>
      <c r="R2057" s="8"/>
      <c r="T2057" s="8"/>
      <c r="AQ2057"/>
      <c r="BJ2057" s="33" t="s">
        <v>2224</v>
      </c>
      <c r="BP2057" s="8"/>
    </row>
    <row r="2058" spans="1:68" x14ac:dyDescent="0.25">
      <c r="A2058" s="8"/>
      <c r="B2058" s="8"/>
      <c r="C2058" s="8"/>
      <c r="D2058" s="8"/>
      <c r="F2058" s="8"/>
      <c r="H2058"/>
      <c r="N2058"/>
      <c r="P2058" s="8"/>
      <c r="R2058" s="8"/>
      <c r="T2058" s="8"/>
      <c r="AQ2058"/>
      <c r="BJ2058" s="33" t="s">
        <v>2225</v>
      </c>
      <c r="BP2058" s="8"/>
    </row>
    <row r="2059" spans="1:68" x14ac:dyDescent="0.25">
      <c r="A2059" s="8"/>
      <c r="B2059" s="8"/>
      <c r="C2059" s="8"/>
      <c r="D2059" s="8"/>
      <c r="F2059" s="8"/>
      <c r="H2059"/>
      <c r="N2059"/>
      <c r="P2059" s="8"/>
      <c r="R2059" s="8"/>
      <c r="T2059" s="8"/>
      <c r="AQ2059"/>
      <c r="BJ2059" s="33" t="s">
        <v>2226</v>
      </c>
      <c r="BP2059" s="8"/>
    </row>
    <row r="2060" spans="1:68" x14ac:dyDescent="0.25">
      <c r="A2060" s="8"/>
      <c r="B2060" s="8"/>
      <c r="C2060" s="8"/>
      <c r="D2060" s="8"/>
      <c r="F2060" s="8"/>
      <c r="H2060"/>
      <c r="N2060"/>
      <c r="P2060" s="8"/>
      <c r="R2060" s="8"/>
      <c r="T2060" s="8"/>
      <c r="AQ2060"/>
      <c r="BJ2060" s="33" t="s">
        <v>2227</v>
      </c>
      <c r="BP2060" s="8"/>
    </row>
    <row r="2061" spans="1:68" x14ac:dyDescent="0.25">
      <c r="A2061" s="8"/>
      <c r="B2061" s="8"/>
      <c r="C2061" s="8"/>
      <c r="D2061" s="8"/>
      <c r="F2061" s="8"/>
      <c r="H2061"/>
      <c r="N2061"/>
      <c r="P2061" s="8"/>
      <c r="R2061" s="8"/>
      <c r="T2061" s="8"/>
      <c r="AQ2061"/>
      <c r="BJ2061" s="33" t="s">
        <v>2228</v>
      </c>
      <c r="BP2061" s="8"/>
    </row>
    <row r="2062" spans="1:68" x14ac:dyDescent="0.25">
      <c r="A2062" s="8"/>
      <c r="B2062" s="8"/>
      <c r="C2062" s="8"/>
      <c r="D2062" s="8"/>
      <c r="F2062" s="8"/>
      <c r="H2062"/>
      <c r="N2062"/>
      <c r="P2062" s="8"/>
      <c r="R2062" s="8"/>
      <c r="T2062" s="8"/>
      <c r="AQ2062"/>
      <c r="BJ2062" s="33" t="s">
        <v>2229</v>
      </c>
      <c r="BP2062" s="8"/>
    </row>
    <row r="2063" spans="1:68" x14ac:dyDescent="0.25">
      <c r="A2063" s="8"/>
      <c r="B2063" s="8"/>
      <c r="C2063" s="8"/>
      <c r="D2063" s="8"/>
      <c r="F2063" s="8"/>
      <c r="H2063"/>
      <c r="N2063"/>
      <c r="P2063" s="8"/>
      <c r="R2063" s="8"/>
      <c r="T2063" s="8"/>
      <c r="AQ2063"/>
      <c r="BJ2063" s="33" t="s">
        <v>2230</v>
      </c>
      <c r="BP2063" s="8"/>
    </row>
    <row r="2064" spans="1:68" x14ac:dyDescent="0.25">
      <c r="A2064" s="8"/>
      <c r="B2064" s="8"/>
      <c r="C2064" s="8"/>
      <c r="D2064" s="8"/>
      <c r="F2064" s="8"/>
      <c r="H2064"/>
      <c r="N2064"/>
      <c r="P2064" s="8"/>
      <c r="R2064" s="8"/>
      <c r="T2064" s="8"/>
      <c r="AQ2064"/>
      <c r="BJ2064" s="33" t="s">
        <v>2231</v>
      </c>
      <c r="BP2064" s="8"/>
    </row>
    <row r="2065" spans="1:68" x14ac:dyDescent="0.25">
      <c r="A2065" s="8"/>
      <c r="B2065" s="8"/>
      <c r="C2065" s="8"/>
      <c r="D2065" s="8"/>
      <c r="F2065" s="8"/>
      <c r="H2065"/>
      <c r="N2065"/>
      <c r="P2065" s="8"/>
      <c r="R2065" s="8"/>
      <c r="T2065" s="8"/>
      <c r="AQ2065"/>
      <c r="BJ2065" s="33" t="s">
        <v>2232</v>
      </c>
      <c r="BP2065" s="8"/>
    </row>
    <row r="2066" spans="1:68" x14ac:dyDescent="0.25">
      <c r="A2066" s="8"/>
      <c r="B2066" s="8"/>
      <c r="C2066" s="8"/>
      <c r="D2066" s="8"/>
      <c r="F2066" s="8"/>
      <c r="H2066"/>
      <c r="N2066"/>
      <c r="P2066" s="8"/>
      <c r="R2066" s="8"/>
      <c r="T2066" s="8"/>
      <c r="AQ2066"/>
      <c r="BJ2066" s="33" t="s">
        <v>2233</v>
      </c>
      <c r="BP2066" s="8"/>
    </row>
    <row r="2067" spans="1:68" x14ac:dyDescent="0.25">
      <c r="A2067" s="8"/>
      <c r="B2067" s="8"/>
      <c r="C2067" s="8"/>
      <c r="D2067" s="8"/>
      <c r="F2067" s="8"/>
      <c r="H2067"/>
      <c r="N2067"/>
      <c r="P2067" s="8"/>
      <c r="R2067" s="8"/>
      <c r="T2067" s="8"/>
      <c r="AQ2067"/>
      <c r="BJ2067" s="33" t="s">
        <v>2234</v>
      </c>
      <c r="BP2067" s="8"/>
    </row>
    <row r="2068" spans="1:68" x14ac:dyDescent="0.25">
      <c r="A2068" s="8"/>
      <c r="B2068" s="8"/>
      <c r="C2068" s="8"/>
      <c r="D2068" s="8"/>
      <c r="F2068" s="8"/>
      <c r="H2068"/>
      <c r="N2068"/>
      <c r="P2068" s="8"/>
      <c r="R2068" s="8"/>
      <c r="T2068" s="8"/>
      <c r="AQ2068"/>
      <c r="BJ2068" s="33" t="s">
        <v>2235</v>
      </c>
      <c r="BP2068" s="8"/>
    </row>
    <row r="2069" spans="1:68" x14ac:dyDescent="0.25">
      <c r="A2069" s="8"/>
      <c r="B2069" s="8"/>
      <c r="C2069" s="8"/>
      <c r="D2069" s="8"/>
      <c r="F2069" s="8"/>
      <c r="H2069"/>
      <c r="N2069"/>
      <c r="P2069" s="8"/>
      <c r="R2069" s="8"/>
      <c r="T2069" s="8"/>
      <c r="AQ2069"/>
      <c r="BJ2069" s="33" t="s">
        <v>2236</v>
      </c>
      <c r="BP2069" s="8"/>
    </row>
    <row r="2070" spans="1:68" x14ac:dyDescent="0.25">
      <c r="A2070" s="8"/>
      <c r="B2070" s="8"/>
      <c r="C2070" s="8"/>
      <c r="D2070" s="8"/>
      <c r="F2070" s="8"/>
      <c r="H2070"/>
      <c r="N2070"/>
      <c r="P2070" s="8"/>
      <c r="R2070" s="8"/>
      <c r="T2070" s="8"/>
      <c r="AQ2070"/>
      <c r="BJ2070" s="33" t="s">
        <v>2237</v>
      </c>
      <c r="BP2070" s="8"/>
    </row>
    <row r="2071" spans="1:68" x14ac:dyDescent="0.25">
      <c r="A2071" s="8"/>
      <c r="B2071" s="8"/>
      <c r="C2071" s="8"/>
      <c r="D2071" s="8"/>
      <c r="F2071" s="8"/>
      <c r="H2071"/>
      <c r="N2071"/>
      <c r="P2071" s="8"/>
      <c r="R2071" s="8"/>
      <c r="T2071" s="8"/>
      <c r="AQ2071"/>
      <c r="BJ2071" s="33" t="s">
        <v>2238</v>
      </c>
      <c r="BP2071" s="8"/>
    </row>
    <row r="2072" spans="1:68" x14ac:dyDescent="0.25">
      <c r="A2072" s="8"/>
      <c r="B2072" s="8"/>
      <c r="C2072" s="8"/>
      <c r="D2072" s="8"/>
      <c r="F2072" s="8"/>
      <c r="H2072"/>
      <c r="N2072"/>
      <c r="P2072" s="8"/>
      <c r="R2072" s="8"/>
      <c r="T2072" s="8"/>
      <c r="AQ2072"/>
      <c r="BJ2072" s="33" t="s">
        <v>2239</v>
      </c>
      <c r="BP2072" s="8"/>
    </row>
    <row r="2073" spans="1:68" x14ac:dyDescent="0.25">
      <c r="A2073" s="8"/>
      <c r="B2073" s="8"/>
      <c r="C2073" s="8"/>
      <c r="D2073" s="8"/>
      <c r="F2073" s="8"/>
      <c r="H2073"/>
      <c r="N2073"/>
      <c r="P2073" s="8"/>
      <c r="R2073" s="8"/>
      <c r="T2073" s="8"/>
      <c r="AQ2073"/>
      <c r="BJ2073" s="33" t="s">
        <v>2240</v>
      </c>
      <c r="BP2073" s="8"/>
    </row>
    <row r="2074" spans="1:68" x14ac:dyDescent="0.25">
      <c r="A2074" s="8"/>
      <c r="B2074" s="8"/>
      <c r="C2074" s="8"/>
      <c r="D2074" s="8"/>
      <c r="F2074" s="8"/>
      <c r="H2074"/>
      <c r="N2074"/>
      <c r="P2074" s="8"/>
      <c r="R2074" s="8"/>
      <c r="T2074" s="8"/>
      <c r="AQ2074"/>
      <c r="BJ2074" s="33" t="s">
        <v>2241</v>
      </c>
      <c r="BP2074" s="8"/>
    </row>
    <row r="2075" spans="1:68" x14ac:dyDescent="0.25">
      <c r="A2075" s="8"/>
      <c r="B2075" s="8"/>
      <c r="C2075" s="8"/>
      <c r="D2075" s="8"/>
      <c r="F2075" s="8"/>
      <c r="H2075"/>
      <c r="N2075"/>
      <c r="P2075" s="8"/>
      <c r="R2075" s="8"/>
      <c r="T2075" s="8"/>
      <c r="AQ2075"/>
      <c r="BJ2075" s="33" t="s">
        <v>2242</v>
      </c>
      <c r="BP2075" s="8"/>
    </row>
    <row r="2076" spans="1:68" x14ac:dyDescent="0.25">
      <c r="A2076" s="8"/>
      <c r="B2076" s="8"/>
      <c r="C2076" s="8"/>
      <c r="D2076" s="8"/>
      <c r="F2076" s="8"/>
      <c r="H2076"/>
      <c r="N2076"/>
      <c r="P2076" s="8"/>
      <c r="R2076" s="8"/>
      <c r="T2076" s="8"/>
      <c r="AQ2076"/>
      <c r="BJ2076" s="33" t="s">
        <v>2243</v>
      </c>
      <c r="BP2076" s="8"/>
    </row>
    <row r="2077" spans="1:68" x14ac:dyDescent="0.25">
      <c r="A2077" s="8"/>
      <c r="B2077" s="8"/>
      <c r="C2077" s="8"/>
      <c r="D2077" s="8"/>
      <c r="F2077" s="8"/>
      <c r="H2077"/>
      <c r="N2077"/>
      <c r="P2077" s="8"/>
      <c r="R2077" s="8"/>
      <c r="T2077" s="8"/>
      <c r="AQ2077"/>
      <c r="BJ2077" s="33" t="s">
        <v>2244</v>
      </c>
      <c r="BP2077" s="8"/>
    </row>
    <row r="2078" spans="1:68" x14ac:dyDescent="0.25">
      <c r="A2078" s="8"/>
      <c r="B2078" s="8"/>
      <c r="C2078" s="8"/>
      <c r="D2078" s="8"/>
      <c r="F2078" s="8"/>
      <c r="H2078"/>
      <c r="N2078"/>
      <c r="P2078" s="8"/>
      <c r="R2078" s="8"/>
      <c r="T2078" s="8"/>
      <c r="AQ2078"/>
      <c r="BJ2078" s="33" t="s">
        <v>2245</v>
      </c>
      <c r="BP2078" s="8"/>
    </row>
    <row r="2079" spans="1:68" x14ac:dyDescent="0.25">
      <c r="A2079" s="8"/>
      <c r="B2079" s="8"/>
      <c r="C2079" s="8"/>
      <c r="D2079" s="8"/>
      <c r="F2079" s="8"/>
      <c r="H2079"/>
      <c r="N2079"/>
      <c r="P2079" s="8"/>
      <c r="R2079" s="8"/>
      <c r="T2079" s="8"/>
      <c r="AQ2079"/>
      <c r="BJ2079" s="33" t="s">
        <v>2246</v>
      </c>
      <c r="BP2079" s="8"/>
    </row>
    <row r="2080" spans="1:68" x14ac:dyDescent="0.25">
      <c r="A2080" s="8"/>
      <c r="B2080" s="8"/>
      <c r="C2080" s="8"/>
      <c r="D2080" s="8"/>
      <c r="F2080" s="8"/>
      <c r="H2080"/>
      <c r="N2080"/>
      <c r="P2080" s="8"/>
      <c r="R2080" s="8"/>
      <c r="T2080" s="8"/>
      <c r="AQ2080"/>
      <c r="BJ2080" s="33" t="s">
        <v>2247</v>
      </c>
      <c r="BP2080" s="8"/>
    </row>
    <row r="2081" spans="1:68" x14ac:dyDescent="0.25">
      <c r="A2081" s="8"/>
      <c r="B2081" s="8"/>
      <c r="C2081" s="8"/>
      <c r="D2081" s="8"/>
      <c r="F2081" s="8"/>
      <c r="H2081"/>
      <c r="N2081"/>
      <c r="P2081" s="8"/>
      <c r="R2081" s="8"/>
      <c r="T2081" s="8"/>
      <c r="AQ2081"/>
      <c r="BJ2081" s="33" t="s">
        <v>2248</v>
      </c>
      <c r="BP2081" s="8"/>
    </row>
    <row r="2082" spans="1:68" x14ac:dyDescent="0.25">
      <c r="A2082" s="8"/>
      <c r="B2082" s="8"/>
      <c r="C2082" s="8"/>
      <c r="D2082" s="8"/>
      <c r="F2082" s="8"/>
      <c r="H2082"/>
      <c r="N2082"/>
      <c r="P2082" s="8"/>
      <c r="R2082" s="8"/>
      <c r="T2082" s="8"/>
      <c r="AQ2082"/>
      <c r="BJ2082" s="33" t="s">
        <v>2249</v>
      </c>
      <c r="BP2082" s="8"/>
    </row>
    <row r="2083" spans="1:68" x14ac:dyDescent="0.25">
      <c r="A2083" s="8"/>
      <c r="B2083" s="8"/>
      <c r="C2083" s="8"/>
      <c r="D2083" s="8"/>
      <c r="F2083" s="8"/>
      <c r="H2083"/>
      <c r="N2083"/>
      <c r="P2083" s="8"/>
      <c r="R2083" s="8"/>
      <c r="T2083" s="8"/>
      <c r="AQ2083"/>
      <c r="BJ2083" s="33" t="s">
        <v>2250</v>
      </c>
      <c r="BP2083" s="8"/>
    </row>
    <row r="2084" spans="1:68" x14ac:dyDescent="0.25">
      <c r="A2084" s="8"/>
      <c r="B2084" s="8"/>
      <c r="C2084" s="8"/>
      <c r="D2084" s="8"/>
      <c r="F2084" s="8"/>
      <c r="H2084"/>
      <c r="N2084"/>
      <c r="P2084" s="8"/>
      <c r="R2084" s="8"/>
      <c r="T2084" s="8"/>
      <c r="AQ2084"/>
      <c r="BJ2084" s="33" t="s">
        <v>2251</v>
      </c>
      <c r="BP2084" s="8"/>
    </row>
    <row r="2085" spans="1:68" x14ac:dyDescent="0.25">
      <c r="A2085" s="8"/>
      <c r="B2085" s="8"/>
      <c r="C2085" s="8"/>
      <c r="D2085" s="8"/>
      <c r="F2085" s="8"/>
      <c r="H2085"/>
      <c r="N2085"/>
      <c r="P2085" s="8"/>
      <c r="R2085" s="8"/>
      <c r="T2085" s="8"/>
      <c r="AQ2085"/>
      <c r="BJ2085" s="33" t="s">
        <v>2252</v>
      </c>
      <c r="BP2085" s="8"/>
    </row>
    <row r="2086" spans="1:68" x14ac:dyDescent="0.25">
      <c r="A2086" s="8"/>
      <c r="B2086" s="8"/>
      <c r="C2086" s="8"/>
      <c r="D2086" s="8"/>
      <c r="F2086" s="8"/>
      <c r="H2086"/>
      <c r="N2086"/>
      <c r="P2086" s="8"/>
      <c r="R2086" s="8"/>
      <c r="T2086" s="8"/>
      <c r="AQ2086"/>
      <c r="BJ2086" s="33" t="s">
        <v>2253</v>
      </c>
      <c r="BP2086" s="8"/>
    </row>
    <row r="2087" spans="1:68" x14ac:dyDescent="0.25">
      <c r="A2087" s="8"/>
      <c r="B2087" s="8"/>
      <c r="C2087" s="8"/>
      <c r="D2087" s="8"/>
      <c r="F2087" s="8"/>
      <c r="H2087"/>
      <c r="N2087"/>
      <c r="P2087" s="8"/>
      <c r="R2087" s="8"/>
      <c r="T2087" s="8"/>
      <c r="AQ2087"/>
      <c r="BJ2087" s="33" t="s">
        <v>2254</v>
      </c>
      <c r="BP2087" s="8"/>
    </row>
    <row r="2088" spans="1:68" x14ac:dyDescent="0.25">
      <c r="A2088" s="8"/>
      <c r="B2088" s="8"/>
      <c r="C2088" s="8"/>
      <c r="D2088" s="8"/>
      <c r="F2088" s="8"/>
      <c r="H2088"/>
      <c r="N2088"/>
      <c r="P2088" s="8"/>
      <c r="R2088" s="8"/>
      <c r="T2088" s="8"/>
      <c r="AQ2088"/>
      <c r="BJ2088" s="33" t="s">
        <v>2255</v>
      </c>
      <c r="BP2088" s="8"/>
    </row>
    <row r="2089" spans="1:68" x14ac:dyDescent="0.25">
      <c r="A2089" s="8"/>
      <c r="B2089" s="8"/>
      <c r="C2089" s="8"/>
      <c r="D2089" s="8"/>
      <c r="F2089" s="8"/>
      <c r="H2089"/>
      <c r="N2089"/>
      <c r="P2089" s="8"/>
      <c r="R2089" s="8"/>
      <c r="T2089" s="8"/>
      <c r="AQ2089"/>
      <c r="BJ2089" s="33" t="s">
        <v>2256</v>
      </c>
      <c r="BP2089" s="8"/>
    </row>
    <row r="2090" spans="1:68" x14ac:dyDescent="0.25">
      <c r="A2090" s="8"/>
      <c r="B2090" s="8"/>
      <c r="C2090" s="8"/>
      <c r="D2090" s="8"/>
      <c r="F2090" s="8"/>
      <c r="H2090"/>
      <c r="N2090"/>
      <c r="P2090" s="8"/>
      <c r="R2090" s="8"/>
      <c r="T2090" s="8"/>
      <c r="AQ2090"/>
      <c r="BJ2090" s="33" t="s">
        <v>2257</v>
      </c>
      <c r="BP2090" s="8"/>
    </row>
    <row r="2091" spans="1:68" x14ac:dyDescent="0.25">
      <c r="A2091" s="8"/>
      <c r="B2091" s="8"/>
      <c r="C2091" s="8"/>
      <c r="D2091" s="8"/>
      <c r="F2091" s="8"/>
      <c r="H2091"/>
      <c r="N2091"/>
      <c r="P2091" s="8"/>
      <c r="R2091" s="8"/>
      <c r="T2091" s="8"/>
      <c r="AQ2091"/>
      <c r="BJ2091" s="33" t="s">
        <v>2258</v>
      </c>
      <c r="BP2091" s="8"/>
    </row>
    <row r="2092" spans="1:68" x14ac:dyDescent="0.25">
      <c r="A2092" s="8"/>
      <c r="B2092" s="8"/>
      <c r="C2092" s="8"/>
      <c r="D2092" s="8"/>
      <c r="F2092" s="8"/>
      <c r="H2092"/>
      <c r="N2092"/>
      <c r="P2092" s="8"/>
      <c r="R2092" s="8"/>
      <c r="T2092" s="8"/>
      <c r="AQ2092"/>
      <c r="BJ2092" s="33" t="s">
        <v>2259</v>
      </c>
      <c r="BP2092" s="8"/>
    </row>
    <row r="2093" spans="1:68" x14ac:dyDescent="0.25">
      <c r="A2093" s="8"/>
      <c r="B2093" s="8"/>
      <c r="C2093" s="8"/>
      <c r="D2093" s="8"/>
      <c r="F2093" s="8"/>
      <c r="H2093"/>
      <c r="N2093"/>
      <c r="P2093" s="8"/>
      <c r="R2093" s="8"/>
      <c r="T2093" s="8"/>
      <c r="AQ2093"/>
      <c r="BJ2093" s="33" t="s">
        <v>2260</v>
      </c>
      <c r="BP2093" s="8"/>
    </row>
    <row r="2094" spans="1:68" x14ac:dyDescent="0.25">
      <c r="A2094" s="8"/>
      <c r="B2094" s="8"/>
      <c r="C2094" s="8"/>
      <c r="D2094" s="8"/>
      <c r="F2094" s="8"/>
      <c r="H2094"/>
      <c r="N2094"/>
      <c r="P2094" s="8"/>
      <c r="R2094" s="8"/>
      <c r="T2094" s="8"/>
      <c r="AQ2094"/>
      <c r="BJ2094" s="33" t="s">
        <v>2261</v>
      </c>
      <c r="BP2094" s="8"/>
    </row>
    <row r="2095" spans="1:68" x14ac:dyDescent="0.25">
      <c r="A2095" s="8"/>
      <c r="B2095" s="8"/>
      <c r="C2095" s="8"/>
      <c r="D2095" s="8"/>
      <c r="F2095" s="8"/>
      <c r="H2095"/>
      <c r="N2095"/>
      <c r="P2095" s="8"/>
      <c r="R2095" s="8"/>
      <c r="T2095" s="8"/>
      <c r="AQ2095"/>
      <c r="BJ2095" s="33" t="s">
        <v>2262</v>
      </c>
      <c r="BP2095" s="8"/>
    </row>
    <row r="2096" spans="1:68" x14ac:dyDescent="0.25">
      <c r="A2096" s="8"/>
      <c r="B2096" s="8"/>
      <c r="C2096" s="8"/>
      <c r="D2096" s="8"/>
      <c r="F2096" s="8"/>
      <c r="H2096"/>
      <c r="N2096"/>
      <c r="P2096" s="8"/>
      <c r="R2096" s="8"/>
      <c r="T2096" s="8"/>
      <c r="AQ2096"/>
      <c r="BJ2096" s="33" t="s">
        <v>2263</v>
      </c>
      <c r="BP2096" s="8"/>
    </row>
    <row r="2097" spans="1:68" x14ac:dyDescent="0.25">
      <c r="A2097" s="8"/>
      <c r="B2097" s="8"/>
      <c r="C2097" s="8"/>
      <c r="D2097" s="8"/>
      <c r="F2097" s="8"/>
      <c r="H2097"/>
      <c r="N2097"/>
      <c r="P2097" s="8"/>
      <c r="R2097" s="8"/>
      <c r="T2097" s="8"/>
      <c r="AQ2097"/>
      <c r="BJ2097" s="33" t="s">
        <v>2264</v>
      </c>
      <c r="BP2097" s="8"/>
    </row>
    <row r="2098" spans="1:68" x14ac:dyDescent="0.25">
      <c r="A2098" s="8"/>
      <c r="B2098" s="8"/>
      <c r="C2098" s="8"/>
      <c r="D2098" s="8"/>
      <c r="F2098" s="8"/>
      <c r="H2098"/>
      <c r="N2098"/>
      <c r="P2098" s="8"/>
      <c r="R2098" s="8"/>
      <c r="T2098" s="8"/>
      <c r="AQ2098"/>
      <c r="BJ2098" s="33" t="s">
        <v>2265</v>
      </c>
      <c r="BP2098" s="8"/>
    </row>
    <row r="2099" spans="1:68" x14ac:dyDescent="0.25">
      <c r="A2099" s="8"/>
      <c r="B2099" s="8"/>
      <c r="C2099" s="8"/>
      <c r="D2099" s="8"/>
      <c r="F2099" s="8"/>
      <c r="H2099"/>
      <c r="N2099"/>
      <c r="P2099" s="8"/>
      <c r="R2099" s="8"/>
      <c r="T2099" s="8"/>
      <c r="AQ2099"/>
      <c r="BJ2099" s="33" t="s">
        <v>2266</v>
      </c>
      <c r="BP2099" s="8"/>
    </row>
    <row r="2100" spans="1:68" x14ac:dyDescent="0.25">
      <c r="A2100" s="8"/>
      <c r="B2100" s="8"/>
      <c r="C2100" s="8"/>
      <c r="D2100" s="8"/>
      <c r="F2100" s="8"/>
      <c r="H2100"/>
      <c r="N2100"/>
      <c r="P2100" s="8"/>
      <c r="R2100" s="8"/>
      <c r="T2100" s="8"/>
      <c r="AQ2100"/>
      <c r="BJ2100" s="33" t="s">
        <v>2267</v>
      </c>
      <c r="BP2100" s="8"/>
    </row>
    <row r="2101" spans="1:68" x14ac:dyDescent="0.25">
      <c r="A2101" s="8"/>
      <c r="B2101" s="8"/>
      <c r="C2101" s="8"/>
      <c r="D2101" s="8"/>
      <c r="F2101" s="8"/>
      <c r="H2101"/>
      <c r="N2101"/>
      <c r="P2101" s="8"/>
      <c r="R2101" s="8"/>
      <c r="T2101" s="8"/>
      <c r="AQ2101"/>
      <c r="BJ2101" s="33" t="s">
        <v>2268</v>
      </c>
      <c r="BP2101" s="8"/>
    </row>
    <row r="2102" spans="1:68" x14ac:dyDescent="0.25">
      <c r="A2102" s="8"/>
      <c r="B2102" s="8"/>
      <c r="C2102" s="8"/>
      <c r="D2102" s="8"/>
      <c r="F2102" s="8"/>
      <c r="H2102"/>
      <c r="N2102"/>
      <c r="P2102" s="8"/>
      <c r="R2102" s="8"/>
      <c r="T2102" s="8"/>
      <c r="AQ2102"/>
      <c r="BJ2102" s="33" t="s">
        <v>2269</v>
      </c>
      <c r="BP2102" s="8"/>
    </row>
    <row r="2103" spans="1:68" x14ac:dyDescent="0.25">
      <c r="A2103" s="8"/>
      <c r="B2103" s="8"/>
      <c r="C2103" s="8"/>
      <c r="D2103" s="8"/>
      <c r="F2103" s="8"/>
      <c r="H2103"/>
      <c r="N2103"/>
      <c r="P2103" s="8"/>
      <c r="R2103" s="8"/>
      <c r="T2103" s="8"/>
      <c r="AQ2103"/>
      <c r="BJ2103" s="33" t="s">
        <v>2270</v>
      </c>
      <c r="BP2103" s="8"/>
    </row>
    <row r="2104" spans="1:68" x14ac:dyDescent="0.25">
      <c r="A2104" s="8"/>
      <c r="B2104" s="8"/>
      <c r="C2104" s="8"/>
      <c r="D2104" s="8"/>
      <c r="F2104" s="8"/>
      <c r="H2104"/>
      <c r="N2104"/>
      <c r="P2104" s="8"/>
      <c r="R2104" s="8"/>
      <c r="T2104" s="8"/>
      <c r="AQ2104"/>
      <c r="BJ2104" s="33" t="s">
        <v>2271</v>
      </c>
      <c r="BP2104" s="8"/>
    </row>
    <row r="2105" spans="1:68" x14ac:dyDescent="0.25">
      <c r="A2105" s="8"/>
      <c r="B2105" s="8"/>
      <c r="C2105" s="8"/>
      <c r="D2105" s="8"/>
      <c r="F2105" s="8"/>
      <c r="H2105"/>
      <c r="N2105"/>
      <c r="P2105" s="8"/>
      <c r="R2105" s="8"/>
      <c r="T2105" s="8"/>
      <c r="AQ2105"/>
      <c r="BJ2105" s="33" t="s">
        <v>2272</v>
      </c>
      <c r="BP2105" s="8"/>
    </row>
    <row r="2106" spans="1:68" x14ac:dyDescent="0.25">
      <c r="A2106" s="8"/>
      <c r="B2106" s="8"/>
      <c r="C2106" s="8"/>
      <c r="D2106" s="8"/>
      <c r="F2106" s="8"/>
      <c r="H2106"/>
      <c r="N2106"/>
      <c r="P2106" s="8"/>
      <c r="R2106" s="8"/>
      <c r="T2106" s="8"/>
      <c r="AQ2106"/>
      <c r="BJ2106" s="33" t="s">
        <v>2273</v>
      </c>
      <c r="BP2106" s="8"/>
    </row>
    <row r="2107" spans="1:68" x14ac:dyDescent="0.25">
      <c r="A2107" s="8"/>
      <c r="B2107" s="8"/>
      <c r="C2107" s="8"/>
      <c r="D2107" s="8"/>
      <c r="F2107" s="8"/>
      <c r="H2107"/>
      <c r="N2107"/>
      <c r="P2107" s="8"/>
      <c r="R2107" s="8"/>
      <c r="T2107" s="8"/>
      <c r="AQ2107"/>
      <c r="BJ2107" s="33" t="s">
        <v>2274</v>
      </c>
      <c r="BP2107" s="8"/>
    </row>
    <row r="2108" spans="1:68" x14ac:dyDescent="0.25">
      <c r="A2108" s="8"/>
      <c r="B2108" s="8"/>
      <c r="C2108" s="8"/>
      <c r="D2108" s="8"/>
      <c r="F2108" s="8"/>
      <c r="H2108"/>
      <c r="N2108"/>
      <c r="P2108" s="8"/>
      <c r="R2108" s="8"/>
      <c r="T2108" s="8"/>
      <c r="AQ2108"/>
      <c r="BJ2108" s="33" t="s">
        <v>2275</v>
      </c>
      <c r="BP2108" s="8"/>
    </row>
    <row r="2109" spans="1:68" x14ac:dyDescent="0.25">
      <c r="A2109" s="8"/>
      <c r="B2109" s="8"/>
      <c r="C2109" s="8"/>
      <c r="D2109" s="8"/>
      <c r="F2109" s="8"/>
      <c r="H2109"/>
      <c r="N2109"/>
      <c r="P2109" s="8"/>
      <c r="R2109" s="8"/>
      <c r="T2109" s="8"/>
      <c r="AQ2109"/>
      <c r="BJ2109" s="33" t="s">
        <v>2276</v>
      </c>
      <c r="BP2109" s="8"/>
    </row>
    <row r="2110" spans="1:68" x14ac:dyDescent="0.25">
      <c r="A2110" s="8"/>
      <c r="B2110" s="8"/>
      <c r="C2110" s="8"/>
      <c r="D2110" s="8"/>
      <c r="F2110" s="8"/>
      <c r="H2110"/>
      <c r="N2110"/>
      <c r="P2110" s="8"/>
      <c r="R2110" s="8"/>
      <c r="T2110" s="8"/>
      <c r="AQ2110"/>
      <c r="BJ2110" s="33" t="s">
        <v>2277</v>
      </c>
      <c r="BP2110" s="8"/>
    </row>
    <row r="2111" spans="1:68" x14ac:dyDescent="0.25">
      <c r="A2111" s="8"/>
      <c r="B2111" s="8"/>
      <c r="C2111" s="8"/>
      <c r="D2111" s="8"/>
      <c r="F2111" s="8"/>
      <c r="H2111"/>
      <c r="N2111"/>
      <c r="P2111" s="8"/>
      <c r="R2111" s="8"/>
      <c r="T2111" s="8"/>
      <c r="AQ2111"/>
      <c r="BJ2111" s="33" t="s">
        <v>2278</v>
      </c>
      <c r="BP2111" s="8"/>
    </row>
    <row r="2112" spans="1:68" x14ac:dyDescent="0.25">
      <c r="A2112" s="8"/>
      <c r="B2112" s="8"/>
      <c r="C2112" s="8"/>
      <c r="D2112" s="8"/>
      <c r="F2112" s="8"/>
      <c r="H2112"/>
      <c r="N2112"/>
      <c r="P2112" s="8"/>
      <c r="R2112" s="8"/>
      <c r="T2112" s="8"/>
      <c r="AQ2112"/>
      <c r="BJ2112" s="33" t="s">
        <v>2279</v>
      </c>
      <c r="BP2112" s="8"/>
    </row>
    <row r="2113" spans="1:68" x14ac:dyDescent="0.25">
      <c r="A2113" s="8"/>
      <c r="B2113" s="8"/>
      <c r="C2113" s="8"/>
      <c r="D2113" s="8"/>
      <c r="F2113" s="8"/>
      <c r="H2113"/>
      <c r="N2113"/>
      <c r="P2113" s="8"/>
      <c r="R2113" s="8"/>
      <c r="T2113" s="8"/>
      <c r="AQ2113"/>
      <c r="BJ2113" s="33" t="s">
        <v>2280</v>
      </c>
      <c r="BP2113" s="8"/>
    </row>
    <row r="2114" spans="1:68" x14ac:dyDescent="0.25">
      <c r="A2114" s="8"/>
      <c r="B2114" s="8"/>
      <c r="C2114" s="8"/>
      <c r="D2114" s="8"/>
      <c r="F2114" s="8"/>
      <c r="H2114"/>
      <c r="N2114"/>
      <c r="P2114" s="8"/>
      <c r="R2114" s="8"/>
      <c r="T2114" s="8"/>
      <c r="AQ2114"/>
      <c r="BJ2114" s="33" t="s">
        <v>2281</v>
      </c>
      <c r="BP2114" s="8"/>
    </row>
    <row r="2115" spans="1:68" x14ac:dyDescent="0.25">
      <c r="A2115" s="8"/>
      <c r="B2115" s="8"/>
      <c r="C2115" s="8"/>
      <c r="D2115" s="8"/>
      <c r="F2115" s="8"/>
      <c r="H2115"/>
      <c r="N2115"/>
      <c r="P2115" s="8"/>
      <c r="R2115" s="8"/>
      <c r="T2115" s="8"/>
      <c r="AQ2115"/>
      <c r="BJ2115" s="33" t="s">
        <v>2282</v>
      </c>
      <c r="BP2115" s="8"/>
    </row>
    <row r="2116" spans="1:68" x14ac:dyDescent="0.25">
      <c r="A2116" s="8"/>
      <c r="B2116" s="8"/>
      <c r="C2116" s="8"/>
      <c r="D2116" s="8"/>
      <c r="F2116" s="8"/>
      <c r="H2116"/>
      <c r="N2116"/>
      <c r="P2116" s="8"/>
      <c r="R2116" s="8"/>
      <c r="T2116" s="8"/>
      <c r="AQ2116"/>
      <c r="BJ2116" s="33" t="s">
        <v>2283</v>
      </c>
      <c r="BP2116" s="8"/>
    </row>
    <row r="2117" spans="1:68" x14ac:dyDescent="0.25">
      <c r="A2117" s="8"/>
      <c r="B2117" s="8"/>
      <c r="C2117" s="8"/>
      <c r="D2117" s="8"/>
      <c r="F2117" s="8"/>
      <c r="H2117"/>
      <c r="N2117"/>
      <c r="P2117" s="8"/>
      <c r="R2117" s="8"/>
      <c r="T2117" s="8"/>
      <c r="AQ2117"/>
      <c r="BJ2117" s="33" t="s">
        <v>2284</v>
      </c>
      <c r="BP2117" s="8"/>
    </row>
    <row r="2118" spans="1:68" x14ac:dyDescent="0.25">
      <c r="A2118" s="8"/>
      <c r="B2118" s="8"/>
      <c r="C2118" s="8"/>
      <c r="D2118" s="8"/>
      <c r="F2118" s="8"/>
      <c r="H2118"/>
      <c r="N2118"/>
      <c r="P2118" s="8"/>
      <c r="R2118" s="8"/>
      <c r="T2118" s="8"/>
      <c r="AQ2118"/>
      <c r="BJ2118" s="33" t="s">
        <v>2285</v>
      </c>
      <c r="BP2118" s="8"/>
    </row>
    <row r="2119" spans="1:68" x14ac:dyDescent="0.25">
      <c r="A2119" s="8"/>
      <c r="B2119" s="8"/>
      <c r="C2119" s="8"/>
      <c r="D2119" s="8"/>
      <c r="F2119" s="8"/>
      <c r="H2119"/>
      <c r="N2119"/>
      <c r="P2119" s="8"/>
      <c r="R2119" s="8"/>
      <c r="T2119" s="8"/>
      <c r="AQ2119"/>
      <c r="BJ2119" s="33" t="s">
        <v>2286</v>
      </c>
      <c r="BP2119" s="8"/>
    </row>
    <row r="2120" spans="1:68" x14ac:dyDescent="0.25">
      <c r="A2120" s="8"/>
      <c r="B2120" s="8"/>
      <c r="C2120" s="8"/>
      <c r="D2120" s="8"/>
      <c r="F2120" s="8"/>
      <c r="H2120"/>
      <c r="N2120"/>
      <c r="P2120" s="8"/>
      <c r="R2120" s="8"/>
      <c r="T2120" s="8"/>
      <c r="AQ2120"/>
      <c r="BJ2120" s="33" t="s">
        <v>2287</v>
      </c>
      <c r="BP2120" s="8"/>
    </row>
    <row r="2121" spans="1:68" x14ac:dyDescent="0.25">
      <c r="A2121" s="8"/>
      <c r="B2121" s="8"/>
      <c r="C2121" s="8"/>
      <c r="D2121" s="8"/>
      <c r="F2121" s="8"/>
      <c r="H2121"/>
      <c r="N2121"/>
      <c r="P2121" s="8"/>
      <c r="R2121" s="8"/>
      <c r="T2121" s="8"/>
      <c r="AQ2121"/>
      <c r="BJ2121" s="33" t="s">
        <v>2288</v>
      </c>
      <c r="BP2121" s="8"/>
    </row>
    <row r="2122" spans="1:68" x14ac:dyDescent="0.25">
      <c r="A2122" s="8"/>
      <c r="B2122" s="8"/>
      <c r="C2122" s="8"/>
      <c r="D2122" s="8"/>
      <c r="F2122" s="8"/>
      <c r="H2122"/>
      <c r="N2122"/>
      <c r="P2122" s="8"/>
      <c r="R2122" s="8"/>
      <c r="T2122" s="8"/>
      <c r="AQ2122"/>
      <c r="BJ2122" s="33" t="s">
        <v>2289</v>
      </c>
      <c r="BP2122" s="8"/>
    </row>
    <row r="2123" spans="1:68" x14ac:dyDescent="0.25">
      <c r="A2123" s="8"/>
      <c r="B2123" s="8"/>
      <c r="C2123" s="8"/>
      <c r="D2123" s="8"/>
      <c r="F2123" s="8"/>
      <c r="H2123"/>
      <c r="N2123"/>
      <c r="P2123" s="8"/>
      <c r="R2123" s="8"/>
      <c r="T2123" s="8"/>
      <c r="AQ2123"/>
      <c r="BJ2123" s="33" t="s">
        <v>2290</v>
      </c>
      <c r="BP2123" s="8"/>
    </row>
    <row r="2124" spans="1:68" x14ac:dyDescent="0.25">
      <c r="A2124" s="8"/>
      <c r="B2124" s="8"/>
      <c r="C2124" s="8"/>
      <c r="D2124" s="8"/>
      <c r="F2124" s="8"/>
      <c r="H2124"/>
      <c r="N2124"/>
      <c r="P2124" s="8"/>
      <c r="R2124" s="8"/>
      <c r="T2124" s="8"/>
      <c r="AQ2124"/>
      <c r="BJ2124" s="33" t="s">
        <v>2291</v>
      </c>
      <c r="BP2124" s="8"/>
    </row>
    <row r="2125" spans="1:68" x14ac:dyDescent="0.25">
      <c r="A2125" s="8"/>
      <c r="B2125" s="8"/>
      <c r="C2125" s="8"/>
      <c r="D2125" s="8"/>
      <c r="F2125" s="8"/>
      <c r="H2125"/>
      <c r="N2125"/>
      <c r="P2125" s="8"/>
      <c r="R2125" s="8"/>
      <c r="T2125" s="8"/>
      <c r="AQ2125"/>
      <c r="BJ2125" s="33" t="s">
        <v>2292</v>
      </c>
      <c r="BP2125" s="8"/>
    </row>
    <row r="2126" spans="1:68" x14ac:dyDescent="0.25">
      <c r="A2126" s="8"/>
      <c r="B2126" s="8"/>
      <c r="C2126" s="8"/>
      <c r="D2126" s="8"/>
      <c r="F2126" s="8"/>
      <c r="H2126"/>
      <c r="N2126"/>
      <c r="P2126" s="8"/>
      <c r="R2126" s="8"/>
      <c r="T2126" s="8"/>
      <c r="AQ2126"/>
      <c r="BJ2126" s="33" t="s">
        <v>2293</v>
      </c>
      <c r="BP2126" s="8"/>
    </row>
    <row r="2127" spans="1:68" x14ac:dyDescent="0.25">
      <c r="A2127" s="8"/>
      <c r="B2127" s="8"/>
      <c r="C2127" s="8"/>
      <c r="D2127" s="8"/>
      <c r="F2127" s="8"/>
      <c r="H2127"/>
      <c r="N2127"/>
      <c r="P2127" s="8"/>
      <c r="R2127" s="8"/>
      <c r="T2127" s="8"/>
      <c r="AQ2127"/>
      <c r="BJ2127" s="33" t="s">
        <v>2294</v>
      </c>
      <c r="BP2127" s="8"/>
    </row>
    <row r="2128" spans="1:68" x14ac:dyDescent="0.25">
      <c r="A2128" s="8"/>
      <c r="B2128" s="8"/>
      <c r="C2128" s="8"/>
      <c r="D2128" s="8"/>
      <c r="F2128" s="8"/>
      <c r="H2128"/>
      <c r="N2128"/>
      <c r="P2128" s="8"/>
      <c r="R2128" s="8"/>
      <c r="T2128" s="8"/>
      <c r="AQ2128"/>
      <c r="BJ2128" s="33" t="s">
        <v>2295</v>
      </c>
      <c r="BP2128" s="8"/>
    </row>
    <row r="2129" spans="1:68" x14ac:dyDescent="0.25">
      <c r="A2129" s="8"/>
      <c r="B2129" s="8"/>
      <c r="C2129" s="8"/>
      <c r="D2129" s="8"/>
      <c r="F2129" s="8"/>
      <c r="H2129"/>
      <c r="N2129"/>
      <c r="P2129" s="8"/>
      <c r="R2129" s="8"/>
      <c r="T2129" s="8"/>
      <c r="AQ2129"/>
      <c r="BJ2129" s="33" t="s">
        <v>2296</v>
      </c>
      <c r="BP2129" s="8"/>
    </row>
    <row r="2130" spans="1:68" x14ac:dyDescent="0.25">
      <c r="A2130" s="8"/>
      <c r="B2130" s="8"/>
      <c r="C2130" s="8"/>
      <c r="D2130" s="8"/>
      <c r="F2130" s="8"/>
      <c r="H2130"/>
      <c r="N2130"/>
      <c r="P2130" s="8"/>
      <c r="R2130" s="8"/>
      <c r="T2130" s="8"/>
      <c r="AQ2130"/>
      <c r="BJ2130" s="33" t="s">
        <v>2297</v>
      </c>
      <c r="BP2130" s="8"/>
    </row>
    <row r="2131" spans="1:68" x14ac:dyDescent="0.25">
      <c r="A2131" s="8"/>
      <c r="B2131" s="8"/>
      <c r="C2131" s="8"/>
      <c r="D2131" s="8"/>
      <c r="F2131" s="8"/>
      <c r="H2131"/>
      <c r="N2131"/>
      <c r="P2131" s="8"/>
      <c r="R2131" s="8"/>
      <c r="T2131" s="8"/>
      <c r="AQ2131"/>
      <c r="BJ2131" s="33" t="s">
        <v>2298</v>
      </c>
      <c r="BP2131" s="8"/>
    </row>
    <row r="2132" spans="1:68" x14ac:dyDescent="0.25">
      <c r="A2132" s="8"/>
      <c r="B2132" s="8"/>
      <c r="C2132" s="8"/>
      <c r="D2132" s="8"/>
      <c r="F2132" s="8"/>
      <c r="H2132"/>
      <c r="N2132"/>
      <c r="P2132" s="8"/>
      <c r="R2132" s="8"/>
      <c r="T2132" s="8"/>
      <c r="AQ2132"/>
      <c r="BJ2132" s="33" t="s">
        <v>2299</v>
      </c>
      <c r="BP2132" s="8"/>
    </row>
    <row r="2133" spans="1:68" x14ac:dyDescent="0.25">
      <c r="A2133" s="8"/>
      <c r="B2133" s="8"/>
      <c r="C2133" s="8"/>
      <c r="D2133" s="8"/>
      <c r="F2133" s="8"/>
      <c r="H2133"/>
      <c r="N2133"/>
      <c r="P2133" s="8"/>
      <c r="R2133" s="8"/>
      <c r="T2133" s="8"/>
      <c r="AQ2133"/>
      <c r="BJ2133" s="33" t="s">
        <v>2300</v>
      </c>
      <c r="BP2133" s="8"/>
    </row>
    <row r="2134" spans="1:68" x14ac:dyDescent="0.25">
      <c r="A2134" s="8"/>
      <c r="B2134" s="8"/>
      <c r="C2134" s="8"/>
      <c r="D2134" s="8"/>
      <c r="F2134" s="8"/>
      <c r="H2134"/>
      <c r="N2134"/>
      <c r="P2134" s="8"/>
      <c r="R2134" s="8"/>
      <c r="T2134" s="8"/>
      <c r="AQ2134"/>
      <c r="BJ2134" s="33" t="s">
        <v>2301</v>
      </c>
      <c r="BP2134" s="8"/>
    </row>
    <row r="2135" spans="1:68" x14ac:dyDescent="0.25">
      <c r="A2135" s="8"/>
      <c r="B2135" s="8"/>
      <c r="C2135" s="8"/>
      <c r="D2135" s="8"/>
      <c r="F2135" s="8"/>
      <c r="H2135"/>
      <c r="N2135"/>
      <c r="P2135" s="8"/>
      <c r="R2135" s="8"/>
      <c r="T2135" s="8"/>
      <c r="AQ2135"/>
      <c r="BJ2135" s="33" t="s">
        <v>2302</v>
      </c>
      <c r="BP2135" s="8"/>
    </row>
    <row r="2136" spans="1:68" x14ac:dyDescent="0.25">
      <c r="A2136" s="8"/>
      <c r="B2136" s="8"/>
      <c r="C2136" s="8"/>
      <c r="D2136" s="8"/>
      <c r="F2136" s="8"/>
      <c r="H2136"/>
      <c r="N2136"/>
      <c r="P2136" s="8"/>
      <c r="R2136" s="8"/>
      <c r="T2136" s="8"/>
      <c r="AQ2136"/>
      <c r="BJ2136" s="33" t="s">
        <v>2303</v>
      </c>
      <c r="BP2136" s="8"/>
    </row>
    <row r="2137" spans="1:68" x14ac:dyDescent="0.25">
      <c r="A2137" s="8"/>
      <c r="B2137" s="8"/>
      <c r="C2137" s="8"/>
      <c r="D2137" s="8"/>
      <c r="F2137" s="8"/>
      <c r="H2137"/>
      <c r="N2137"/>
      <c r="P2137" s="8"/>
      <c r="R2137" s="8"/>
      <c r="T2137" s="8"/>
      <c r="AQ2137"/>
      <c r="BJ2137" s="33" t="s">
        <v>2304</v>
      </c>
      <c r="BP2137" s="8"/>
    </row>
    <row r="2138" spans="1:68" x14ac:dyDescent="0.25">
      <c r="A2138" s="8"/>
      <c r="B2138" s="8"/>
      <c r="C2138" s="8"/>
      <c r="D2138" s="8"/>
      <c r="F2138" s="8"/>
      <c r="H2138"/>
      <c r="N2138"/>
      <c r="P2138" s="8"/>
      <c r="R2138" s="8"/>
      <c r="T2138" s="8"/>
      <c r="AQ2138"/>
      <c r="BJ2138" s="33" t="s">
        <v>2305</v>
      </c>
      <c r="BP2138" s="8"/>
    </row>
    <row r="2139" spans="1:68" x14ac:dyDescent="0.25">
      <c r="A2139" s="8"/>
      <c r="B2139" s="8"/>
      <c r="C2139" s="8"/>
      <c r="D2139" s="8"/>
      <c r="F2139" s="8"/>
      <c r="H2139"/>
      <c r="N2139"/>
      <c r="P2139" s="8"/>
      <c r="R2139" s="8"/>
      <c r="T2139" s="8"/>
      <c r="AQ2139"/>
      <c r="BJ2139" s="33" t="s">
        <v>2306</v>
      </c>
      <c r="BP2139" s="8"/>
    </row>
    <row r="2140" spans="1:68" x14ac:dyDescent="0.25">
      <c r="A2140" s="8"/>
      <c r="B2140" s="8"/>
      <c r="C2140" s="8"/>
      <c r="D2140" s="8"/>
      <c r="F2140" s="8"/>
      <c r="H2140"/>
      <c r="N2140"/>
      <c r="P2140" s="8"/>
      <c r="R2140" s="8"/>
      <c r="T2140" s="8"/>
      <c r="AQ2140"/>
      <c r="BJ2140" s="33" t="s">
        <v>2307</v>
      </c>
      <c r="BP2140" s="8"/>
    </row>
    <row r="2141" spans="1:68" x14ac:dyDescent="0.25">
      <c r="A2141" s="8"/>
      <c r="B2141" s="8"/>
      <c r="C2141" s="8"/>
      <c r="D2141" s="8"/>
      <c r="F2141" s="8"/>
      <c r="H2141"/>
      <c r="N2141"/>
      <c r="P2141" s="8"/>
      <c r="R2141" s="8"/>
      <c r="T2141" s="8"/>
      <c r="AQ2141"/>
      <c r="BJ2141" s="33" t="s">
        <v>2308</v>
      </c>
      <c r="BP2141" s="8"/>
    </row>
    <row r="2142" spans="1:68" x14ac:dyDescent="0.25">
      <c r="A2142" s="8"/>
      <c r="B2142" s="8"/>
      <c r="C2142" s="8"/>
      <c r="D2142" s="8"/>
      <c r="F2142" s="8"/>
      <c r="H2142"/>
      <c r="N2142"/>
      <c r="P2142" s="8"/>
      <c r="R2142" s="8"/>
      <c r="T2142" s="8"/>
      <c r="AQ2142"/>
      <c r="BJ2142" s="33" t="s">
        <v>2309</v>
      </c>
      <c r="BP2142" s="8"/>
    </row>
    <row r="2143" spans="1:68" x14ac:dyDescent="0.25">
      <c r="A2143" s="8"/>
      <c r="B2143" s="8"/>
      <c r="C2143" s="8"/>
      <c r="D2143" s="8"/>
      <c r="F2143" s="8"/>
      <c r="H2143"/>
      <c r="N2143"/>
      <c r="P2143" s="8"/>
      <c r="R2143" s="8"/>
      <c r="T2143" s="8"/>
      <c r="AQ2143"/>
      <c r="BJ2143" s="33" t="s">
        <v>2310</v>
      </c>
      <c r="BP2143" s="8"/>
    </row>
    <row r="2144" spans="1:68" x14ac:dyDescent="0.25">
      <c r="A2144" s="8"/>
      <c r="B2144" s="8"/>
      <c r="C2144" s="8"/>
      <c r="D2144" s="8"/>
      <c r="F2144" s="8"/>
      <c r="H2144"/>
      <c r="N2144"/>
      <c r="P2144" s="8"/>
      <c r="R2144" s="8"/>
      <c r="T2144" s="8"/>
      <c r="AQ2144"/>
      <c r="BJ2144" s="33" t="s">
        <v>2311</v>
      </c>
      <c r="BP2144" s="8"/>
    </row>
    <row r="2145" spans="1:68" x14ac:dyDescent="0.25">
      <c r="A2145" s="8"/>
      <c r="B2145" s="8"/>
      <c r="C2145" s="8"/>
      <c r="D2145" s="8"/>
      <c r="F2145" s="8"/>
      <c r="H2145"/>
      <c r="N2145"/>
      <c r="P2145" s="8"/>
      <c r="R2145" s="8"/>
      <c r="T2145" s="8"/>
      <c r="AQ2145"/>
      <c r="BJ2145" s="33" t="s">
        <v>2312</v>
      </c>
      <c r="BP2145" s="8"/>
    </row>
    <row r="2146" spans="1:68" x14ac:dyDescent="0.25">
      <c r="A2146" s="8"/>
      <c r="B2146" s="8"/>
      <c r="C2146" s="8"/>
      <c r="D2146" s="8"/>
      <c r="F2146" s="8"/>
      <c r="H2146"/>
      <c r="N2146"/>
      <c r="P2146" s="8"/>
      <c r="R2146" s="8"/>
      <c r="T2146" s="8"/>
      <c r="AQ2146"/>
      <c r="BJ2146" s="33" t="s">
        <v>2313</v>
      </c>
      <c r="BP2146" s="8"/>
    </row>
    <row r="2147" spans="1:68" x14ac:dyDescent="0.25">
      <c r="A2147" s="8"/>
      <c r="B2147" s="8"/>
      <c r="C2147" s="8"/>
      <c r="D2147" s="8"/>
      <c r="F2147" s="8"/>
      <c r="H2147"/>
      <c r="N2147"/>
      <c r="P2147" s="8"/>
      <c r="R2147" s="8"/>
      <c r="T2147" s="8"/>
      <c r="AQ2147"/>
      <c r="BJ2147" s="33" t="s">
        <v>2314</v>
      </c>
      <c r="BP2147" s="8"/>
    </row>
    <row r="2148" spans="1:68" x14ac:dyDescent="0.25">
      <c r="A2148" s="8"/>
      <c r="B2148" s="8"/>
      <c r="C2148" s="8"/>
      <c r="D2148" s="8"/>
      <c r="F2148" s="8"/>
      <c r="H2148"/>
      <c r="N2148"/>
      <c r="P2148" s="8"/>
      <c r="R2148" s="8"/>
      <c r="T2148" s="8"/>
      <c r="AQ2148"/>
      <c r="BJ2148" s="33" t="s">
        <v>2315</v>
      </c>
      <c r="BP2148" s="8"/>
    </row>
    <row r="2149" spans="1:68" x14ac:dyDescent="0.25">
      <c r="A2149" s="8"/>
      <c r="B2149" s="8"/>
      <c r="C2149" s="8"/>
      <c r="D2149" s="8"/>
      <c r="F2149" s="8"/>
      <c r="H2149"/>
      <c r="N2149"/>
      <c r="P2149" s="8"/>
      <c r="R2149" s="8"/>
      <c r="T2149" s="8"/>
      <c r="AQ2149"/>
      <c r="BJ2149" s="33" t="s">
        <v>2316</v>
      </c>
      <c r="BP2149" s="8"/>
    </row>
    <row r="2150" spans="1:68" x14ac:dyDescent="0.25">
      <c r="A2150" s="8"/>
      <c r="B2150" s="8"/>
      <c r="C2150" s="8"/>
      <c r="D2150" s="8"/>
      <c r="F2150" s="8"/>
      <c r="H2150"/>
      <c r="N2150"/>
      <c r="P2150" s="8"/>
      <c r="R2150" s="8"/>
      <c r="T2150" s="8"/>
      <c r="AQ2150"/>
      <c r="BJ2150" s="33" t="s">
        <v>2317</v>
      </c>
      <c r="BP2150" s="8"/>
    </row>
    <row r="2151" spans="1:68" x14ac:dyDescent="0.25">
      <c r="A2151" s="8"/>
      <c r="B2151" s="8"/>
      <c r="C2151" s="8"/>
      <c r="D2151" s="8"/>
      <c r="F2151" s="8"/>
      <c r="H2151"/>
      <c r="N2151"/>
      <c r="P2151" s="8"/>
      <c r="R2151" s="8"/>
      <c r="T2151" s="8"/>
      <c r="AQ2151"/>
      <c r="BJ2151" s="33" t="s">
        <v>2318</v>
      </c>
      <c r="BP2151" s="8"/>
    </row>
    <row r="2152" spans="1:68" x14ac:dyDescent="0.25">
      <c r="A2152" s="8"/>
      <c r="B2152" s="8"/>
      <c r="C2152" s="8"/>
      <c r="D2152" s="8"/>
      <c r="F2152" s="8"/>
      <c r="H2152"/>
      <c r="N2152"/>
      <c r="P2152" s="8"/>
      <c r="R2152" s="8"/>
      <c r="T2152" s="8"/>
      <c r="AQ2152"/>
      <c r="BJ2152" s="33" t="s">
        <v>2319</v>
      </c>
      <c r="BP2152" s="8"/>
    </row>
    <row r="2153" spans="1:68" x14ac:dyDescent="0.25">
      <c r="A2153" s="8"/>
      <c r="B2153" s="8"/>
      <c r="C2153" s="8"/>
      <c r="D2153" s="8"/>
      <c r="F2153" s="8"/>
      <c r="H2153"/>
      <c r="N2153"/>
      <c r="P2153" s="8"/>
      <c r="R2153" s="8"/>
      <c r="T2153" s="8"/>
      <c r="AQ2153"/>
      <c r="BJ2153" s="33" t="s">
        <v>2320</v>
      </c>
      <c r="BP2153" s="8"/>
    </row>
    <row r="2154" spans="1:68" x14ac:dyDescent="0.25">
      <c r="A2154" s="8"/>
      <c r="B2154" s="8"/>
      <c r="C2154" s="8"/>
      <c r="D2154" s="8"/>
      <c r="F2154" s="8"/>
      <c r="H2154"/>
      <c r="N2154"/>
      <c r="P2154" s="8"/>
      <c r="R2154" s="8"/>
      <c r="T2154" s="8"/>
      <c r="AQ2154"/>
      <c r="BJ2154" s="33" t="s">
        <v>2321</v>
      </c>
      <c r="BP2154" s="8"/>
    </row>
    <row r="2155" spans="1:68" x14ac:dyDescent="0.25">
      <c r="A2155" s="8"/>
      <c r="B2155" s="8"/>
      <c r="C2155" s="8"/>
      <c r="D2155" s="8"/>
      <c r="F2155" s="8"/>
      <c r="H2155"/>
      <c r="N2155"/>
      <c r="P2155" s="8"/>
      <c r="R2155" s="8"/>
      <c r="T2155" s="8"/>
      <c r="AQ2155"/>
      <c r="BJ2155" s="33" t="s">
        <v>2322</v>
      </c>
      <c r="BP2155" s="8"/>
    </row>
    <row r="2156" spans="1:68" x14ac:dyDescent="0.25">
      <c r="A2156" s="8"/>
      <c r="B2156" s="8"/>
      <c r="C2156" s="8"/>
      <c r="D2156" s="8"/>
      <c r="F2156" s="8"/>
      <c r="H2156"/>
      <c r="N2156"/>
      <c r="P2156" s="8"/>
      <c r="R2156" s="8"/>
      <c r="T2156" s="8"/>
      <c r="AQ2156"/>
      <c r="BJ2156" s="33" t="s">
        <v>2323</v>
      </c>
      <c r="BP2156" s="8"/>
    </row>
    <row r="2157" spans="1:68" x14ac:dyDescent="0.25">
      <c r="A2157" s="8"/>
      <c r="B2157" s="8"/>
      <c r="C2157" s="8"/>
      <c r="D2157" s="8"/>
      <c r="F2157" s="8"/>
      <c r="H2157"/>
      <c r="N2157"/>
      <c r="P2157" s="8"/>
      <c r="R2157" s="8"/>
      <c r="T2157" s="8"/>
      <c r="AQ2157"/>
      <c r="BJ2157" s="33" t="s">
        <v>2324</v>
      </c>
      <c r="BP2157" s="8"/>
    </row>
    <row r="2158" spans="1:68" x14ac:dyDescent="0.25">
      <c r="A2158" s="8"/>
      <c r="B2158" s="8"/>
      <c r="C2158" s="8"/>
      <c r="D2158" s="8"/>
      <c r="F2158" s="8"/>
      <c r="H2158"/>
      <c r="N2158"/>
      <c r="P2158" s="8"/>
      <c r="R2158" s="8"/>
      <c r="T2158" s="8"/>
      <c r="AQ2158"/>
      <c r="BJ2158" s="33" t="s">
        <v>2325</v>
      </c>
      <c r="BP2158" s="8"/>
    </row>
    <row r="2159" spans="1:68" x14ac:dyDescent="0.25">
      <c r="A2159" s="8"/>
      <c r="B2159" s="8"/>
      <c r="C2159" s="8"/>
      <c r="D2159" s="8"/>
      <c r="F2159" s="8"/>
      <c r="H2159"/>
      <c r="N2159"/>
      <c r="P2159" s="8"/>
      <c r="R2159" s="8"/>
      <c r="T2159" s="8"/>
      <c r="AQ2159"/>
      <c r="BJ2159" s="33" t="s">
        <v>2326</v>
      </c>
      <c r="BP2159" s="8"/>
    </row>
    <row r="2160" spans="1:68" x14ac:dyDescent="0.25">
      <c r="A2160" s="8"/>
      <c r="B2160" s="8"/>
      <c r="C2160" s="8"/>
      <c r="D2160" s="8"/>
      <c r="F2160" s="8"/>
      <c r="H2160"/>
      <c r="N2160"/>
      <c r="P2160" s="8"/>
      <c r="R2160" s="8"/>
      <c r="T2160" s="8"/>
      <c r="AQ2160"/>
      <c r="BJ2160" s="33" t="s">
        <v>2327</v>
      </c>
      <c r="BP2160" s="8"/>
    </row>
    <row r="2161" spans="1:68" x14ac:dyDescent="0.25">
      <c r="A2161" s="8"/>
      <c r="B2161" s="8"/>
      <c r="C2161" s="8"/>
      <c r="D2161" s="8"/>
      <c r="F2161" s="8"/>
      <c r="H2161"/>
      <c r="N2161"/>
      <c r="P2161" s="8"/>
      <c r="R2161" s="8"/>
      <c r="T2161" s="8"/>
      <c r="AQ2161"/>
      <c r="BJ2161" s="33" t="s">
        <v>2328</v>
      </c>
      <c r="BP2161" s="8"/>
    </row>
    <row r="2162" spans="1:68" x14ac:dyDescent="0.25">
      <c r="A2162" s="8"/>
      <c r="B2162" s="8"/>
      <c r="C2162" s="8"/>
      <c r="D2162" s="8"/>
      <c r="F2162" s="8"/>
      <c r="H2162"/>
      <c r="N2162"/>
      <c r="P2162" s="8"/>
      <c r="R2162" s="8"/>
      <c r="T2162" s="8"/>
      <c r="AQ2162"/>
      <c r="BJ2162" s="33" t="s">
        <v>2329</v>
      </c>
      <c r="BP2162" s="8"/>
    </row>
    <row r="2163" spans="1:68" x14ac:dyDescent="0.25">
      <c r="A2163" s="8"/>
      <c r="B2163" s="8"/>
      <c r="C2163" s="8"/>
      <c r="D2163" s="8"/>
      <c r="F2163" s="8"/>
      <c r="H2163"/>
      <c r="N2163"/>
      <c r="P2163" s="8"/>
      <c r="R2163" s="8"/>
      <c r="T2163" s="8"/>
      <c r="AQ2163"/>
      <c r="BJ2163" s="33" t="s">
        <v>2330</v>
      </c>
      <c r="BP2163" s="8"/>
    </row>
    <row r="2164" spans="1:68" x14ac:dyDescent="0.25">
      <c r="A2164" s="8"/>
      <c r="B2164" s="8"/>
      <c r="C2164" s="8"/>
      <c r="D2164" s="8"/>
      <c r="F2164" s="8"/>
      <c r="H2164"/>
      <c r="N2164"/>
      <c r="P2164" s="8"/>
      <c r="R2164" s="8"/>
      <c r="T2164" s="8"/>
      <c r="AQ2164"/>
      <c r="BJ2164" s="33" t="s">
        <v>2331</v>
      </c>
      <c r="BP2164" s="8"/>
    </row>
    <row r="2165" spans="1:68" x14ac:dyDescent="0.25">
      <c r="A2165" s="8"/>
      <c r="B2165" s="8"/>
      <c r="C2165" s="8"/>
      <c r="D2165" s="8"/>
      <c r="F2165" s="8"/>
      <c r="H2165"/>
      <c r="N2165"/>
      <c r="P2165" s="8"/>
      <c r="R2165" s="8"/>
      <c r="T2165" s="8"/>
      <c r="AQ2165"/>
      <c r="BJ2165" s="33" t="s">
        <v>2332</v>
      </c>
      <c r="BP2165" s="8"/>
    </row>
    <row r="2166" spans="1:68" x14ac:dyDescent="0.25">
      <c r="A2166" s="8"/>
      <c r="B2166" s="8"/>
      <c r="C2166" s="8"/>
      <c r="D2166" s="8"/>
      <c r="F2166" s="8"/>
      <c r="H2166"/>
      <c r="N2166"/>
      <c r="P2166" s="8"/>
      <c r="R2166" s="8"/>
      <c r="T2166" s="8"/>
      <c r="AQ2166"/>
      <c r="BJ2166" s="33" t="s">
        <v>2333</v>
      </c>
      <c r="BP2166" s="8"/>
    </row>
    <row r="2167" spans="1:68" x14ac:dyDescent="0.25">
      <c r="A2167" s="8"/>
      <c r="B2167" s="8"/>
      <c r="C2167" s="8"/>
      <c r="D2167" s="8"/>
      <c r="F2167" s="8"/>
      <c r="H2167"/>
      <c r="N2167"/>
      <c r="P2167" s="8"/>
      <c r="R2167" s="8"/>
      <c r="T2167" s="8"/>
      <c r="AQ2167"/>
      <c r="BJ2167" s="33" t="s">
        <v>2334</v>
      </c>
      <c r="BP2167" s="8"/>
    </row>
    <row r="2168" spans="1:68" x14ac:dyDescent="0.25">
      <c r="A2168" s="8"/>
      <c r="B2168" s="8"/>
      <c r="C2168" s="8"/>
      <c r="D2168" s="8"/>
      <c r="F2168" s="8"/>
      <c r="H2168"/>
      <c r="N2168"/>
      <c r="P2168" s="8"/>
      <c r="R2168" s="8"/>
      <c r="T2168" s="8"/>
      <c r="AQ2168"/>
      <c r="BJ2168" s="33" t="s">
        <v>2335</v>
      </c>
      <c r="BP2168" s="8"/>
    </row>
    <row r="2169" spans="1:68" x14ac:dyDescent="0.25">
      <c r="A2169" s="8"/>
      <c r="B2169" s="8"/>
      <c r="C2169" s="8"/>
      <c r="D2169" s="8"/>
      <c r="F2169" s="8"/>
      <c r="H2169"/>
      <c r="N2169"/>
      <c r="P2169" s="8"/>
      <c r="R2169" s="8"/>
      <c r="T2169" s="8"/>
      <c r="AQ2169"/>
      <c r="BJ2169" s="33" t="s">
        <v>2336</v>
      </c>
      <c r="BP2169" s="8"/>
    </row>
    <row r="2170" spans="1:68" x14ac:dyDescent="0.25">
      <c r="A2170" s="8"/>
      <c r="B2170" s="8"/>
      <c r="C2170" s="8"/>
      <c r="D2170" s="8"/>
      <c r="F2170" s="8"/>
      <c r="H2170"/>
      <c r="N2170"/>
      <c r="P2170" s="8"/>
      <c r="R2170" s="8"/>
      <c r="T2170" s="8"/>
      <c r="AQ2170"/>
      <c r="BJ2170" s="33" t="s">
        <v>2337</v>
      </c>
      <c r="BP2170" s="8"/>
    </row>
    <row r="2171" spans="1:68" x14ac:dyDescent="0.25">
      <c r="A2171" s="8"/>
      <c r="B2171" s="8"/>
      <c r="C2171" s="8"/>
      <c r="D2171" s="8"/>
      <c r="F2171" s="8"/>
      <c r="H2171"/>
      <c r="N2171"/>
      <c r="P2171" s="8"/>
      <c r="R2171" s="8"/>
      <c r="T2171" s="8"/>
      <c r="AQ2171"/>
      <c r="BJ2171" s="33" t="s">
        <v>2338</v>
      </c>
      <c r="BP2171" s="8"/>
    </row>
    <row r="2172" spans="1:68" x14ac:dyDescent="0.25">
      <c r="A2172" s="8"/>
      <c r="B2172" s="8"/>
      <c r="C2172" s="8"/>
      <c r="D2172" s="8"/>
      <c r="F2172" s="8"/>
      <c r="H2172"/>
      <c r="N2172"/>
      <c r="P2172" s="8"/>
      <c r="R2172" s="8"/>
      <c r="T2172" s="8"/>
      <c r="AQ2172"/>
      <c r="BJ2172" s="33" t="s">
        <v>2339</v>
      </c>
      <c r="BP2172" s="8"/>
    </row>
    <row r="2173" spans="1:68" x14ac:dyDescent="0.25">
      <c r="A2173" s="8"/>
      <c r="B2173" s="8"/>
      <c r="C2173" s="8"/>
      <c r="D2173" s="8"/>
      <c r="F2173" s="8"/>
      <c r="H2173"/>
      <c r="N2173"/>
      <c r="P2173" s="8"/>
      <c r="R2173" s="8"/>
      <c r="T2173" s="8"/>
      <c r="AQ2173"/>
      <c r="BJ2173" s="33" t="s">
        <v>2340</v>
      </c>
      <c r="BP2173" s="8"/>
    </row>
    <row r="2174" spans="1:68" x14ac:dyDescent="0.25">
      <c r="A2174" s="8"/>
      <c r="B2174" s="8"/>
      <c r="C2174" s="8"/>
      <c r="D2174" s="8"/>
      <c r="F2174" s="8"/>
      <c r="H2174"/>
      <c r="N2174"/>
      <c r="P2174" s="8"/>
      <c r="R2174" s="8"/>
      <c r="T2174" s="8"/>
      <c r="AQ2174"/>
      <c r="BJ2174" s="33" t="s">
        <v>2341</v>
      </c>
      <c r="BP2174" s="8"/>
    </row>
    <row r="2175" spans="1:68" x14ac:dyDescent="0.25">
      <c r="A2175" s="8"/>
      <c r="B2175" s="8"/>
      <c r="C2175" s="8"/>
      <c r="D2175" s="8"/>
      <c r="F2175" s="8"/>
      <c r="H2175"/>
      <c r="N2175"/>
      <c r="P2175" s="8"/>
      <c r="R2175" s="8"/>
      <c r="T2175" s="8"/>
      <c r="AQ2175"/>
      <c r="BJ2175" s="33" t="s">
        <v>2342</v>
      </c>
      <c r="BP2175" s="8"/>
    </row>
    <row r="2176" spans="1:68" x14ac:dyDescent="0.25">
      <c r="A2176" s="8"/>
      <c r="B2176" s="8"/>
      <c r="C2176" s="8"/>
      <c r="D2176" s="8"/>
      <c r="F2176" s="8"/>
      <c r="H2176"/>
      <c r="N2176"/>
      <c r="P2176" s="8"/>
      <c r="R2176" s="8"/>
      <c r="T2176" s="8"/>
      <c r="AQ2176"/>
      <c r="BJ2176" s="33" t="s">
        <v>2343</v>
      </c>
      <c r="BP2176" s="8"/>
    </row>
    <row r="2177" spans="1:68" x14ac:dyDescent="0.25">
      <c r="A2177" s="8"/>
      <c r="B2177" s="8"/>
      <c r="C2177" s="8"/>
      <c r="D2177" s="8"/>
      <c r="F2177" s="8"/>
      <c r="H2177"/>
      <c r="N2177"/>
      <c r="P2177" s="8"/>
      <c r="R2177" s="8"/>
      <c r="T2177" s="8"/>
      <c r="AQ2177"/>
      <c r="BJ2177" s="33" t="s">
        <v>2344</v>
      </c>
      <c r="BP2177" s="8"/>
    </row>
    <row r="2178" spans="1:68" x14ac:dyDescent="0.25">
      <c r="A2178" s="8"/>
      <c r="B2178" s="8"/>
      <c r="C2178" s="8"/>
      <c r="D2178" s="8"/>
      <c r="F2178" s="8"/>
      <c r="H2178"/>
      <c r="N2178"/>
      <c r="P2178" s="8"/>
      <c r="R2178" s="8"/>
      <c r="T2178" s="8"/>
      <c r="AQ2178"/>
      <c r="BJ2178" s="33" t="s">
        <v>2345</v>
      </c>
      <c r="BP2178" s="8"/>
    </row>
    <row r="2179" spans="1:68" x14ac:dyDescent="0.25">
      <c r="A2179" s="8"/>
      <c r="B2179" s="8"/>
      <c r="C2179" s="8"/>
      <c r="D2179" s="8"/>
      <c r="F2179" s="8"/>
      <c r="H2179"/>
      <c r="N2179"/>
      <c r="P2179" s="8"/>
      <c r="R2179" s="8"/>
      <c r="T2179" s="8"/>
      <c r="AQ2179"/>
      <c r="BJ2179" s="33" t="s">
        <v>2346</v>
      </c>
      <c r="BP2179" s="8"/>
    </row>
    <row r="2180" spans="1:68" x14ac:dyDescent="0.25">
      <c r="A2180" s="8"/>
      <c r="B2180" s="8"/>
      <c r="C2180" s="8"/>
      <c r="D2180" s="8"/>
      <c r="F2180" s="8"/>
      <c r="H2180"/>
      <c r="N2180"/>
      <c r="P2180" s="8"/>
      <c r="R2180" s="8"/>
      <c r="T2180" s="8"/>
      <c r="AQ2180"/>
      <c r="BJ2180" s="33" t="s">
        <v>2347</v>
      </c>
      <c r="BP2180" s="8"/>
    </row>
    <row r="2181" spans="1:68" x14ac:dyDescent="0.25">
      <c r="A2181" s="8"/>
      <c r="B2181" s="8"/>
      <c r="C2181" s="8"/>
      <c r="D2181" s="8"/>
      <c r="F2181" s="8"/>
      <c r="H2181"/>
      <c r="N2181"/>
      <c r="P2181" s="8"/>
      <c r="R2181" s="8"/>
      <c r="T2181" s="8"/>
      <c r="AQ2181"/>
      <c r="BJ2181" s="33" t="s">
        <v>2348</v>
      </c>
      <c r="BP2181" s="8"/>
    </row>
    <row r="2182" spans="1:68" x14ac:dyDescent="0.25">
      <c r="A2182" s="8"/>
      <c r="B2182" s="8"/>
      <c r="C2182" s="8"/>
      <c r="D2182" s="8"/>
      <c r="F2182" s="8"/>
      <c r="H2182"/>
      <c r="N2182"/>
      <c r="P2182" s="8"/>
      <c r="R2182" s="8"/>
      <c r="T2182" s="8"/>
      <c r="AQ2182"/>
      <c r="BJ2182" s="33" t="s">
        <v>2349</v>
      </c>
      <c r="BP2182" s="8"/>
    </row>
    <row r="2183" spans="1:68" x14ac:dyDescent="0.25">
      <c r="A2183" s="8"/>
      <c r="B2183" s="8"/>
      <c r="C2183" s="8"/>
      <c r="D2183" s="8"/>
      <c r="F2183" s="8"/>
      <c r="H2183"/>
      <c r="N2183"/>
      <c r="P2183" s="8"/>
      <c r="R2183" s="8"/>
      <c r="T2183" s="8"/>
      <c r="AQ2183"/>
      <c r="BJ2183" s="33" t="s">
        <v>2350</v>
      </c>
      <c r="BP2183" s="8"/>
    </row>
    <row r="2184" spans="1:68" x14ac:dyDescent="0.25">
      <c r="A2184" s="8"/>
      <c r="B2184" s="8"/>
      <c r="C2184" s="8"/>
      <c r="D2184" s="8"/>
      <c r="F2184" s="8"/>
      <c r="H2184"/>
      <c r="N2184"/>
      <c r="P2184" s="8"/>
      <c r="R2184" s="8"/>
      <c r="T2184" s="8"/>
      <c r="AQ2184"/>
      <c r="BJ2184" s="33" t="s">
        <v>2351</v>
      </c>
      <c r="BP2184" s="8"/>
    </row>
    <row r="2185" spans="1:68" x14ac:dyDescent="0.25">
      <c r="A2185" s="8"/>
      <c r="B2185" s="8"/>
      <c r="C2185" s="8"/>
      <c r="D2185" s="8"/>
      <c r="F2185" s="8"/>
      <c r="H2185"/>
      <c r="N2185"/>
      <c r="P2185" s="8"/>
      <c r="R2185" s="8"/>
      <c r="T2185" s="8"/>
      <c r="AQ2185"/>
      <c r="BJ2185" s="33" t="s">
        <v>2352</v>
      </c>
      <c r="BP2185" s="8"/>
    </row>
    <row r="2186" spans="1:68" x14ac:dyDescent="0.25">
      <c r="A2186" s="8"/>
      <c r="B2186" s="8"/>
      <c r="C2186" s="8"/>
      <c r="D2186" s="8"/>
      <c r="F2186" s="8"/>
      <c r="H2186"/>
      <c r="N2186"/>
      <c r="P2186" s="8"/>
      <c r="R2186" s="8"/>
      <c r="T2186" s="8"/>
      <c r="AQ2186"/>
      <c r="BJ2186" s="33" t="s">
        <v>2353</v>
      </c>
      <c r="BP2186" s="8"/>
    </row>
    <row r="2187" spans="1:68" x14ac:dyDescent="0.25">
      <c r="A2187" s="8"/>
      <c r="B2187" s="8"/>
      <c r="C2187" s="8"/>
      <c r="D2187" s="8"/>
      <c r="F2187" s="8"/>
      <c r="H2187"/>
      <c r="N2187"/>
      <c r="P2187" s="8"/>
      <c r="R2187" s="8"/>
      <c r="T2187" s="8"/>
      <c r="AQ2187"/>
      <c r="BJ2187" s="33" t="s">
        <v>2354</v>
      </c>
      <c r="BP2187" s="8"/>
    </row>
    <row r="2188" spans="1:68" x14ac:dyDescent="0.25">
      <c r="A2188" s="8"/>
      <c r="B2188" s="8"/>
      <c r="C2188" s="8"/>
      <c r="D2188" s="8"/>
      <c r="F2188" s="8"/>
      <c r="H2188"/>
      <c r="N2188"/>
      <c r="P2188" s="8"/>
      <c r="R2188" s="8"/>
      <c r="T2188" s="8"/>
      <c r="AQ2188"/>
      <c r="BJ2188" s="33" t="s">
        <v>2355</v>
      </c>
      <c r="BP2188" s="8"/>
    </row>
    <row r="2189" spans="1:68" x14ac:dyDescent="0.25">
      <c r="A2189" s="8"/>
      <c r="B2189" s="8"/>
      <c r="C2189" s="8"/>
      <c r="D2189" s="8"/>
      <c r="F2189" s="8"/>
      <c r="H2189"/>
      <c r="N2189"/>
      <c r="P2189" s="8"/>
      <c r="R2189" s="8"/>
      <c r="T2189" s="8"/>
      <c r="AQ2189"/>
      <c r="BJ2189" s="33" t="s">
        <v>2356</v>
      </c>
      <c r="BP2189" s="8"/>
    </row>
    <row r="2190" spans="1:68" x14ac:dyDescent="0.25">
      <c r="A2190" s="8"/>
      <c r="B2190" s="8"/>
      <c r="C2190" s="8"/>
      <c r="D2190" s="8"/>
      <c r="F2190" s="8"/>
      <c r="H2190"/>
      <c r="N2190"/>
      <c r="P2190" s="8"/>
      <c r="R2190" s="8"/>
      <c r="T2190" s="8"/>
      <c r="AQ2190"/>
      <c r="BJ2190" s="33" t="s">
        <v>2357</v>
      </c>
      <c r="BP2190" s="8"/>
    </row>
    <row r="2191" spans="1:68" x14ac:dyDescent="0.25">
      <c r="A2191" s="8"/>
      <c r="B2191" s="8"/>
      <c r="C2191" s="8"/>
      <c r="D2191" s="8"/>
      <c r="F2191" s="8"/>
      <c r="H2191"/>
      <c r="N2191"/>
      <c r="P2191" s="8"/>
      <c r="R2191" s="8"/>
      <c r="T2191" s="8"/>
      <c r="AQ2191"/>
      <c r="BJ2191" s="33" t="s">
        <v>2358</v>
      </c>
      <c r="BP2191" s="8"/>
    </row>
    <row r="2192" spans="1:68" x14ac:dyDescent="0.25">
      <c r="A2192" s="8"/>
      <c r="B2192" s="8"/>
      <c r="C2192" s="8"/>
      <c r="D2192" s="8"/>
      <c r="F2192" s="8"/>
      <c r="H2192"/>
      <c r="N2192"/>
      <c r="P2192" s="8"/>
      <c r="R2192" s="8"/>
      <c r="T2192" s="8"/>
      <c r="AQ2192"/>
      <c r="BJ2192" s="33" t="s">
        <v>2359</v>
      </c>
      <c r="BP2192" s="8"/>
    </row>
    <row r="2193" spans="1:68" x14ac:dyDescent="0.25">
      <c r="A2193" s="8"/>
      <c r="B2193" s="8"/>
      <c r="C2193" s="8"/>
      <c r="D2193" s="8"/>
      <c r="F2193" s="8"/>
      <c r="H2193"/>
      <c r="N2193"/>
      <c r="P2193" s="8"/>
      <c r="R2193" s="8"/>
      <c r="T2193" s="8"/>
      <c r="AQ2193"/>
      <c r="BJ2193" s="33" t="s">
        <v>2360</v>
      </c>
      <c r="BP2193" s="8"/>
    </row>
    <row r="2194" spans="1:68" x14ac:dyDescent="0.25">
      <c r="A2194" s="8"/>
      <c r="B2194" s="8"/>
      <c r="C2194" s="8"/>
      <c r="D2194" s="8"/>
      <c r="F2194" s="8"/>
      <c r="H2194"/>
      <c r="N2194"/>
      <c r="P2194" s="8"/>
      <c r="R2194" s="8"/>
      <c r="T2194" s="8"/>
      <c r="AQ2194"/>
      <c r="BJ2194" s="33" t="s">
        <v>2361</v>
      </c>
      <c r="BP2194" s="8"/>
    </row>
    <row r="2195" spans="1:68" x14ac:dyDescent="0.25">
      <c r="A2195" s="8"/>
      <c r="B2195" s="8"/>
      <c r="C2195" s="8"/>
      <c r="D2195" s="8"/>
      <c r="F2195" s="8"/>
      <c r="H2195"/>
      <c r="N2195"/>
      <c r="P2195" s="8"/>
      <c r="R2195" s="8"/>
      <c r="T2195" s="8"/>
      <c r="AQ2195"/>
      <c r="BJ2195" s="33" t="s">
        <v>2362</v>
      </c>
      <c r="BP2195" s="8"/>
    </row>
    <row r="2196" spans="1:68" x14ac:dyDescent="0.25">
      <c r="A2196" s="8"/>
      <c r="B2196" s="8"/>
      <c r="C2196" s="8"/>
      <c r="D2196" s="8"/>
      <c r="F2196" s="8"/>
      <c r="H2196"/>
      <c r="N2196"/>
      <c r="P2196" s="8"/>
      <c r="R2196" s="8"/>
      <c r="T2196" s="8"/>
      <c r="AQ2196"/>
      <c r="BJ2196" s="33" t="s">
        <v>2363</v>
      </c>
      <c r="BP2196" s="8"/>
    </row>
    <row r="2197" spans="1:68" x14ac:dyDescent="0.25">
      <c r="A2197" s="8"/>
      <c r="B2197" s="8"/>
      <c r="C2197" s="8"/>
      <c r="D2197" s="8"/>
      <c r="F2197" s="8"/>
      <c r="H2197"/>
      <c r="N2197"/>
      <c r="P2197" s="8"/>
      <c r="R2197" s="8"/>
      <c r="T2197" s="8"/>
      <c r="AQ2197"/>
      <c r="BJ2197" s="33" t="s">
        <v>2364</v>
      </c>
      <c r="BP2197" s="8"/>
    </row>
    <row r="2198" spans="1:68" x14ac:dyDescent="0.25">
      <c r="A2198" s="8"/>
      <c r="B2198" s="8"/>
      <c r="C2198" s="8"/>
      <c r="D2198" s="8"/>
      <c r="F2198" s="8"/>
      <c r="H2198"/>
      <c r="N2198"/>
      <c r="P2198" s="8"/>
      <c r="R2198" s="8"/>
      <c r="T2198" s="8"/>
      <c r="AQ2198"/>
      <c r="BJ2198" s="33" t="s">
        <v>2365</v>
      </c>
      <c r="BP2198" s="8"/>
    </row>
    <row r="2199" spans="1:68" x14ac:dyDescent="0.25">
      <c r="A2199" s="8"/>
      <c r="B2199" s="8"/>
      <c r="C2199" s="8"/>
      <c r="D2199" s="8"/>
      <c r="F2199" s="8"/>
      <c r="H2199"/>
      <c r="N2199"/>
      <c r="P2199" s="8"/>
      <c r="R2199" s="8"/>
      <c r="T2199" s="8"/>
      <c r="AQ2199"/>
      <c r="BJ2199" s="33" t="s">
        <v>2366</v>
      </c>
      <c r="BP2199" s="8"/>
    </row>
    <row r="2200" spans="1:68" x14ac:dyDescent="0.25">
      <c r="A2200" s="8"/>
      <c r="B2200" s="8"/>
      <c r="C2200" s="8"/>
      <c r="D2200" s="8"/>
      <c r="F2200" s="8"/>
      <c r="H2200"/>
      <c r="N2200"/>
      <c r="P2200" s="8"/>
      <c r="R2200" s="8"/>
      <c r="T2200" s="8"/>
      <c r="AQ2200"/>
      <c r="BJ2200" s="33" t="s">
        <v>2367</v>
      </c>
      <c r="BP2200" s="8"/>
    </row>
    <row r="2201" spans="1:68" x14ac:dyDescent="0.25">
      <c r="A2201" s="8"/>
      <c r="B2201" s="8"/>
      <c r="C2201" s="8"/>
      <c r="D2201" s="8"/>
      <c r="F2201" s="8"/>
      <c r="H2201"/>
      <c r="N2201"/>
      <c r="P2201" s="8"/>
      <c r="R2201" s="8"/>
      <c r="T2201" s="8"/>
      <c r="AQ2201"/>
      <c r="BJ2201" s="33" t="s">
        <v>2368</v>
      </c>
      <c r="BP2201" s="8"/>
    </row>
    <row r="2202" spans="1:68" x14ac:dyDescent="0.25">
      <c r="A2202" s="8"/>
      <c r="B2202" s="8"/>
      <c r="C2202" s="8"/>
      <c r="D2202" s="8"/>
      <c r="F2202" s="8"/>
      <c r="H2202"/>
      <c r="N2202"/>
      <c r="P2202" s="8"/>
      <c r="R2202" s="8"/>
      <c r="T2202" s="8"/>
      <c r="AQ2202"/>
      <c r="BJ2202" s="33" t="s">
        <v>2369</v>
      </c>
      <c r="BP2202" s="8"/>
    </row>
    <row r="2203" spans="1:68" x14ac:dyDescent="0.25">
      <c r="A2203" s="8"/>
      <c r="B2203" s="8"/>
      <c r="C2203" s="8"/>
      <c r="D2203" s="8"/>
      <c r="F2203" s="8"/>
      <c r="H2203"/>
      <c r="N2203"/>
      <c r="P2203" s="8"/>
      <c r="R2203" s="8"/>
      <c r="T2203" s="8"/>
      <c r="AQ2203"/>
      <c r="BJ2203" s="33" t="s">
        <v>2370</v>
      </c>
      <c r="BP2203" s="8"/>
    </row>
    <row r="2204" spans="1:68" x14ac:dyDescent="0.25">
      <c r="A2204" s="8"/>
      <c r="B2204" s="8"/>
      <c r="C2204" s="8"/>
      <c r="D2204" s="8"/>
      <c r="F2204" s="8"/>
      <c r="H2204"/>
      <c r="N2204"/>
      <c r="P2204" s="8"/>
      <c r="R2204" s="8"/>
      <c r="T2204" s="8"/>
      <c r="AQ2204"/>
      <c r="BJ2204" s="33" t="s">
        <v>2371</v>
      </c>
      <c r="BP2204" s="8"/>
    </row>
    <row r="2205" spans="1:68" x14ac:dyDescent="0.25">
      <c r="A2205" s="8"/>
      <c r="B2205" s="8"/>
      <c r="C2205" s="8"/>
      <c r="D2205" s="8"/>
      <c r="F2205" s="8"/>
      <c r="H2205"/>
      <c r="N2205"/>
      <c r="P2205" s="8"/>
      <c r="R2205" s="8"/>
      <c r="T2205" s="8"/>
      <c r="AQ2205"/>
      <c r="BJ2205" s="33" t="s">
        <v>2372</v>
      </c>
      <c r="BP2205" s="8"/>
    </row>
    <row r="2206" spans="1:68" x14ac:dyDescent="0.25">
      <c r="A2206" s="8"/>
      <c r="B2206" s="8"/>
      <c r="C2206" s="8"/>
      <c r="D2206" s="8"/>
      <c r="F2206" s="8"/>
      <c r="H2206"/>
      <c r="N2206"/>
      <c r="P2206" s="8"/>
      <c r="R2206" s="8"/>
      <c r="T2206" s="8"/>
      <c r="AQ2206"/>
      <c r="BJ2206" s="33" t="s">
        <v>2373</v>
      </c>
      <c r="BP2206" s="8"/>
    </row>
    <row r="2207" spans="1:68" x14ac:dyDescent="0.25">
      <c r="A2207" s="8"/>
      <c r="B2207" s="8"/>
      <c r="C2207" s="8"/>
      <c r="D2207" s="8"/>
      <c r="F2207" s="8"/>
      <c r="H2207"/>
      <c r="N2207"/>
      <c r="P2207" s="8"/>
      <c r="R2207" s="8"/>
      <c r="T2207" s="8"/>
      <c r="AQ2207"/>
      <c r="BJ2207" s="33" t="s">
        <v>2374</v>
      </c>
      <c r="BP2207" s="8"/>
    </row>
    <row r="2208" spans="1:68" x14ac:dyDescent="0.25">
      <c r="A2208" s="8"/>
      <c r="B2208" s="8"/>
      <c r="C2208" s="8"/>
      <c r="D2208" s="8"/>
      <c r="F2208" s="8"/>
      <c r="H2208"/>
      <c r="N2208"/>
      <c r="P2208" s="8"/>
      <c r="R2208" s="8"/>
      <c r="T2208" s="8"/>
      <c r="AQ2208"/>
      <c r="BJ2208" s="33" t="s">
        <v>2375</v>
      </c>
      <c r="BP2208" s="8"/>
    </row>
    <row r="2209" spans="1:68" x14ac:dyDescent="0.25">
      <c r="A2209" s="8"/>
      <c r="B2209" s="8"/>
      <c r="C2209" s="8"/>
      <c r="D2209" s="8"/>
      <c r="F2209" s="8"/>
      <c r="H2209"/>
      <c r="N2209"/>
      <c r="P2209" s="8"/>
      <c r="R2209" s="8"/>
      <c r="T2209" s="8"/>
      <c r="AQ2209"/>
      <c r="BJ2209" s="33" t="s">
        <v>2376</v>
      </c>
      <c r="BP2209" s="8"/>
    </row>
    <row r="2210" spans="1:68" x14ac:dyDescent="0.25">
      <c r="A2210" s="8"/>
      <c r="B2210" s="8"/>
      <c r="C2210" s="8"/>
      <c r="D2210" s="8"/>
      <c r="F2210" s="8"/>
      <c r="H2210"/>
      <c r="N2210"/>
      <c r="P2210" s="8"/>
      <c r="R2210" s="8"/>
      <c r="T2210" s="8"/>
      <c r="AQ2210"/>
      <c r="BJ2210" s="33" t="s">
        <v>2377</v>
      </c>
      <c r="BP2210" s="8"/>
    </row>
    <row r="2211" spans="1:68" x14ac:dyDescent="0.25">
      <c r="A2211" s="8"/>
      <c r="B2211" s="8"/>
      <c r="C2211" s="8"/>
      <c r="D2211" s="8"/>
      <c r="F2211" s="8"/>
      <c r="H2211"/>
      <c r="N2211"/>
      <c r="P2211" s="8"/>
      <c r="R2211" s="8"/>
      <c r="T2211" s="8"/>
      <c r="AQ2211"/>
      <c r="BJ2211" s="33" t="s">
        <v>2378</v>
      </c>
      <c r="BP2211" s="8"/>
    </row>
    <row r="2212" spans="1:68" x14ac:dyDescent="0.25">
      <c r="A2212" s="8"/>
      <c r="B2212" s="8"/>
      <c r="C2212" s="8"/>
      <c r="D2212" s="8"/>
      <c r="F2212" s="8"/>
      <c r="H2212"/>
      <c r="N2212"/>
      <c r="P2212" s="8"/>
      <c r="R2212" s="8"/>
      <c r="T2212" s="8"/>
      <c r="AQ2212"/>
      <c r="BJ2212" s="33" t="s">
        <v>2379</v>
      </c>
      <c r="BP2212" s="8"/>
    </row>
    <row r="2213" spans="1:68" x14ac:dyDescent="0.25">
      <c r="A2213" s="8"/>
      <c r="B2213" s="8"/>
      <c r="C2213" s="8"/>
      <c r="D2213" s="8"/>
      <c r="F2213" s="8"/>
      <c r="H2213"/>
      <c r="N2213"/>
      <c r="P2213" s="8"/>
      <c r="R2213" s="8"/>
      <c r="T2213" s="8"/>
      <c r="AQ2213"/>
      <c r="BJ2213" s="33" t="s">
        <v>2380</v>
      </c>
      <c r="BP2213" s="8"/>
    </row>
    <row r="2214" spans="1:68" x14ac:dyDescent="0.25">
      <c r="A2214" s="8"/>
      <c r="B2214" s="8"/>
      <c r="C2214" s="8"/>
      <c r="D2214" s="8"/>
      <c r="F2214" s="8"/>
      <c r="H2214"/>
      <c r="N2214"/>
      <c r="P2214" s="8"/>
      <c r="R2214" s="8"/>
      <c r="T2214" s="8"/>
      <c r="AQ2214"/>
      <c r="BJ2214" s="33" t="s">
        <v>2381</v>
      </c>
      <c r="BP2214" s="8"/>
    </row>
    <row r="2215" spans="1:68" x14ac:dyDescent="0.25">
      <c r="A2215" s="8"/>
      <c r="B2215" s="8"/>
      <c r="C2215" s="8"/>
      <c r="D2215" s="8"/>
      <c r="F2215" s="8"/>
      <c r="H2215"/>
      <c r="N2215"/>
      <c r="P2215" s="8"/>
      <c r="R2215" s="8"/>
      <c r="T2215" s="8"/>
      <c r="AQ2215"/>
      <c r="BJ2215" s="33" t="s">
        <v>2382</v>
      </c>
      <c r="BP2215" s="8"/>
    </row>
    <row r="2216" spans="1:68" x14ac:dyDescent="0.25">
      <c r="A2216" s="8"/>
      <c r="B2216" s="8"/>
      <c r="C2216" s="8"/>
      <c r="D2216" s="8"/>
      <c r="F2216" s="8"/>
      <c r="H2216"/>
      <c r="N2216"/>
      <c r="P2216" s="8"/>
      <c r="R2216" s="8"/>
      <c r="T2216" s="8"/>
      <c r="AQ2216"/>
      <c r="BJ2216" s="33" t="s">
        <v>2383</v>
      </c>
      <c r="BP2216" s="8"/>
    </row>
    <row r="2217" spans="1:68" x14ac:dyDescent="0.25">
      <c r="A2217" s="8"/>
      <c r="B2217" s="8"/>
      <c r="C2217" s="8"/>
      <c r="D2217" s="8"/>
      <c r="F2217" s="8"/>
      <c r="H2217"/>
      <c r="N2217"/>
      <c r="P2217" s="8"/>
      <c r="R2217" s="8"/>
      <c r="T2217" s="8"/>
      <c r="AQ2217"/>
      <c r="BJ2217" s="33" t="s">
        <v>2384</v>
      </c>
      <c r="BP2217" s="8"/>
    </row>
    <row r="2218" spans="1:68" x14ac:dyDescent="0.25">
      <c r="A2218" s="8"/>
      <c r="B2218" s="8"/>
      <c r="C2218" s="8"/>
      <c r="D2218" s="8"/>
      <c r="F2218" s="8"/>
      <c r="H2218"/>
      <c r="N2218"/>
      <c r="P2218" s="8"/>
      <c r="R2218" s="8"/>
      <c r="T2218" s="8"/>
      <c r="AQ2218"/>
      <c r="BJ2218" s="33" t="s">
        <v>2385</v>
      </c>
      <c r="BP2218" s="8"/>
    </row>
    <row r="2219" spans="1:68" x14ac:dyDescent="0.25">
      <c r="A2219" s="8"/>
      <c r="B2219" s="8"/>
      <c r="C2219" s="8"/>
      <c r="D2219" s="8"/>
      <c r="F2219" s="8"/>
      <c r="H2219"/>
      <c r="N2219"/>
      <c r="P2219" s="8"/>
      <c r="R2219" s="8"/>
      <c r="T2219" s="8"/>
      <c r="AQ2219"/>
      <c r="BJ2219" s="33" t="s">
        <v>2386</v>
      </c>
      <c r="BP2219" s="8"/>
    </row>
    <row r="2220" spans="1:68" x14ac:dyDescent="0.25">
      <c r="A2220" s="8"/>
      <c r="B2220" s="8"/>
      <c r="C2220" s="8"/>
      <c r="D2220" s="8"/>
      <c r="F2220" s="8"/>
      <c r="H2220"/>
      <c r="N2220"/>
      <c r="P2220" s="8"/>
      <c r="R2220" s="8"/>
      <c r="T2220" s="8"/>
      <c r="AQ2220"/>
      <c r="BJ2220" s="33" t="s">
        <v>2387</v>
      </c>
      <c r="BP2220" s="8"/>
    </row>
    <row r="2221" spans="1:68" x14ac:dyDescent="0.25">
      <c r="A2221" s="8"/>
      <c r="B2221" s="8"/>
      <c r="C2221" s="8"/>
      <c r="D2221" s="8"/>
      <c r="F2221" s="8"/>
      <c r="H2221"/>
      <c r="N2221"/>
      <c r="P2221" s="8"/>
      <c r="R2221" s="8"/>
      <c r="T2221" s="8"/>
      <c r="AQ2221"/>
      <c r="BJ2221" s="33" t="s">
        <v>2388</v>
      </c>
      <c r="BP2221" s="8"/>
    </row>
    <row r="2222" spans="1:68" x14ac:dyDescent="0.25">
      <c r="A2222" s="8"/>
      <c r="B2222" s="8"/>
      <c r="C2222" s="8"/>
      <c r="D2222" s="8"/>
      <c r="F2222" s="8"/>
      <c r="H2222"/>
      <c r="N2222"/>
      <c r="P2222" s="8"/>
      <c r="R2222" s="8"/>
      <c r="T2222" s="8"/>
      <c r="AQ2222"/>
      <c r="BJ2222" s="33" t="s">
        <v>2389</v>
      </c>
      <c r="BP2222" s="8"/>
    </row>
    <row r="2223" spans="1:68" x14ac:dyDescent="0.25">
      <c r="A2223" s="8"/>
      <c r="B2223" s="8"/>
      <c r="C2223" s="8"/>
      <c r="D2223" s="8"/>
      <c r="F2223" s="8"/>
      <c r="H2223"/>
      <c r="N2223"/>
      <c r="P2223" s="8"/>
      <c r="R2223" s="8"/>
      <c r="T2223" s="8"/>
      <c r="AQ2223"/>
      <c r="BJ2223" s="33" t="s">
        <v>2390</v>
      </c>
      <c r="BP2223" s="8"/>
    </row>
    <row r="2224" spans="1:68" x14ac:dyDescent="0.25">
      <c r="A2224" s="8"/>
      <c r="B2224" s="8"/>
      <c r="C2224" s="8"/>
      <c r="D2224" s="8"/>
      <c r="F2224" s="8"/>
      <c r="H2224"/>
      <c r="N2224"/>
      <c r="P2224" s="8"/>
      <c r="R2224" s="8"/>
      <c r="T2224" s="8"/>
      <c r="AQ2224"/>
      <c r="BJ2224" s="33" t="s">
        <v>2391</v>
      </c>
      <c r="BP2224" s="8"/>
    </row>
    <row r="2225" spans="1:68" x14ac:dyDescent="0.25">
      <c r="A2225" s="8"/>
      <c r="B2225" s="8"/>
      <c r="C2225" s="8"/>
      <c r="D2225" s="8"/>
      <c r="F2225" s="8"/>
      <c r="H2225"/>
      <c r="N2225"/>
      <c r="P2225" s="8"/>
      <c r="R2225" s="8"/>
      <c r="T2225" s="8"/>
      <c r="AQ2225"/>
      <c r="BJ2225" s="33" t="s">
        <v>2392</v>
      </c>
      <c r="BP2225" s="8"/>
    </row>
    <row r="2226" spans="1:68" x14ac:dyDescent="0.25">
      <c r="A2226" s="8"/>
      <c r="B2226" s="8"/>
      <c r="C2226" s="8"/>
      <c r="D2226" s="8"/>
      <c r="F2226" s="8"/>
      <c r="H2226"/>
      <c r="N2226"/>
      <c r="P2226" s="8"/>
      <c r="R2226" s="8"/>
      <c r="T2226" s="8"/>
      <c r="AQ2226"/>
      <c r="BJ2226" s="33" t="s">
        <v>2393</v>
      </c>
      <c r="BP2226" s="8"/>
    </row>
    <row r="2227" spans="1:68" x14ac:dyDescent="0.25">
      <c r="A2227" s="8"/>
      <c r="B2227" s="8"/>
      <c r="C2227" s="8"/>
      <c r="D2227" s="8"/>
      <c r="F2227" s="8"/>
      <c r="H2227"/>
      <c r="N2227"/>
      <c r="P2227" s="8"/>
      <c r="R2227" s="8"/>
      <c r="T2227" s="8"/>
      <c r="AQ2227"/>
      <c r="BJ2227" s="33" t="s">
        <v>2394</v>
      </c>
      <c r="BP2227" s="8"/>
    </row>
    <row r="2228" spans="1:68" x14ac:dyDescent="0.25">
      <c r="A2228" s="8"/>
      <c r="B2228" s="8"/>
      <c r="C2228" s="8"/>
      <c r="D2228" s="8"/>
      <c r="F2228" s="8"/>
      <c r="H2228"/>
      <c r="N2228"/>
      <c r="P2228" s="8"/>
      <c r="R2228" s="8"/>
      <c r="T2228" s="8"/>
      <c r="AQ2228"/>
      <c r="BJ2228" s="33" t="s">
        <v>2395</v>
      </c>
      <c r="BP2228" s="8"/>
    </row>
    <row r="2229" spans="1:68" x14ac:dyDescent="0.25">
      <c r="A2229" s="8"/>
      <c r="B2229" s="8"/>
      <c r="C2229" s="8"/>
      <c r="D2229" s="8"/>
      <c r="F2229" s="8"/>
      <c r="H2229"/>
      <c r="N2229"/>
      <c r="P2229" s="8"/>
      <c r="R2229" s="8"/>
      <c r="T2229" s="8"/>
      <c r="AQ2229"/>
      <c r="BJ2229" s="33" t="s">
        <v>2396</v>
      </c>
      <c r="BP2229" s="8"/>
    </row>
    <row r="2230" spans="1:68" x14ac:dyDescent="0.25">
      <c r="A2230" s="8"/>
      <c r="B2230" s="8"/>
      <c r="C2230" s="8"/>
      <c r="D2230" s="8"/>
      <c r="F2230" s="8"/>
      <c r="H2230"/>
      <c r="N2230"/>
      <c r="P2230" s="8"/>
      <c r="R2230" s="8"/>
      <c r="T2230" s="8"/>
      <c r="AQ2230"/>
      <c r="BJ2230" s="33" t="s">
        <v>2397</v>
      </c>
      <c r="BP2230" s="8"/>
    </row>
    <row r="2231" spans="1:68" x14ac:dyDescent="0.25">
      <c r="A2231" s="8"/>
      <c r="B2231" s="8"/>
      <c r="C2231" s="8"/>
      <c r="D2231" s="8"/>
      <c r="F2231" s="8"/>
      <c r="H2231"/>
      <c r="N2231"/>
      <c r="P2231" s="8"/>
      <c r="R2231" s="8"/>
      <c r="T2231" s="8"/>
      <c r="AQ2231"/>
      <c r="BJ2231" s="33" t="s">
        <v>2398</v>
      </c>
      <c r="BP2231" s="8"/>
    </row>
    <row r="2232" spans="1:68" x14ac:dyDescent="0.25">
      <c r="A2232" s="8"/>
      <c r="B2232" s="8"/>
      <c r="C2232" s="8"/>
      <c r="D2232" s="8"/>
      <c r="F2232" s="8"/>
      <c r="H2232"/>
      <c r="N2232"/>
      <c r="P2232" s="8"/>
      <c r="R2232" s="8"/>
      <c r="T2232" s="8"/>
      <c r="AQ2232"/>
      <c r="BJ2232" s="33" t="s">
        <v>2399</v>
      </c>
      <c r="BP2232" s="8"/>
    </row>
    <row r="2233" spans="1:68" x14ac:dyDescent="0.25">
      <c r="A2233" s="8"/>
      <c r="B2233" s="8"/>
      <c r="C2233" s="8"/>
      <c r="D2233" s="8"/>
      <c r="F2233" s="8"/>
      <c r="H2233"/>
      <c r="N2233"/>
      <c r="P2233" s="8"/>
      <c r="R2233" s="8"/>
      <c r="T2233" s="8"/>
      <c r="AQ2233"/>
      <c r="BJ2233" s="33" t="s">
        <v>2400</v>
      </c>
      <c r="BP2233" s="8"/>
    </row>
    <row r="2234" spans="1:68" x14ac:dyDescent="0.25">
      <c r="A2234" s="8"/>
      <c r="B2234" s="8"/>
      <c r="C2234" s="8"/>
      <c r="D2234" s="8"/>
      <c r="F2234" s="8"/>
      <c r="H2234"/>
      <c r="N2234"/>
      <c r="P2234" s="8"/>
      <c r="R2234" s="8"/>
      <c r="T2234" s="8"/>
      <c r="AQ2234"/>
      <c r="BJ2234" s="33" t="s">
        <v>2401</v>
      </c>
      <c r="BP2234" s="8"/>
    </row>
    <row r="2235" spans="1:68" x14ac:dyDescent="0.25">
      <c r="A2235" s="8"/>
      <c r="B2235" s="8"/>
      <c r="C2235" s="8"/>
      <c r="D2235" s="8"/>
      <c r="F2235" s="8"/>
      <c r="H2235"/>
      <c r="N2235"/>
      <c r="P2235" s="8"/>
      <c r="R2235" s="8"/>
      <c r="T2235" s="8"/>
      <c r="AQ2235"/>
      <c r="BJ2235" s="33" t="s">
        <v>2402</v>
      </c>
      <c r="BP2235" s="8"/>
    </row>
    <row r="2236" spans="1:68" x14ac:dyDescent="0.25">
      <c r="A2236" s="8"/>
      <c r="B2236" s="8"/>
      <c r="C2236" s="8"/>
      <c r="D2236" s="8"/>
      <c r="F2236" s="8"/>
      <c r="H2236"/>
      <c r="N2236"/>
      <c r="P2236" s="8"/>
      <c r="R2236" s="8"/>
      <c r="T2236" s="8"/>
      <c r="AQ2236"/>
      <c r="BJ2236" s="33" t="s">
        <v>2403</v>
      </c>
      <c r="BP2236" s="8"/>
    </row>
    <row r="2237" spans="1:68" x14ac:dyDescent="0.25">
      <c r="A2237" s="8"/>
      <c r="B2237" s="8"/>
      <c r="C2237" s="8"/>
      <c r="D2237" s="8"/>
      <c r="F2237" s="8"/>
      <c r="H2237"/>
      <c r="N2237"/>
      <c r="P2237" s="8"/>
      <c r="R2237" s="8"/>
      <c r="T2237" s="8"/>
      <c r="AQ2237"/>
      <c r="BJ2237" s="33" t="s">
        <v>2404</v>
      </c>
      <c r="BP2237" s="8"/>
    </row>
    <row r="2238" spans="1:68" x14ac:dyDescent="0.25">
      <c r="A2238" s="8"/>
      <c r="B2238" s="8"/>
      <c r="C2238" s="8"/>
      <c r="D2238" s="8"/>
      <c r="F2238" s="8"/>
      <c r="H2238"/>
      <c r="N2238"/>
      <c r="P2238" s="8"/>
      <c r="R2238" s="8"/>
      <c r="T2238" s="8"/>
      <c r="AQ2238"/>
      <c r="BJ2238" s="33" t="s">
        <v>2405</v>
      </c>
      <c r="BP2238" s="8"/>
    </row>
    <row r="2239" spans="1:68" x14ac:dyDescent="0.25">
      <c r="A2239" s="8"/>
      <c r="B2239" s="8"/>
      <c r="C2239" s="8"/>
      <c r="D2239" s="8"/>
      <c r="F2239" s="8"/>
      <c r="H2239"/>
      <c r="N2239"/>
      <c r="P2239" s="8"/>
      <c r="R2239" s="8"/>
      <c r="T2239" s="8"/>
      <c r="AQ2239"/>
      <c r="BJ2239" s="33" t="s">
        <v>2406</v>
      </c>
      <c r="BP2239" s="8"/>
    </row>
    <row r="2240" spans="1:68" x14ac:dyDescent="0.25">
      <c r="A2240" s="8"/>
      <c r="B2240" s="8"/>
      <c r="C2240" s="8"/>
      <c r="D2240" s="8"/>
      <c r="F2240" s="8"/>
      <c r="H2240"/>
      <c r="N2240"/>
      <c r="P2240" s="8"/>
      <c r="R2240" s="8"/>
      <c r="T2240" s="8"/>
      <c r="AQ2240"/>
      <c r="BJ2240" s="33" t="s">
        <v>2407</v>
      </c>
      <c r="BP2240" s="8"/>
    </row>
    <row r="2241" spans="1:68" x14ac:dyDescent="0.25">
      <c r="A2241" s="8"/>
      <c r="B2241" s="8"/>
      <c r="C2241" s="8"/>
      <c r="D2241" s="8"/>
      <c r="F2241" s="8"/>
      <c r="H2241"/>
      <c r="N2241"/>
      <c r="P2241" s="8"/>
      <c r="R2241" s="8"/>
      <c r="T2241" s="8"/>
      <c r="AQ2241"/>
      <c r="BJ2241" s="33" t="s">
        <v>2408</v>
      </c>
      <c r="BP2241" s="8"/>
    </row>
    <row r="2242" spans="1:68" x14ac:dyDescent="0.25">
      <c r="A2242" s="8"/>
      <c r="B2242" s="8"/>
      <c r="C2242" s="8"/>
      <c r="D2242" s="8"/>
      <c r="F2242" s="8"/>
      <c r="H2242"/>
      <c r="N2242"/>
      <c r="P2242" s="8"/>
      <c r="R2242" s="8"/>
      <c r="T2242" s="8"/>
      <c r="AQ2242"/>
      <c r="BJ2242" s="33" t="s">
        <v>2409</v>
      </c>
      <c r="BP2242" s="8"/>
    </row>
    <row r="2243" spans="1:68" x14ac:dyDescent="0.25">
      <c r="A2243" s="8"/>
      <c r="B2243" s="8"/>
      <c r="C2243" s="8"/>
      <c r="D2243" s="8"/>
      <c r="F2243" s="8"/>
      <c r="H2243"/>
      <c r="N2243"/>
      <c r="P2243" s="8"/>
      <c r="R2243" s="8"/>
      <c r="T2243" s="8"/>
      <c r="AQ2243"/>
      <c r="BJ2243" s="33" t="s">
        <v>2410</v>
      </c>
      <c r="BP2243" s="8"/>
    </row>
    <row r="2244" spans="1:68" x14ac:dyDescent="0.25">
      <c r="A2244" s="8"/>
      <c r="B2244" s="8"/>
      <c r="C2244" s="8"/>
      <c r="D2244" s="8"/>
      <c r="F2244" s="8"/>
      <c r="H2244"/>
      <c r="N2244"/>
      <c r="P2244" s="8"/>
      <c r="R2244" s="8"/>
      <c r="T2244" s="8"/>
      <c r="AQ2244"/>
      <c r="BJ2244" s="33" t="s">
        <v>2411</v>
      </c>
      <c r="BP2244" s="8"/>
    </row>
    <row r="2245" spans="1:68" x14ac:dyDescent="0.25">
      <c r="A2245" s="8"/>
      <c r="B2245" s="8"/>
      <c r="C2245" s="8"/>
      <c r="D2245" s="8"/>
      <c r="F2245" s="8"/>
      <c r="H2245"/>
      <c r="N2245"/>
      <c r="P2245" s="8"/>
      <c r="R2245" s="8"/>
      <c r="T2245" s="8"/>
      <c r="AQ2245"/>
      <c r="BJ2245" s="33" t="s">
        <v>2412</v>
      </c>
      <c r="BP2245" s="8"/>
    </row>
    <row r="2246" spans="1:68" x14ac:dyDescent="0.25">
      <c r="A2246" s="8"/>
      <c r="B2246" s="8"/>
      <c r="C2246" s="8"/>
      <c r="D2246" s="8"/>
      <c r="F2246" s="8"/>
      <c r="H2246"/>
      <c r="N2246"/>
      <c r="P2246" s="8"/>
      <c r="R2246" s="8"/>
      <c r="T2246" s="8"/>
      <c r="AQ2246"/>
      <c r="BJ2246" s="33" t="s">
        <v>2413</v>
      </c>
      <c r="BP2246" s="8"/>
    </row>
    <row r="2247" spans="1:68" x14ac:dyDescent="0.25">
      <c r="A2247" s="8"/>
      <c r="B2247" s="8"/>
      <c r="C2247" s="8"/>
      <c r="D2247" s="8"/>
      <c r="F2247" s="8"/>
      <c r="H2247"/>
      <c r="N2247"/>
      <c r="P2247" s="8"/>
      <c r="R2247" s="8"/>
      <c r="T2247" s="8"/>
      <c r="AQ2247"/>
      <c r="BJ2247" s="33" t="s">
        <v>2414</v>
      </c>
      <c r="BP2247" s="8"/>
    </row>
    <row r="2248" spans="1:68" x14ac:dyDescent="0.25">
      <c r="A2248" s="8"/>
      <c r="B2248" s="8"/>
      <c r="C2248" s="8"/>
      <c r="D2248" s="8"/>
      <c r="F2248" s="8"/>
      <c r="H2248"/>
      <c r="N2248"/>
      <c r="P2248" s="8"/>
      <c r="R2248" s="8"/>
      <c r="T2248" s="8"/>
      <c r="AQ2248"/>
      <c r="BJ2248" s="33" t="s">
        <v>2415</v>
      </c>
      <c r="BP2248" s="8"/>
    </row>
    <row r="2249" spans="1:68" x14ac:dyDescent="0.25">
      <c r="A2249" s="8"/>
      <c r="B2249" s="8"/>
      <c r="C2249" s="8"/>
      <c r="D2249" s="8"/>
      <c r="F2249" s="8"/>
      <c r="H2249"/>
      <c r="N2249"/>
      <c r="P2249" s="8"/>
      <c r="R2249" s="8"/>
      <c r="T2249" s="8"/>
      <c r="AQ2249"/>
      <c r="BJ2249" s="33" t="s">
        <v>2416</v>
      </c>
      <c r="BP2249" s="8"/>
    </row>
    <row r="2250" spans="1:68" x14ac:dyDescent="0.25">
      <c r="A2250" s="8"/>
      <c r="B2250" s="8"/>
      <c r="C2250" s="8"/>
      <c r="D2250" s="8"/>
      <c r="F2250" s="8"/>
      <c r="H2250"/>
      <c r="N2250"/>
      <c r="P2250" s="8"/>
      <c r="R2250" s="8"/>
      <c r="T2250" s="8"/>
      <c r="AQ2250"/>
      <c r="BJ2250" s="33" t="s">
        <v>2417</v>
      </c>
      <c r="BP2250" s="8"/>
    </row>
    <row r="2251" spans="1:68" x14ac:dyDescent="0.25">
      <c r="A2251" s="8"/>
      <c r="B2251" s="8"/>
      <c r="C2251" s="8"/>
      <c r="D2251" s="8"/>
      <c r="F2251" s="8"/>
      <c r="H2251"/>
      <c r="N2251"/>
      <c r="P2251" s="8"/>
      <c r="R2251" s="8"/>
      <c r="T2251" s="8"/>
      <c r="AQ2251"/>
      <c r="BJ2251" s="33" t="s">
        <v>2418</v>
      </c>
      <c r="BP2251" s="8"/>
    </row>
    <row r="2252" spans="1:68" x14ac:dyDescent="0.25">
      <c r="A2252" s="8"/>
      <c r="B2252" s="8"/>
      <c r="C2252" s="8"/>
      <c r="D2252" s="8"/>
      <c r="F2252" s="8"/>
      <c r="H2252"/>
      <c r="N2252"/>
      <c r="P2252" s="8"/>
      <c r="R2252" s="8"/>
      <c r="T2252" s="8"/>
      <c r="AQ2252"/>
      <c r="BJ2252" s="33" t="s">
        <v>2419</v>
      </c>
      <c r="BP2252" s="8"/>
    </row>
    <row r="2253" spans="1:68" x14ac:dyDescent="0.25">
      <c r="A2253" s="8"/>
      <c r="B2253" s="8"/>
      <c r="C2253" s="8"/>
      <c r="D2253" s="8"/>
      <c r="F2253" s="8"/>
      <c r="H2253"/>
      <c r="N2253"/>
      <c r="P2253" s="8"/>
      <c r="R2253" s="8"/>
      <c r="T2253" s="8"/>
      <c r="AQ2253"/>
      <c r="BJ2253" s="33" t="s">
        <v>2420</v>
      </c>
      <c r="BP2253" s="8"/>
    </row>
    <row r="2254" spans="1:68" x14ac:dyDescent="0.25">
      <c r="A2254" s="8"/>
      <c r="B2254" s="8"/>
      <c r="C2254" s="8"/>
      <c r="D2254" s="8"/>
      <c r="F2254" s="8"/>
      <c r="H2254"/>
      <c r="N2254"/>
      <c r="P2254" s="8"/>
      <c r="R2254" s="8"/>
      <c r="T2254" s="8"/>
      <c r="AQ2254"/>
      <c r="BJ2254" s="33" t="s">
        <v>2421</v>
      </c>
      <c r="BP2254" s="8"/>
    </row>
    <row r="2255" spans="1:68" x14ac:dyDescent="0.25">
      <c r="A2255" s="8"/>
      <c r="B2255" s="8"/>
      <c r="C2255" s="8"/>
      <c r="D2255" s="8"/>
      <c r="F2255" s="8"/>
      <c r="H2255"/>
      <c r="N2255"/>
      <c r="P2255" s="8"/>
      <c r="R2255" s="8"/>
      <c r="T2255" s="8"/>
      <c r="AQ2255"/>
      <c r="BJ2255" s="33" t="s">
        <v>2422</v>
      </c>
      <c r="BP2255" s="8"/>
    </row>
    <row r="2256" spans="1:68" x14ac:dyDescent="0.25">
      <c r="A2256" s="8"/>
      <c r="B2256" s="8"/>
      <c r="C2256" s="8"/>
      <c r="D2256" s="8"/>
      <c r="F2256" s="8"/>
      <c r="H2256"/>
      <c r="N2256"/>
      <c r="P2256" s="8"/>
      <c r="R2256" s="8"/>
      <c r="T2256" s="8"/>
      <c r="AQ2256"/>
      <c r="BJ2256" s="33" t="s">
        <v>2423</v>
      </c>
      <c r="BP2256" s="8"/>
    </row>
    <row r="2257" spans="1:68" x14ac:dyDescent="0.25">
      <c r="A2257" s="8"/>
      <c r="B2257" s="8"/>
      <c r="C2257" s="8"/>
      <c r="D2257" s="8"/>
      <c r="F2257" s="8"/>
      <c r="H2257"/>
      <c r="N2257"/>
      <c r="P2257" s="8"/>
      <c r="R2257" s="8"/>
      <c r="T2257" s="8"/>
      <c r="AQ2257"/>
      <c r="BJ2257" s="33" t="s">
        <v>2424</v>
      </c>
      <c r="BP2257" s="8"/>
    </row>
    <row r="2258" spans="1:68" x14ac:dyDescent="0.25">
      <c r="A2258" s="8"/>
      <c r="B2258" s="8"/>
      <c r="C2258" s="8"/>
      <c r="D2258" s="8"/>
      <c r="F2258" s="8"/>
      <c r="H2258"/>
      <c r="N2258"/>
      <c r="P2258" s="8"/>
      <c r="R2258" s="8"/>
      <c r="T2258" s="8"/>
      <c r="AQ2258"/>
      <c r="BJ2258" s="33" t="s">
        <v>2425</v>
      </c>
      <c r="BP2258" s="8"/>
    </row>
    <row r="2259" spans="1:68" x14ac:dyDescent="0.25">
      <c r="A2259" s="8"/>
      <c r="B2259" s="8"/>
      <c r="C2259" s="8"/>
      <c r="D2259" s="8"/>
      <c r="F2259" s="8"/>
      <c r="H2259"/>
      <c r="N2259"/>
      <c r="P2259" s="8"/>
      <c r="R2259" s="8"/>
      <c r="T2259" s="8"/>
      <c r="AQ2259"/>
      <c r="BJ2259" s="33" t="s">
        <v>2426</v>
      </c>
      <c r="BP2259" s="8"/>
    </row>
    <row r="2260" spans="1:68" x14ac:dyDescent="0.25">
      <c r="A2260" s="8"/>
      <c r="B2260" s="8"/>
      <c r="C2260" s="8"/>
      <c r="D2260" s="8"/>
      <c r="F2260" s="8"/>
      <c r="H2260"/>
      <c r="N2260"/>
      <c r="P2260" s="8"/>
      <c r="R2260" s="8"/>
      <c r="T2260" s="8"/>
      <c r="AQ2260"/>
      <c r="BJ2260" s="33" t="s">
        <v>2427</v>
      </c>
      <c r="BP2260" s="8"/>
    </row>
    <row r="2261" spans="1:68" x14ac:dyDescent="0.25">
      <c r="A2261" s="8"/>
      <c r="B2261" s="8"/>
      <c r="C2261" s="8"/>
      <c r="D2261" s="8"/>
      <c r="F2261" s="8"/>
      <c r="H2261"/>
      <c r="N2261"/>
      <c r="P2261" s="8"/>
      <c r="R2261" s="8"/>
      <c r="T2261" s="8"/>
      <c r="AQ2261"/>
      <c r="BJ2261" s="33" t="s">
        <v>2428</v>
      </c>
      <c r="BP2261" s="8"/>
    </row>
    <row r="2262" spans="1:68" x14ac:dyDescent="0.25">
      <c r="A2262" s="8"/>
      <c r="B2262" s="8"/>
      <c r="C2262" s="8"/>
      <c r="D2262" s="8"/>
      <c r="F2262" s="8"/>
      <c r="H2262"/>
      <c r="N2262"/>
      <c r="P2262" s="8"/>
      <c r="R2262" s="8"/>
      <c r="T2262" s="8"/>
      <c r="AQ2262"/>
      <c r="BJ2262" s="33" t="s">
        <v>2429</v>
      </c>
      <c r="BP2262" s="8"/>
    </row>
    <row r="2263" spans="1:68" x14ac:dyDescent="0.25">
      <c r="A2263" s="8"/>
      <c r="B2263" s="8"/>
      <c r="C2263" s="8"/>
      <c r="D2263" s="8"/>
      <c r="F2263" s="8"/>
      <c r="H2263"/>
      <c r="N2263"/>
      <c r="P2263" s="8"/>
      <c r="R2263" s="8"/>
      <c r="T2263" s="8"/>
      <c r="AQ2263"/>
      <c r="BJ2263" s="33" t="s">
        <v>2430</v>
      </c>
      <c r="BP2263" s="8"/>
    </row>
    <row r="2264" spans="1:68" x14ac:dyDescent="0.25">
      <c r="A2264" s="8"/>
      <c r="B2264" s="8"/>
      <c r="C2264" s="8"/>
      <c r="D2264" s="8"/>
      <c r="F2264" s="8"/>
      <c r="H2264"/>
      <c r="N2264"/>
      <c r="P2264" s="8"/>
      <c r="R2264" s="8"/>
      <c r="T2264" s="8"/>
      <c r="AQ2264"/>
      <c r="BJ2264" s="33" t="s">
        <v>2431</v>
      </c>
      <c r="BP2264" s="8"/>
    </row>
    <row r="2265" spans="1:68" x14ac:dyDescent="0.25">
      <c r="A2265" s="8"/>
      <c r="B2265" s="8"/>
      <c r="C2265" s="8"/>
      <c r="D2265" s="8"/>
      <c r="F2265" s="8"/>
      <c r="H2265"/>
      <c r="N2265"/>
      <c r="P2265" s="8"/>
      <c r="R2265" s="8"/>
      <c r="T2265" s="8"/>
      <c r="AQ2265"/>
      <c r="BJ2265" s="33" t="s">
        <v>2432</v>
      </c>
      <c r="BP2265" s="8"/>
    </row>
    <row r="2266" spans="1:68" x14ac:dyDescent="0.25">
      <c r="A2266" s="8"/>
      <c r="B2266" s="8"/>
      <c r="C2266" s="8"/>
      <c r="D2266" s="8"/>
      <c r="F2266" s="8"/>
      <c r="H2266"/>
      <c r="N2266"/>
      <c r="P2266" s="8"/>
      <c r="R2266" s="8"/>
      <c r="T2266" s="8"/>
      <c r="AQ2266"/>
      <c r="BJ2266" s="33" t="s">
        <v>2433</v>
      </c>
      <c r="BP2266" s="8"/>
    </row>
    <row r="2267" spans="1:68" x14ac:dyDescent="0.25">
      <c r="A2267" s="8"/>
      <c r="B2267" s="8"/>
      <c r="C2267" s="8"/>
      <c r="D2267" s="8"/>
      <c r="F2267" s="8"/>
      <c r="H2267"/>
      <c r="N2267"/>
      <c r="P2267" s="8"/>
      <c r="R2267" s="8"/>
      <c r="T2267" s="8"/>
      <c r="AQ2267"/>
      <c r="BJ2267" s="33" t="s">
        <v>2434</v>
      </c>
      <c r="BP2267" s="8"/>
    </row>
    <row r="2268" spans="1:68" x14ac:dyDescent="0.25">
      <c r="A2268" s="8"/>
      <c r="B2268" s="8"/>
      <c r="C2268" s="8"/>
      <c r="D2268" s="8"/>
      <c r="F2268" s="8"/>
      <c r="H2268"/>
      <c r="N2268"/>
      <c r="P2268" s="8"/>
      <c r="R2268" s="8"/>
      <c r="T2268" s="8"/>
      <c r="AQ2268"/>
      <c r="BJ2268" s="33" t="s">
        <v>2435</v>
      </c>
      <c r="BP2268" s="8"/>
    </row>
    <row r="2269" spans="1:68" x14ac:dyDescent="0.25">
      <c r="A2269" s="8"/>
      <c r="B2269" s="8"/>
      <c r="C2269" s="8"/>
      <c r="D2269" s="8"/>
      <c r="F2269" s="8"/>
      <c r="H2269"/>
      <c r="N2269"/>
      <c r="P2269" s="8"/>
      <c r="R2269" s="8"/>
      <c r="T2269" s="8"/>
      <c r="AQ2269"/>
      <c r="BJ2269" s="33" t="s">
        <v>2436</v>
      </c>
      <c r="BP2269" s="8"/>
    </row>
    <row r="2270" spans="1:68" x14ac:dyDescent="0.25">
      <c r="A2270" s="8"/>
      <c r="B2270" s="8"/>
      <c r="C2270" s="8"/>
      <c r="D2270" s="8"/>
      <c r="F2270" s="8"/>
      <c r="H2270"/>
      <c r="N2270"/>
      <c r="P2270" s="8"/>
      <c r="R2270" s="8"/>
      <c r="T2270" s="8"/>
      <c r="AQ2270"/>
      <c r="BJ2270" s="33" t="s">
        <v>2437</v>
      </c>
      <c r="BP2270" s="8"/>
    </row>
    <row r="2271" spans="1:68" x14ac:dyDescent="0.25">
      <c r="A2271" s="8"/>
      <c r="B2271" s="8"/>
      <c r="C2271" s="8"/>
      <c r="D2271" s="8"/>
      <c r="F2271" s="8"/>
      <c r="H2271"/>
      <c r="N2271"/>
      <c r="P2271" s="8"/>
      <c r="R2271" s="8"/>
      <c r="T2271" s="8"/>
      <c r="AQ2271"/>
      <c r="BJ2271" s="33" t="s">
        <v>2438</v>
      </c>
      <c r="BP2271" s="8"/>
    </row>
    <row r="2272" spans="1:68" x14ac:dyDescent="0.25">
      <c r="A2272" s="8"/>
      <c r="B2272" s="8"/>
      <c r="C2272" s="8"/>
      <c r="D2272" s="8"/>
      <c r="F2272" s="8"/>
      <c r="H2272"/>
      <c r="N2272"/>
      <c r="P2272" s="8"/>
      <c r="R2272" s="8"/>
      <c r="T2272" s="8"/>
      <c r="AQ2272"/>
      <c r="BJ2272" s="33" t="s">
        <v>2439</v>
      </c>
      <c r="BP2272" s="8"/>
    </row>
    <row r="2273" spans="1:68" x14ac:dyDescent="0.25">
      <c r="A2273" s="8"/>
      <c r="B2273" s="8"/>
      <c r="C2273" s="8"/>
      <c r="D2273" s="8"/>
      <c r="F2273" s="8"/>
      <c r="H2273"/>
      <c r="N2273"/>
      <c r="P2273" s="8"/>
      <c r="R2273" s="8"/>
      <c r="T2273" s="8"/>
      <c r="AQ2273"/>
      <c r="BJ2273" s="33" t="s">
        <v>2440</v>
      </c>
      <c r="BP2273" s="8"/>
    </row>
    <row r="2274" spans="1:68" x14ac:dyDescent="0.25">
      <c r="A2274" s="8"/>
      <c r="B2274" s="8"/>
      <c r="C2274" s="8"/>
      <c r="D2274" s="8"/>
      <c r="F2274" s="8"/>
      <c r="H2274"/>
      <c r="N2274"/>
      <c r="P2274" s="8"/>
      <c r="R2274" s="8"/>
      <c r="T2274" s="8"/>
      <c r="AQ2274"/>
      <c r="BJ2274" s="33" t="s">
        <v>2441</v>
      </c>
      <c r="BP2274" s="8"/>
    </row>
    <row r="2275" spans="1:68" x14ac:dyDescent="0.25">
      <c r="A2275" s="8"/>
      <c r="B2275" s="8"/>
      <c r="C2275" s="8"/>
      <c r="D2275" s="8"/>
      <c r="F2275" s="8"/>
      <c r="H2275"/>
      <c r="N2275"/>
      <c r="P2275" s="8"/>
      <c r="R2275" s="8"/>
      <c r="T2275" s="8"/>
      <c r="AQ2275"/>
      <c r="BJ2275" s="33" t="s">
        <v>2442</v>
      </c>
      <c r="BP2275" s="8"/>
    </row>
    <row r="2276" spans="1:68" x14ac:dyDescent="0.25">
      <c r="A2276" s="8"/>
      <c r="B2276" s="8"/>
      <c r="C2276" s="8"/>
      <c r="D2276" s="8"/>
      <c r="F2276" s="8"/>
      <c r="H2276"/>
      <c r="N2276"/>
      <c r="P2276" s="8"/>
      <c r="R2276" s="8"/>
      <c r="T2276" s="8"/>
      <c r="AQ2276"/>
      <c r="BJ2276" s="33" t="s">
        <v>2443</v>
      </c>
      <c r="BP2276" s="8"/>
    </row>
    <row r="2277" spans="1:68" x14ac:dyDescent="0.25">
      <c r="A2277" s="8"/>
      <c r="B2277" s="8"/>
      <c r="C2277" s="8"/>
      <c r="D2277" s="8"/>
      <c r="F2277" s="8"/>
      <c r="H2277"/>
      <c r="N2277"/>
      <c r="P2277" s="8"/>
      <c r="R2277" s="8"/>
      <c r="T2277" s="8"/>
      <c r="AQ2277"/>
      <c r="BJ2277" s="33" t="s">
        <v>2444</v>
      </c>
      <c r="BP2277" s="8"/>
    </row>
    <row r="2278" spans="1:68" x14ac:dyDescent="0.25">
      <c r="A2278" s="8"/>
      <c r="B2278" s="8"/>
      <c r="C2278" s="8"/>
      <c r="D2278" s="8"/>
      <c r="F2278" s="8"/>
      <c r="H2278"/>
      <c r="N2278"/>
      <c r="P2278" s="8"/>
      <c r="R2278" s="8"/>
      <c r="T2278" s="8"/>
      <c r="AQ2278"/>
      <c r="BJ2278" s="33" t="s">
        <v>2445</v>
      </c>
      <c r="BP2278" s="8"/>
    </row>
    <row r="2279" spans="1:68" x14ac:dyDescent="0.25">
      <c r="A2279" s="8"/>
      <c r="B2279" s="8"/>
      <c r="C2279" s="8"/>
      <c r="D2279" s="8"/>
      <c r="F2279" s="8"/>
      <c r="H2279"/>
      <c r="N2279"/>
      <c r="P2279" s="8"/>
      <c r="R2279" s="8"/>
      <c r="T2279" s="8"/>
      <c r="AQ2279"/>
      <c r="BJ2279" s="33" t="s">
        <v>2446</v>
      </c>
      <c r="BP2279" s="8"/>
    </row>
    <row r="2280" spans="1:68" x14ac:dyDescent="0.25">
      <c r="A2280" s="8"/>
      <c r="B2280" s="8"/>
      <c r="C2280" s="8"/>
      <c r="D2280" s="8"/>
      <c r="F2280" s="8"/>
      <c r="H2280"/>
      <c r="N2280"/>
      <c r="P2280" s="8"/>
      <c r="R2280" s="8"/>
      <c r="T2280" s="8"/>
      <c r="AQ2280"/>
      <c r="BJ2280" s="33" t="s">
        <v>2447</v>
      </c>
      <c r="BP2280" s="8"/>
    </row>
    <row r="2281" spans="1:68" x14ac:dyDescent="0.25">
      <c r="A2281" s="8"/>
      <c r="B2281" s="8"/>
      <c r="C2281" s="8"/>
      <c r="D2281" s="8"/>
      <c r="F2281" s="8"/>
      <c r="H2281"/>
      <c r="N2281"/>
      <c r="P2281" s="8"/>
      <c r="R2281" s="8"/>
      <c r="T2281" s="8"/>
      <c r="AQ2281"/>
      <c r="BJ2281" s="33" t="s">
        <v>2448</v>
      </c>
      <c r="BP2281" s="8"/>
    </row>
    <row r="2282" spans="1:68" x14ac:dyDescent="0.25">
      <c r="A2282" s="8"/>
      <c r="B2282" s="8"/>
      <c r="C2282" s="8"/>
      <c r="D2282" s="8"/>
      <c r="F2282" s="8"/>
      <c r="H2282"/>
      <c r="N2282"/>
      <c r="P2282" s="8"/>
      <c r="R2282" s="8"/>
      <c r="T2282" s="8"/>
      <c r="AQ2282"/>
      <c r="BJ2282" s="33" t="s">
        <v>2449</v>
      </c>
      <c r="BP2282" s="8"/>
    </row>
    <row r="2283" spans="1:68" x14ac:dyDescent="0.25">
      <c r="A2283" s="8"/>
      <c r="B2283" s="8"/>
      <c r="C2283" s="8"/>
      <c r="D2283" s="8"/>
      <c r="F2283" s="8"/>
      <c r="H2283"/>
      <c r="N2283"/>
      <c r="P2283" s="8"/>
      <c r="R2283" s="8"/>
      <c r="T2283" s="8"/>
      <c r="AQ2283"/>
      <c r="BJ2283" s="33" t="s">
        <v>2450</v>
      </c>
      <c r="BP2283" s="8"/>
    </row>
    <row r="2284" spans="1:68" x14ac:dyDescent="0.25">
      <c r="A2284" s="8"/>
      <c r="B2284" s="8"/>
      <c r="C2284" s="8"/>
      <c r="D2284" s="8"/>
      <c r="F2284" s="8"/>
      <c r="H2284"/>
      <c r="N2284"/>
      <c r="P2284" s="8"/>
      <c r="R2284" s="8"/>
      <c r="T2284" s="8"/>
      <c r="AQ2284"/>
      <c r="BJ2284" s="33" t="s">
        <v>2451</v>
      </c>
      <c r="BP2284" s="8"/>
    </row>
    <row r="2285" spans="1:68" x14ac:dyDescent="0.25">
      <c r="A2285" s="8"/>
      <c r="B2285" s="8"/>
      <c r="C2285" s="8"/>
      <c r="D2285" s="8"/>
      <c r="F2285" s="8"/>
      <c r="H2285"/>
      <c r="N2285"/>
      <c r="P2285" s="8"/>
      <c r="R2285" s="8"/>
      <c r="T2285" s="8"/>
      <c r="AQ2285"/>
      <c r="BJ2285" s="33" t="s">
        <v>2452</v>
      </c>
      <c r="BP2285" s="8"/>
    </row>
    <row r="2286" spans="1:68" x14ac:dyDescent="0.25">
      <c r="A2286" s="8"/>
      <c r="B2286" s="8"/>
      <c r="C2286" s="8"/>
      <c r="D2286" s="8"/>
      <c r="F2286" s="8"/>
      <c r="H2286"/>
      <c r="N2286"/>
      <c r="P2286" s="8"/>
      <c r="R2286" s="8"/>
      <c r="T2286" s="8"/>
      <c r="AQ2286"/>
      <c r="BJ2286" s="33" t="s">
        <v>2453</v>
      </c>
      <c r="BP2286" s="8"/>
    </row>
    <row r="2287" spans="1:68" x14ac:dyDescent="0.25">
      <c r="A2287" s="8"/>
      <c r="B2287" s="8"/>
      <c r="C2287" s="8"/>
      <c r="D2287" s="8"/>
      <c r="F2287" s="8"/>
      <c r="H2287"/>
      <c r="N2287"/>
      <c r="P2287" s="8"/>
      <c r="R2287" s="8"/>
      <c r="T2287" s="8"/>
      <c r="AQ2287"/>
      <c r="BJ2287" s="33" t="s">
        <v>2454</v>
      </c>
      <c r="BP2287" s="8"/>
    </row>
    <row r="2288" spans="1:68" x14ac:dyDescent="0.25">
      <c r="A2288" s="8"/>
      <c r="B2288" s="8"/>
      <c r="C2288" s="8"/>
      <c r="D2288" s="8"/>
      <c r="F2288" s="8"/>
      <c r="H2288"/>
      <c r="N2288"/>
      <c r="P2288" s="8"/>
      <c r="R2288" s="8"/>
      <c r="T2288" s="8"/>
      <c r="AQ2288"/>
      <c r="BJ2288" s="33" t="s">
        <v>2455</v>
      </c>
      <c r="BP2288" s="8"/>
    </row>
    <row r="2289" spans="1:68" x14ac:dyDescent="0.25">
      <c r="A2289" s="8"/>
      <c r="B2289" s="8"/>
      <c r="C2289" s="8"/>
      <c r="D2289" s="8"/>
      <c r="F2289" s="8"/>
      <c r="H2289"/>
      <c r="N2289"/>
      <c r="P2289" s="8"/>
      <c r="R2289" s="8"/>
      <c r="T2289" s="8"/>
      <c r="AQ2289"/>
      <c r="BJ2289" s="33" t="s">
        <v>2456</v>
      </c>
      <c r="BP2289" s="8"/>
    </row>
    <row r="2290" spans="1:68" x14ac:dyDescent="0.25">
      <c r="A2290" s="8"/>
      <c r="B2290" s="8"/>
      <c r="C2290" s="8"/>
      <c r="D2290" s="8"/>
      <c r="F2290" s="8"/>
      <c r="H2290"/>
      <c r="N2290"/>
      <c r="P2290" s="8"/>
      <c r="R2290" s="8"/>
      <c r="T2290" s="8"/>
      <c r="AQ2290"/>
      <c r="BJ2290" s="33" t="s">
        <v>2457</v>
      </c>
      <c r="BP2290" s="8"/>
    </row>
    <row r="2291" spans="1:68" x14ac:dyDescent="0.25">
      <c r="A2291" s="8"/>
      <c r="B2291" s="8"/>
      <c r="C2291" s="8"/>
      <c r="D2291" s="8"/>
      <c r="F2291" s="8"/>
      <c r="H2291"/>
      <c r="N2291"/>
      <c r="P2291" s="8"/>
      <c r="R2291" s="8"/>
      <c r="T2291" s="8"/>
      <c r="AQ2291"/>
      <c r="BJ2291" s="33" t="s">
        <v>2458</v>
      </c>
      <c r="BP2291" s="8"/>
    </row>
    <row r="2292" spans="1:68" x14ac:dyDescent="0.25">
      <c r="A2292" s="8"/>
      <c r="B2292" s="8"/>
      <c r="C2292" s="8"/>
      <c r="D2292" s="8"/>
      <c r="F2292" s="8"/>
      <c r="H2292"/>
      <c r="N2292"/>
      <c r="P2292" s="8"/>
      <c r="R2292" s="8"/>
      <c r="T2292" s="8"/>
      <c r="AQ2292"/>
      <c r="BJ2292" s="33" t="s">
        <v>2459</v>
      </c>
      <c r="BP2292" s="8"/>
    </row>
    <row r="2293" spans="1:68" x14ac:dyDescent="0.25">
      <c r="A2293" s="8"/>
      <c r="B2293" s="8"/>
      <c r="C2293" s="8"/>
      <c r="D2293" s="8"/>
      <c r="F2293" s="8"/>
      <c r="H2293"/>
      <c r="N2293"/>
      <c r="P2293" s="8"/>
      <c r="R2293" s="8"/>
      <c r="T2293" s="8"/>
      <c r="AQ2293"/>
      <c r="BJ2293" s="33" t="s">
        <v>2460</v>
      </c>
      <c r="BP2293" s="8"/>
    </row>
    <row r="2294" spans="1:68" x14ac:dyDescent="0.25">
      <c r="A2294" s="8"/>
      <c r="B2294" s="8"/>
      <c r="C2294" s="8"/>
      <c r="D2294" s="8"/>
      <c r="F2294" s="8"/>
      <c r="H2294"/>
      <c r="N2294"/>
      <c r="P2294" s="8"/>
      <c r="R2294" s="8"/>
      <c r="T2294" s="8"/>
      <c r="AQ2294"/>
      <c r="BJ2294" s="33" t="s">
        <v>2461</v>
      </c>
      <c r="BP2294" s="8"/>
    </row>
    <row r="2295" spans="1:68" x14ac:dyDescent="0.25">
      <c r="A2295" s="8"/>
      <c r="B2295" s="8"/>
      <c r="C2295" s="8"/>
      <c r="D2295" s="8"/>
      <c r="F2295" s="8"/>
      <c r="H2295"/>
      <c r="N2295"/>
      <c r="P2295" s="8"/>
      <c r="R2295" s="8"/>
      <c r="T2295" s="8"/>
      <c r="AQ2295"/>
      <c r="BJ2295" s="33" t="s">
        <v>2462</v>
      </c>
      <c r="BP2295" s="8"/>
    </row>
    <row r="2296" spans="1:68" x14ac:dyDescent="0.25">
      <c r="A2296" s="8"/>
      <c r="B2296" s="8"/>
      <c r="C2296" s="8"/>
      <c r="D2296" s="8"/>
      <c r="F2296" s="8"/>
      <c r="H2296"/>
      <c r="N2296"/>
      <c r="P2296" s="8"/>
      <c r="R2296" s="8"/>
      <c r="T2296" s="8"/>
      <c r="AQ2296"/>
      <c r="BJ2296" s="33" t="s">
        <v>2463</v>
      </c>
      <c r="BP2296" s="8"/>
    </row>
    <row r="2297" spans="1:68" x14ac:dyDescent="0.25">
      <c r="A2297" s="8"/>
      <c r="B2297" s="8"/>
      <c r="C2297" s="8"/>
      <c r="D2297" s="8"/>
      <c r="F2297" s="8"/>
      <c r="H2297"/>
      <c r="N2297"/>
      <c r="P2297" s="8"/>
      <c r="R2297" s="8"/>
      <c r="T2297" s="8"/>
      <c r="AQ2297"/>
      <c r="BJ2297" s="33" t="s">
        <v>2464</v>
      </c>
      <c r="BP2297" s="8"/>
    </row>
    <row r="2298" spans="1:68" x14ac:dyDescent="0.25">
      <c r="A2298" s="8"/>
      <c r="B2298" s="8"/>
      <c r="C2298" s="8"/>
      <c r="D2298" s="8"/>
      <c r="F2298" s="8"/>
      <c r="H2298"/>
      <c r="N2298"/>
      <c r="P2298" s="8"/>
      <c r="R2298" s="8"/>
      <c r="T2298" s="8"/>
      <c r="AQ2298"/>
      <c r="BJ2298" s="33" t="s">
        <v>2465</v>
      </c>
      <c r="BP2298" s="8"/>
    </row>
    <row r="2299" spans="1:68" x14ac:dyDescent="0.25">
      <c r="A2299" s="8"/>
      <c r="B2299" s="8"/>
      <c r="C2299" s="8"/>
      <c r="D2299" s="8"/>
      <c r="F2299" s="8"/>
      <c r="H2299"/>
      <c r="N2299"/>
      <c r="P2299" s="8"/>
      <c r="R2299" s="8"/>
      <c r="T2299" s="8"/>
      <c r="AQ2299"/>
      <c r="BJ2299" s="33" t="s">
        <v>2466</v>
      </c>
      <c r="BP2299" s="8"/>
    </row>
    <row r="2300" spans="1:68" x14ac:dyDescent="0.25">
      <c r="A2300" s="8"/>
      <c r="B2300" s="8"/>
      <c r="C2300" s="8"/>
      <c r="D2300" s="8"/>
      <c r="F2300" s="8"/>
      <c r="H2300"/>
      <c r="N2300"/>
      <c r="P2300" s="8"/>
      <c r="R2300" s="8"/>
      <c r="T2300" s="8"/>
      <c r="AQ2300"/>
      <c r="BJ2300" s="33" t="s">
        <v>2467</v>
      </c>
      <c r="BP2300" s="8"/>
    </row>
    <row r="2301" spans="1:68" x14ac:dyDescent="0.25">
      <c r="A2301" s="8"/>
      <c r="B2301" s="8"/>
      <c r="C2301" s="8"/>
      <c r="D2301" s="8"/>
      <c r="F2301" s="8"/>
      <c r="H2301"/>
      <c r="N2301"/>
      <c r="P2301" s="8"/>
      <c r="R2301" s="8"/>
      <c r="T2301" s="8"/>
      <c r="AQ2301"/>
      <c r="BJ2301" s="33" t="s">
        <v>2468</v>
      </c>
      <c r="BP2301" s="8"/>
    </row>
    <row r="2302" spans="1:68" x14ac:dyDescent="0.25">
      <c r="A2302" s="8"/>
      <c r="B2302" s="8"/>
      <c r="C2302" s="8"/>
      <c r="D2302" s="8"/>
      <c r="F2302" s="8"/>
      <c r="H2302"/>
      <c r="N2302"/>
      <c r="P2302" s="8"/>
      <c r="R2302" s="8"/>
      <c r="T2302" s="8"/>
      <c r="AQ2302"/>
      <c r="BJ2302" s="33" t="s">
        <v>2469</v>
      </c>
      <c r="BP2302" s="8"/>
    </row>
    <row r="2303" spans="1:68" x14ac:dyDescent="0.25">
      <c r="A2303" s="8"/>
      <c r="B2303" s="8"/>
      <c r="C2303" s="8"/>
      <c r="D2303" s="8"/>
      <c r="F2303" s="8"/>
      <c r="H2303"/>
      <c r="N2303"/>
      <c r="P2303" s="8"/>
      <c r="R2303" s="8"/>
      <c r="T2303" s="8"/>
      <c r="AQ2303"/>
      <c r="BJ2303" s="33" t="s">
        <v>2470</v>
      </c>
      <c r="BP2303" s="8"/>
    </row>
    <row r="2304" spans="1:68" x14ac:dyDescent="0.25">
      <c r="A2304" s="8"/>
      <c r="B2304" s="8"/>
      <c r="C2304" s="8"/>
      <c r="D2304" s="8"/>
      <c r="F2304" s="8"/>
      <c r="H2304"/>
      <c r="N2304"/>
      <c r="P2304" s="8"/>
      <c r="R2304" s="8"/>
      <c r="T2304" s="8"/>
      <c r="AQ2304"/>
      <c r="BJ2304" s="33" t="s">
        <v>2471</v>
      </c>
      <c r="BP2304" s="8"/>
    </row>
    <row r="2305" spans="1:68" x14ac:dyDescent="0.25">
      <c r="A2305" s="8"/>
      <c r="B2305" s="8"/>
      <c r="C2305" s="8"/>
      <c r="D2305" s="8"/>
      <c r="F2305" s="8"/>
      <c r="H2305"/>
      <c r="N2305"/>
      <c r="P2305" s="8"/>
      <c r="R2305" s="8"/>
      <c r="T2305" s="8"/>
      <c r="AQ2305"/>
      <c r="BJ2305" s="33" t="s">
        <v>2472</v>
      </c>
      <c r="BP2305" s="8"/>
    </row>
    <row r="2306" spans="1:68" x14ac:dyDescent="0.25">
      <c r="A2306" s="8"/>
      <c r="B2306" s="8"/>
      <c r="C2306" s="8"/>
      <c r="D2306" s="8"/>
      <c r="F2306" s="8"/>
      <c r="H2306"/>
      <c r="N2306"/>
      <c r="P2306" s="8"/>
      <c r="R2306" s="8"/>
      <c r="T2306" s="8"/>
      <c r="AQ2306"/>
      <c r="BJ2306" s="33" t="s">
        <v>2473</v>
      </c>
      <c r="BP2306" s="8"/>
    </row>
    <row r="2307" spans="1:68" x14ac:dyDescent="0.25">
      <c r="A2307" s="8"/>
      <c r="B2307" s="8"/>
      <c r="C2307" s="8"/>
      <c r="D2307" s="8"/>
      <c r="F2307" s="8"/>
      <c r="H2307"/>
      <c r="N2307"/>
      <c r="P2307" s="8"/>
      <c r="R2307" s="8"/>
      <c r="T2307" s="8"/>
      <c r="AQ2307"/>
      <c r="BJ2307" s="33" t="s">
        <v>2474</v>
      </c>
      <c r="BP2307" s="8"/>
    </row>
    <row r="2308" spans="1:68" x14ac:dyDescent="0.25">
      <c r="A2308" s="8"/>
      <c r="B2308" s="8"/>
      <c r="C2308" s="8"/>
      <c r="D2308" s="8"/>
      <c r="F2308" s="8"/>
      <c r="H2308"/>
      <c r="N2308"/>
      <c r="P2308" s="8"/>
      <c r="R2308" s="8"/>
      <c r="T2308" s="8"/>
      <c r="AQ2308"/>
      <c r="BJ2308" s="33" t="s">
        <v>2475</v>
      </c>
      <c r="BP2308" s="8"/>
    </row>
    <row r="2309" spans="1:68" x14ac:dyDescent="0.25">
      <c r="A2309" s="8"/>
      <c r="B2309" s="8"/>
      <c r="C2309" s="8"/>
      <c r="D2309" s="8"/>
      <c r="F2309" s="8"/>
      <c r="H2309"/>
      <c r="N2309"/>
      <c r="P2309" s="8"/>
      <c r="R2309" s="8"/>
      <c r="T2309" s="8"/>
      <c r="AQ2309"/>
      <c r="BJ2309" s="33" t="s">
        <v>2476</v>
      </c>
      <c r="BP2309" s="8"/>
    </row>
    <row r="2310" spans="1:68" x14ac:dyDescent="0.25">
      <c r="A2310" s="8"/>
      <c r="B2310" s="8"/>
      <c r="C2310" s="8"/>
      <c r="D2310" s="8"/>
      <c r="F2310" s="8"/>
      <c r="H2310"/>
      <c r="N2310"/>
      <c r="P2310" s="8"/>
      <c r="R2310" s="8"/>
      <c r="T2310" s="8"/>
      <c r="AQ2310"/>
      <c r="BJ2310" s="33" t="s">
        <v>2477</v>
      </c>
      <c r="BP2310" s="8"/>
    </row>
    <row r="2311" spans="1:68" x14ac:dyDescent="0.25">
      <c r="A2311" s="8"/>
      <c r="B2311" s="8"/>
      <c r="C2311" s="8"/>
      <c r="D2311" s="8"/>
      <c r="F2311" s="8"/>
      <c r="H2311"/>
      <c r="N2311"/>
      <c r="P2311" s="8"/>
      <c r="R2311" s="8"/>
      <c r="T2311" s="8"/>
      <c r="AQ2311"/>
      <c r="BJ2311" s="33" t="s">
        <v>2478</v>
      </c>
      <c r="BP2311" s="8"/>
    </row>
    <row r="2312" spans="1:68" x14ac:dyDescent="0.25">
      <c r="A2312" s="8"/>
      <c r="B2312" s="8"/>
      <c r="C2312" s="8"/>
      <c r="D2312" s="8"/>
      <c r="F2312" s="8"/>
      <c r="H2312"/>
      <c r="N2312"/>
      <c r="P2312" s="8"/>
      <c r="R2312" s="8"/>
      <c r="T2312" s="8"/>
      <c r="AQ2312"/>
      <c r="BJ2312" s="33" t="s">
        <v>2479</v>
      </c>
      <c r="BP2312" s="8"/>
    </row>
    <row r="2313" spans="1:68" x14ac:dyDescent="0.25">
      <c r="A2313" s="8"/>
      <c r="B2313" s="8"/>
      <c r="C2313" s="8"/>
      <c r="D2313" s="8"/>
      <c r="F2313" s="8"/>
      <c r="H2313"/>
      <c r="N2313"/>
      <c r="P2313" s="8"/>
      <c r="R2313" s="8"/>
      <c r="T2313" s="8"/>
      <c r="AQ2313"/>
      <c r="BJ2313" s="33" t="s">
        <v>2480</v>
      </c>
      <c r="BP2313" s="8"/>
    </row>
    <row r="2314" spans="1:68" x14ac:dyDescent="0.25">
      <c r="A2314" s="8"/>
      <c r="B2314" s="8"/>
      <c r="C2314" s="8"/>
      <c r="D2314" s="8"/>
      <c r="F2314" s="8"/>
      <c r="H2314"/>
      <c r="N2314"/>
      <c r="P2314" s="8"/>
      <c r="R2314" s="8"/>
      <c r="T2314" s="8"/>
      <c r="AQ2314"/>
      <c r="BJ2314" s="33" t="s">
        <v>2481</v>
      </c>
      <c r="BP2314" s="8"/>
    </row>
    <row r="2315" spans="1:68" x14ac:dyDescent="0.25">
      <c r="A2315" s="8"/>
      <c r="B2315" s="8"/>
      <c r="C2315" s="8"/>
      <c r="D2315" s="8"/>
      <c r="F2315" s="8"/>
      <c r="H2315"/>
      <c r="N2315"/>
      <c r="P2315" s="8"/>
      <c r="R2315" s="8"/>
      <c r="T2315" s="8"/>
      <c r="AQ2315"/>
      <c r="BJ2315" s="33" t="s">
        <v>2482</v>
      </c>
      <c r="BP2315" s="8"/>
    </row>
    <row r="2316" spans="1:68" x14ac:dyDescent="0.25">
      <c r="A2316" s="8"/>
      <c r="B2316" s="8"/>
      <c r="C2316" s="8"/>
      <c r="D2316" s="8"/>
      <c r="F2316" s="8"/>
      <c r="H2316"/>
      <c r="N2316"/>
      <c r="P2316" s="8"/>
      <c r="R2316" s="8"/>
      <c r="T2316" s="8"/>
      <c r="AQ2316"/>
      <c r="BJ2316" s="33" t="s">
        <v>2483</v>
      </c>
      <c r="BP2316" s="8"/>
    </row>
    <row r="2317" spans="1:68" x14ac:dyDescent="0.25">
      <c r="A2317" s="8"/>
      <c r="B2317" s="8"/>
      <c r="C2317" s="8"/>
      <c r="D2317" s="8"/>
      <c r="F2317" s="8"/>
      <c r="H2317"/>
      <c r="N2317"/>
      <c r="P2317" s="8"/>
      <c r="R2317" s="8"/>
      <c r="T2317" s="8"/>
      <c r="AQ2317"/>
      <c r="BJ2317" s="33" t="s">
        <v>2484</v>
      </c>
      <c r="BP2317" s="8"/>
    </row>
    <row r="2318" spans="1:68" x14ac:dyDescent="0.25">
      <c r="A2318" s="8"/>
      <c r="B2318" s="8"/>
      <c r="C2318" s="8"/>
      <c r="D2318" s="8"/>
      <c r="F2318" s="8"/>
      <c r="H2318"/>
      <c r="N2318"/>
      <c r="P2318" s="8"/>
      <c r="R2318" s="8"/>
      <c r="T2318" s="8"/>
      <c r="AQ2318"/>
      <c r="BJ2318" s="33" t="s">
        <v>2485</v>
      </c>
      <c r="BP2318" s="8"/>
    </row>
    <row r="2319" spans="1:68" x14ac:dyDescent="0.25">
      <c r="A2319" s="8"/>
      <c r="B2319" s="8"/>
      <c r="C2319" s="8"/>
      <c r="D2319" s="8"/>
      <c r="F2319" s="8"/>
      <c r="H2319"/>
      <c r="N2319"/>
      <c r="P2319" s="8"/>
      <c r="R2319" s="8"/>
      <c r="T2319" s="8"/>
      <c r="AQ2319"/>
      <c r="BJ2319" s="33" t="s">
        <v>2486</v>
      </c>
      <c r="BP2319" s="8"/>
    </row>
    <row r="2320" spans="1:68" x14ac:dyDescent="0.25">
      <c r="A2320" s="8"/>
      <c r="B2320" s="8"/>
      <c r="C2320" s="8"/>
      <c r="D2320" s="8"/>
      <c r="F2320" s="8"/>
      <c r="H2320"/>
      <c r="N2320"/>
      <c r="P2320" s="8"/>
      <c r="R2320" s="8"/>
      <c r="T2320" s="8"/>
      <c r="AQ2320"/>
      <c r="BJ2320" s="33" t="s">
        <v>2487</v>
      </c>
      <c r="BP2320" s="8"/>
    </row>
    <row r="2321" spans="1:68" x14ac:dyDescent="0.25">
      <c r="A2321" s="8"/>
      <c r="B2321" s="8"/>
      <c r="C2321" s="8"/>
      <c r="D2321" s="8"/>
      <c r="F2321" s="8"/>
      <c r="H2321"/>
      <c r="N2321"/>
      <c r="P2321" s="8"/>
      <c r="R2321" s="8"/>
      <c r="T2321" s="8"/>
      <c r="AQ2321"/>
      <c r="BJ2321" s="33" t="s">
        <v>2488</v>
      </c>
      <c r="BP2321" s="8"/>
    </row>
    <row r="2322" spans="1:68" x14ac:dyDescent="0.25">
      <c r="A2322" s="8"/>
      <c r="B2322" s="8"/>
      <c r="C2322" s="8"/>
      <c r="D2322" s="8"/>
      <c r="F2322" s="8"/>
      <c r="H2322"/>
      <c r="N2322"/>
      <c r="P2322" s="8"/>
      <c r="R2322" s="8"/>
      <c r="T2322" s="8"/>
      <c r="AQ2322"/>
      <c r="BJ2322" s="33" t="s">
        <v>2489</v>
      </c>
      <c r="BP2322" s="8"/>
    </row>
    <row r="2323" spans="1:68" x14ac:dyDescent="0.25">
      <c r="A2323" s="8"/>
      <c r="B2323" s="8"/>
      <c r="C2323" s="8"/>
      <c r="D2323" s="8"/>
      <c r="F2323" s="8"/>
      <c r="H2323"/>
      <c r="N2323"/>
      <c r="P2323" s="8"/>
      <c r="R2323" s="8"/>
      <c r="T2323" s="8"/>
      <c r="AQ2323"/>
      <c r="BJ2323" s="33" t="s">
        <v>2490</v>
      </c>
      <c r="BP2323" s="8"/>
    </row>
    <row r="2324" spans="1:68" x14ac:dyDescent="0.25">
      <c r="A2324" s="8"/>
      <c r="B2324" s="8"/>
      <c r="C2324" s="8"/>
      <c r="D2324" s="8"/>
      <c r="F2324" s="8"/>
      <c r="H2324"/>
      <c r="N2324"/>
      <c r="P2324" s="8"/>
      <c r="R2324" s="8"/>
      <c r="T2324" s="8"/>
      <c r="AQ2324"/>
      <c r="BJ2324" s="33" t="s">
        <v>2491</v>
      </c>
      <c r="BP2324" s="8"/>
    </row>
    <row r="2325" spans="1:68" x14ac:dyDescent="0.25">
      <c r="A2325" s="8"/>
      <c r="B2325" s="8"/>
      <c r="C2325" s="8"/>
      <c r="D2325" s="8"/>
      <c r="F2325" s="8"/>
      <c r="H2325"/>
      <c r="N2325"/>
      <c r="P2325" s="8"/>
      <c r="R2325" s="8"/>
      <c r="T2325" s="8"/>
      <c r="AQ2325"/>
      <c r="BJ2325" s="33" t="s">
        <v>2492</v>
      </c>
      <c r="BP2325" s="8"/>
    </row>
    <row r="2326" spans="1:68" x14ac:dyDescent="0.25">
      <c r="A2326" s="8"/>
      <c r="B2326" s="8"/>
      <c r="C2326" s="8"/>
      <c r="D2326" s="8"/>
      <c r="F2326" s="8"/>
      <c r="H2326"/>
      <c r="N2326"/>
      <c r="P2326" s="8"/>
      <c r="R2326" s="8"/>
      <c r="T2326" s="8"/>
      <c r="AQ2326"/>
      <c r="BJ2326" s="33" t="s">
        <v>2493</v>
      </c>
      <c r="BP2326" s="8"/>
    </row>
    <row r="2327" spans="1:68" x14ac:dyDescent="0.25">
      <c r="A2327" s="8"/>
      <c r="B2327" s="8"/>
      <c r="C2327" s="8"/>
      <c r="D2327" s="8"/>
      <c r="F2327" s="8"/>
      <c r="H2327"/>
      <c r="N2327"/>
      <c r="P2327" s="8"/>
      <c r="R2327" s="8"/>
      <c r="T2327" s="8"/>
      <c r="AQ2327"/>
      <c r="BJ2327" s="33" t="s">
        <v>2494</v>
      </c>
      <c r="BP2327" s="8"/>
    </row>
    <row r="2328" spans="1:68" x14ac:dyDescent="0.25">
      <c r="A2328" s="8"/>
      <c r="B2328" s="8"/>
      <c r="C2328" s="8"/>
      <c r="D2328" s="8"/>
      <c r="F2328" s="8"/>
      <c r="H2328"/>
      <c r="N2328"/>
      <c r="P2328" s="8"/>
      <c r="R2328" s="8"/>
      <c r="T2328" s="8"/>
      <c r="AQ2328"/>
      <c r="BJ2328" s="33" t="s">
        <v>2495</v>
      </c>
      <c r="BP2328" s="8"/>
    </row>
    <row r="2329" spans="1:68" x14ac:dyDescent="0.25">
      <c r="A2329" s="8"/>
      <c r="B2329" s="8"/>
      <c r="C2329" s="8"/>
      <c r="D2329" s="8"/>
      <c r="F2329" s="8"/>
      <c r="H2329"/>
      <c r="N2329"/>
      <c r="P2329" s="8"/>
      <c r="R2329" s="8"/>
      <c r="T2329" s="8"/>
      <c r="AQ2329"/>
      <c r="BJ2329" s="33" t="s">
        <v>2496</v>
      </c>
      <c r="BP2329" s="8"/>
    </row>
    <row r="2330" spans="1:68" x14ac:dyDescent="0.25">
      <c r="A2330" s="8"/>
      <c r="B2330" s="8"/>
      <c r="C2330" s="8"/>
      <c r="D2330" s="8"/>
      <c r="F2330" s="8"/>
      <c r="H2330"/>
      <c r="N2330"/>
      <c r="P2330" s="8"/>
      <c r="R2330" s="8"/>
      <c r="T2330" s="8"/>
      <c r="AQ2330"/>
      <c r="BJ2330" s="33" t="s">
        <v>2497</v>
      </c>
      <c r="BP2330" s="8"/>
    </row>
    <row r="2331" spans="1:68" x14ac:dyDescent="0.25">
      <c r="A2331" s="8"/>
      <c r="B2331" s="8"/>
      <c r="C2331" s="8"/>
      <c r="D2331" s="8"/>
      <c r="F2331" s="8"/>
      <c r="H2331"/>
      <c r="N2331"/>
      <c r="P2331" s="8"/>
      <c r="R2331" s="8"/>
      <c r="T2331" s="8"/>
      <c r="AQ2331"/>
      <c r="BJ2331" s="33" t="s">
        <v>2498</v>
      </c>
      <c r="BP2331" s="8"/>
    </row>
    <row r="2332" spans="1:68" x14ac:dyDescent="0.25">
      <c r="A2332" s="8"/>
      <c r="B2332" s="8"/>
      <c r="C2332" s="8"/>
      <c r="D2332" s="8"/>
      <c r="F2332" s="8"/>
      <c r="H2332"/>
      <c r="N2332"/>
      <c r="P2332" s="8"/>
      <c r="R2332" s="8"/>
      <c r="T2332" s="8"/>
      <c r="AQ2332"/>
      <c r="BJ2332" s="33" t="s">
        <v>2499</v>
      </c>
      <c r="BP2332" s="8"/>
    </row>
    <row r="2333" spans="1:68" x14ac:dyDescent="0.25">
      <c r="A2333" s="8"/>
      <c r="B2333" s="8"/>
      <c r="C2333" s="8"/>
      <c r="D2333" s="8"/>
      <c r="F2333" s="8"/>
      <c r="H2333"/>
      <c r="N2333"/>
      <c r="P2333" s="8"/>
      <c r="R2333" s="8"/>
      <c r="T2333" s="8"/>
      <c r="AQ2333"/>
      <c r="BJ2333" s="33" t="s">
        <v>2500</v>
      </c>
      <c r="BP2333" s="8"/>
    </row>
    <row r="2334" spans="1:68" x14ac:dyDescent="0.25">
      <c r="A2334" s="8"/>
      <c r="B2334" s="8"/>
      <c r="C2334" s="8"/>
      <c r="D2334" s="8"/>
      <c r="F2334" s="8"/>
      <c r="H2334"/>
      <c r="N2334"/>
      <c r="P2334" s="8"/>
      <c r="R2334" s="8"/>
      <c r="T2334" s="8"/>
      <c r="AQ2334"/>
      <c r="BJ2334" s="33" t="s">
        <v>2501</v>
      </c>
      <c r="BP2334" s="8"/>
    </row>
    <row r="2335" spans="1:68" x14ac:dyDescent="0.25">
      <c r="A2335" s="8"/>
      <c r="B2335" s="8"/>
      <c r="C2335" s="8"/>
      <c r="D2335" s="8"/>
      <c r="F2335" s="8"/>
      <c r="H2335"/>
      <c r="N2335"/>
      <c r="P2335" s="8"/>
      <c r="R2335" s="8"/>
      <c r="T2335" s="8"/>
      <c r="AQ2335"/>
      <c r="BJ2335" s="33" t="s">
        <v>2502</v>
      </c>
      <c r="BP2335" s="8"/>
    </row>
    <row r="2336" spans="1:68" x14ac:dyDescent="0.25">
      <c r="A2336" s="8"/>
      <c r="B2336" s="8"/>
      <c r="C2336" s="8"/>
      <c r="D2336" s="8"/>
      <c r="F2336" s="8"/>
      <c r="H2336"/>
      <c r="N2336"/>
      <c r="P2336" s="8"/>
      <c r="R2336" s="8"/>
      <c r="T2336" s="8"/>
      <c r="AQ2336"/>
      <c r="BJ2336" s="33" t="s">
        <v>2503</v>
      </c>
      <c r="BP2336" s="8"/>
    </row>
    <row r="2337" spans="1:68" x14ac:dyDescent="0.25">
      <c r="A2337" s="8"/>
      <c r="B2337" s="8"/>
      <c r="C2337" s="8"/>
      <c r="D2337" s="8"/>
      <c r="F2337" s="8"/>
      <c r="H2337"/>
      <c r="N2337"/>
      <c r="P2337" s="8"/>
      <c r="R2337" s="8"/>
      <c r="T2337" s="8"/>
      <c r="AQ2337"/>
      <c r="BJ2337" s="33" t="s">
        <v>2504</v>
      </c>
      <c r="BP2337" s="8"/>
    </row>
    <row r="2338" spans="1:68" x14ac:dyDescent="0.25">
      <c r="A2338" s="8"/>
      <c r="B2338" s="8"/>
      <c r="C2338" s="8"/>
      <c r="D2338" s="8"/>
      <c r="F2338" s="8"/>
      <c r="H2338"/>
      <c r="N2338"/>
      <c r="P2338" s="8"/>
      <c r="R2338" s="8"/>
      <c r="T2338" s="8"/>
      <c r="AQ2338"/>
      <c r="BJ2338" s="33" t="s">
        <v>2505</v>
      </c>
      <c r="BP2338" s="8"/>
    </row>
    <row r="2339" spans="1:68" x14ac:dyDescent="0.25">
      <c r="A2339" s="8"/>
      <c r="B2339" s="8"/>
      <c r="C2339" s="8"/>
      <c r="D2339" s="8"/>
      <c r="F2339" s="8"/>
      <c r="H2339"/>
      <c r="N2339"/>
      <c r="P2339" s="8"/>
      <c r="R2339" s="8"/>
      <c r="T2339" s="8"/>
      <c r="AQ2339"/>
      <c r="BJ2339" s="33" t="s">
        <v>2506</v>
      </c>
      <c r="BP2339" s="8"/>
    </row>
    <row r="2340" spans="1:68" x14ac:dyDescent="0.25">
      <c r="A2340" s="8"/>
      <c r="B2340" s="8"/>
      <c r="C2340" s="8"/>
      <c r="D2340" s="8"/>
      <c r="F2340" s="8"/>
      <c r="H2340"/>
      <c r="N2340"/>
      <c r="P2340" s="8"/>
      <c r="R2340" s="8"/>
      <c r="T2340" s="8"/>
      <c r="AQ2340"/>
      <c r="BJ2340" s="33" t="s">
        <v>2507</v>
      </c>
      <c r="BP2340" s="8"/>
    </row>
    <row r="2341" spans="1:68" x14ac:dyDescent="0.25">
      <c r="A2341" s="8"/>
      <c r="B2341" s="8"/>
      <c r="C2341" s="8"/>
      <c r="D2341" s="8"/>
      <c r="F2341" s="8"/>
      <c r="H2341"/>
      <c r="N2341"/>
      <c r="P2341" s="8"/>
      <c r="R2341" s="8"/>
      <c r="T2341" s="8"/>
      <c r="AQ2341"/>
      <c r="BJ2341" s="33" t="s">
        <v>2508</v>
      </c>
      <c r="BP2341" s="8"/>
    </row>
    <row r="2342" spans="1:68" x14ac:dyDescent="0.25">
      <c r="A2342" s="8"/>
      <c r="B2342" s="8"/>
      <c r="C2342" s="8"/>
      <c r="D2342" s="8"/>
      <c r="F2342" s="8"/>
      <c r="H2342"/>
      <c r="N2342"/>
      <c r="P2342" s="8"/>
      <c r="R2342" s="8"/>
      <c r="T2342" s="8"/>
      <c r="AQ2342"/>
      <c r="BJ2342" s="33" t="s">
        <v>2509</v>
      </c>
      <c r="BP2342" s="8"/>
    </row>
    <row r="2343" spans="1:68" x14ac:dyDescent="0.25">
      <c r="A2343" s="8"/>
      <c r="B2343" s="8"/>
      <c r="C2343" s="8"/>
      <c r="D2343" s="8"/>
      <c r="F2343" s="8"/>
      <c r="H2343"/>
      <c r="N2343"/>
      <c r="P2343" s="8"/>
      <c r="R2343" s="8"/>
      <c r="T2343" s="8"/>
      <c r="AQ2343"/>
      <c r="BJ2343" s="33" t="s">
        <v>2510</v>
      </c>
      <c r="BP2343" s="8"/>
    </row>
    <row r="2344" spans="1:68" x14ac:dyDescent="0.25">
      <c r="A2344" s="8"/>
      <c r="B2344" s="8"/>
      <c r="C2344" s="8"/>
      <c r="D2344" s="8"/>
      <c r="F2344" s="8"/>
      <c r="H2344"/>
      <c r="N2344"/>
      <c r="P2344" s="8"/>
      <c r="R2344" s="8"/>
      <c r="T2344" s="8"/>
      <c r="AQ2344"/>
      <c r="BJ2344" s="33" t="s">
        <v>2511</v>
      </c>
      <c r="BP2344" s="8"/>
    </row>
    <row r="2345" spans="1:68" x14ac:dyDescent="0.25">
      <c r="A2345" s="8"/>
      <c r="B2345" s="8"/>
      <c r="C2345" s="8"/>
      <c r="D2345" s="8"/>
      <c r="F2345" s="8"/>
      <c r="H2345"/>
      <c r="N2345"/>
      <c r="P2345" s="8"/>
      <c r="R2345" s="8"/>
      <c r="T2345" s="8"/>
      <c r="AQ2345"/>
      <c r="BJ2345" s="33" t="s">
        <v>2512</v>
      </c>
      <c r="BP2345" s="8"/>
    </row>
    <row r="2346" spans="1:68" x14ac:dyDescent="0.25">
      <c r="A2346" s="8"/>
      <c r="B2346" s="8"/>
      <c r="C2346" s="8"/>
      <c r="D2346" s="8"/>
      <c r="F2346" s="8"/>
      <c r="H2346"/>
      <c r="N2346"/>
      <c r="P2346" s="8"/>
      <c r="R2346" s="8"/>
      <c r="T2346" s="8"/>
      <c r="AQ2346"/>
      <c r="BJ2346" s="33" t="s">
        <v>2513</v>
      </c>
      <c r="BP2346" s="8"/>
    </row>
    <row r="2347" spans="1:68" x14ac:dyDescent="0.25">
      <c r="A2347" s="8"/>
      <c r="B2347" s="8"/>
      <c r="C2347" s="8"/>
      <c r="D2347" s="8"/>
      <c r="F2347" s="8"/>
      <c r="H2347"/>
      <c r="N2347"/>
      <c r="P2347" s="8"/>
      <c r="R2347" s="8"/>
      <c r="T2347" s="8"/>
      <c r="AQ2347"/>
      <c r="BJ2347" s="33" t="s">
        <v>2514</v>
      </c>
      <c r="BP2347" s="8"/>
    </row>
    <row r="2348" spans="1:68" x14ac:dyDescent="0.25">
      <c r="A2348" s="8"/>
      <c r="B2348" s="8"/>
      <c r="C2348" s="8"/>
      <c r="D2348" s="8"/>
      <c r="F2348" s="8"/>
      <c r="H2348"/>
      <c r="N2348"/>
      <c r="P2348" s="8"/>
      <c r="R2348" s="8"/>
      <c r="T2348" s="8"/>
      <c r="AQ2348"/>
      <c r="BJ2348" s="33" t="s">
        <v>2515</v>
      </c>
      <c r="BP2348" s="8"/>
    </row>
    <row r="2349" spans="1:68" x14ac:dyDescent="0.25">
      <c r="A2349" s="8"/>
      <c r="B2349" s="8"/>
      <c r="C2349" s="8"/>
      <c r="D2349" s="8"/>
      <c r="F2349" s="8"/>
      <c r="H2349"/>
      <c r="N2349"/>
      <c r="P2349" s="8"/>
      <c r="R2349" s="8"/>
      <c r="T2349" s="8"/>
      <c r="AQ2349"/>
      <c r="BJ2349" s="33" t="s">
        <v>2516</v>
      </c>
      <c r="BP2349" s="8"/>
    </row>
    <row r="2350" spans="1:68" x14ac:dyDescent="0.25">
      <c r="A2350" s="8"/>
      <c r="B2350" s="8"/>
      <c r="C2350" s="8"/>
      <c r="D2350" s="8"/>
      <c r="F2350" s="8"/>
      <c r="H2350"/>
      <c r="N2350"/>
      <c r="P2350" s="8"/>
      <c r="R2350" s="8"/>
      <c r="T2350" s="8"/>
      <c r="AQ2350"/>
      <c r="BJ2350" s="33" t="s">
        <v>2517</v>
      </c>
      <c r="BP2350" s="8"/>
    </row>
    <row r="2351" spans="1:68" x14ac:dyDescent="0.25">
      <c r="A2351" s="8"/>
      <c r="B2351" s="8"/>
      <c r="C2351" s="8"/>
      <c r="D2351" s="8"/>
      <c r="F2351" s="8"/>
      <c r="H2351"/>
      <c r="N2351"/>
      <c r="P2351" s="8"/>
      <c r="R2351" s="8"/>
      <c r="T2351" s="8"/>
      <c r="AQ2351"/>
      <c r="BJ2351" s="33" t="s">
        <v>2518</v>
      </c>
      <c r="BP2351" s="8"/>
    </row>
    <row r="2352" spans="1:68" x14ac:dyDescent="0.25">
      <c r="A2352" s="8"/>
      <c r="B2352" s="8"/>
      <c r="C2352" s="8"/>
      <c r="D2352" s="8"/>
      <c r="F2352" s="8"/>
      <c r="H2352"/>
      <c r="N2352"/>
      <c r="P2352" s="8"/>
      <c r="R2352" s="8"/>
      <c r="T2352" s="8"/>
      <c r="AQ2352"/>
      <c r="BJ2352" s="33" t="s">
        <v>2519</v>
      </c>
      <c r="BP2352" s="8"/>
    </row>
    <row r="2353" spans="1:68" x14ac:dyDescent="0.25">
      <c r="A2353" s="8"/>
      <c r="B2353" s="8"/>
      <c r="C2353" s="8"/>
      <c r="D2353" s="8"/>
      <c r="F2353" s="8"/>
      <c r="H2353"/>
      <c r="N2353"/>
      <c r="P2353" s="8"/>
      <c r="R2353" s="8"/>
      <c r="T2353" s="8"/>
      <c r="AQ2353"/>
      <c r="BJ2353" s="33" t="s">
        <v>2520</v>
      </c>
      <c r="BP2353" s="8"/>
    </row>
    <row r="2354" spans="1:68" x14ac:dyDescent="0.25">
      <c r="A2354" s="8"/>
      <c r="B2354" s="8"/>
      <c r="C2354" s="8"/>
      <c r="D2354" s="8"/>
      <c r="F2354" s="8"/>
      <c r="H2354"/>
      <c r="N2354"/>
      <c r="P2354" s="8"/>
      <c r="R2354" s="8"/>
      <c r="T2354" s="8"/>
      <c r="AQ2354"/>
      <c r="BJ2354" s="33" t="s">
        <v>2521</v>
      </c>
      <c r="BP2354" s="8"/>
    </row>
    <row r="2355" spans="1:68" x14ac:dyDescent="0.25">
      <c r="A2355" s="8"/>
      <c r="B2355" s="8"/>
      <c r="C2355" s="8"/>
      <c r="D2355" s="8"/>
      <c r="F2355" s="8"/>
      <c r="H2355"/>
      <c r="N2355"/>
      <c r="P2355" s="8"/>
      <c r="R2355" s="8"/>
      <c r="T2355" s="8"/>
      <c r="AQ2355"/>
      <c r="BJ2355" s="33" t="s">
        <v>2522</v>
      </c>
      <c r="BP2355" s="8"/>
    </row>
    <row r="2356" spans="1:68" x14ac:dyDescent="0.25">
      <c r="A2356" s="8"/>
      <c r="B2356" s="8"/>
      <c r="C2356" s="8"/>
      <c r="D2356" s="8"/>
      <c r="F2356" s="8"/>
      <c r="H2356"/>
      <c r="N2356"/>
      <c r="P2356" s="8"/>
      <c r="R2356" s="8"/>
      <c r="T2356" s="8"/>
      <c r="AQ2356"/>
      <c r="BJ2356" s="33" t="s">
        <v>2523</v>
      </c>
      <c r="BP2356" s="8"/>
    </row>
    <row r="2357" spans="1:68" x14ac:dyDescent="0.25">
      <c r="A2357" s="8"/>
      <c r="B2357" s="8"/>
      <c r="C2357" s="8"/>
      <c r="D2357" s="8"/>
      <c r="F2357" s="8"/>
      <c r="H2357"/>
      <c r="N2357"/>
      <c r="P2357" s="8"/>
      <c r="R2357" s="8"/>
      <c r="T2357" s="8"/>
      <c r="AQ2357"/>
      <c r="BJ2357" s="33" t="s">
        <v>2524</v>
      </c>
      <c r="BP2357" s="8"/>
    </row>
    <row r="2358" spans="1:68" x14ac:dyDescent="0.25">
      <c r="A2358" s="8"/>
      <c r="B2358" s="8"/>
      <c r="C2358" s="8"/>
      <c r="D2358" s="8"/>
      <c r="F2358" s="8"/>
      <c r="H2358"/>
      <c r="N2358"/>
      <c r="P2358" s="8"/>
      <c r="R2358" s="8"/>
      <c r="T2358" s="8"/>
      <c r="AQ2358"/>
      <c r="BJ2358" s="33" t="s">
        <v>2525</v>
      </c>
      <c r="BP2358" s="8"/>
    </row>
    <row r="2359" spans="1:68" x14ac:dyDescent="0.25">
      <c r="A2359" s="8"/>
      <c r="B2359" s="8"/>
      <c r="C2359" s="8"/>
      <c r="D2359" s="8"/>
      <c r="F2359" s="8"/>
      <c r="H2359"/>
      <c r="N2359"/>
      <c r="P2359" s="8"/>
      <c r="R2359" s="8"/>
      <c r="T2359" s="8"/>
      <c r="AQ2359"/>
      <c r="BJ2359" s="33" t="s">
        <v>2526</v>
      </c>
      <c r="BP2359" s="8"/>
    </row>
    <row r="2360" spans="1:68" x14ac:dyDescent="0.25">
      <c r="A2360" s="8"/>
      <c r="B2360" s="8"/>
      <c r="C2360" s="8"/>
      <c r="D2360" s="8"/>
      <c r="F2360" s="8"/>
      <c r="H2360"/>
      <c r="N2360"/>
      <c r="P2360" s="8"/>
      <c r="R2360" s="8"/>
      <c r="T2360" s="8"/>
      <c r="AQ2360"/>
      <c r="BJ2360" s="33" t="s">
        <v>2527</v>
      </c>
      <c r="BP2360" s="8"/>
    </row>
    <row r="2361" spans="1:68" x14ac:dyDescent="0.25">
      <c r="A2361" s="8"/>
      <c r="B2361" s="8"/>
      <c r="C2361" s="8"/>
      <c r="D2361" s="8"/>
      <c r="F2361" s="8"/>
      <c r="H2361"/>
      <c r="N2361"/>
      <c r="P2361" s="8"/>
      <c r="R2361" s="8"/>
      <c r="T2361" s="8"/>
      <c r="AQ2361"/>
      <c r="BJ2361" s="33" t="s">
        <v>2528</v>
      </c>
      <c r="BP2361" s="8"/>
    </row>
    <row r="2362" spans="1:68" x14ac:dyDescent="0.25">
      <c r="A2362" s="8"/>
      <c r="B2362" s="8"/>
      <c r="C2362" s="8"/>
      <c r="D2362" s="8"/>
      <c r="F2362" s="8"/>
      <c r="H2362"/>
      <c r="N2362"/>
      <c r="P2362" s="8"/>
      <c r="R2362" s="8"/>
      <c r="T2362" s="8"/>
      <c r="AQ2362"/>
      <c r="BJ2362" s="33" t="s">
        <v>2529</v>
      </c>
      <c r="BP2362" s="8"/>
    </row>
    <row r="2363" spans="1:68" x14ac:dyDescent="0.25">
      <c r="A2363" s="8"/>
      <c r="B2363" s="8"/>
      <c r="C2363" s="8"/>
      <c r="D2363" s="8"/>
      <c r="F2363" s="8"/>
      <c r="H2363"/>
      <c r="N2363"/>
      <c r="P2363" s="8"/>
      <c r="R2363" s="8"/>
      <c r="T2363" s="8"/>
      <c r="AQ2363"/>
      <c r="BJ2363" s="33" t="s">
        <v>2530</v>
      </c>
      <c r="BP2363" s="8"/>
    </row>
    <row r="2364" spans="1:68" x14ac:dyDescent="0.25">
      <c r="A2364" s="8"/>
      <c r="B2364" s="8"/>
      <c r="C2364" s="8"/>
      <c r="D2364" s="8"/>
      <c r="F2364" s="8"/>
      <c r="H2364"/>
      <c r="N2364"/>
      <c r="P2364" s="8"/>
      <c r="R2364" s="8"/>
      <c r="T2364" s="8"/>
      <c r="AQ2364"/>
      <c r="BJ2364" s="33" t="s">
        <v>2531</v>
      </c>
      <c r="BP2364" s="8"/>
    </row>
    <row r="2365" spans="1:68" x14ac:dyDescent="0.25">
      <c r="A2365" s="8"/>
      <c r="B2365" s="8"/>
      <c r="C2365" s="8"/>
      <c r="D2365" s="8"/>
      <c r="F2365" s="8"/>
      <c r="H2365"/>
      <c r="N2365"/>
      <c r="P2365" s="8"/>
      <c r="R2365" s="8"/>
      <c r="T2365" s="8"/>
      <c r="AQ2365"/>
      <c r="BJ2365" s="33" t="s">
        <v>2532</v>
      </c>
      <c r="BP2365" s="8"/>
    </row>
    <row r="2366" spans="1:68" x14ac:dyDescent="0.25">
      <c r="A2366" s="8"/>
      <c r="B2366" s="8"/>
      <c r="C2366" s="8"/>
      <c r="D2366" s="8"/>
      <c r="F2366" s="8"/>
      <c r="H2366"/>
      <c r="N2366"/>
      <c r="P2366" s="8"/>
      <c r="R2366" s="8"/>
      <c r="T2366" s="8"/>
      <c r="AQ2366"/>
      <c r="BJ2366" s="33" t="s">
        <v>2533</v>
      </c>
      <c r="BP2366" s="8"/>
    </row>
    <row r="2367" spans="1:68" x14ac:dyDescent="0.25">
      <c r="A2367" s="8"/>
      <c r="B2367" s="8"/>
      <c r="C2367" s="8"/>
      <c r="D2367" s="8"/>
      <c r="F2367" s="8"/>
      <c r="H2367"/>
      <c r="N2367"/>
      <c r="P2367" s="8"/>
      <c r="R2367" s="8"/>
      <c r="T2367" s="8"/>
      <c r="AQ2367"/>
      <c r="BJ2367" s="33" t="s">
        <v>2534</v>
      </c>
      <c r="BP2367" s="8"/>
    </row>
    <row r="2368" spans="1:68" x14ac:dyDescent="0.25">
      <c r="A2368" s="8"/>
      <c r="B2368" s="8"/>
      <c r="C2368" s="8"/>
      <c r="D2368" s="8"/>
      <c r="F2368" s="8"/>
      <c r="H2368"/>
      <c r="N2368"/>
      <c r="P2368" s="8"/>
      <c r="R2368" s="8"/>
      <c r="T2368" s="8"/>
      <c r="AQ2368"/>
      <c r="BJ2368" s="33" t="s">
        <v>2535</v>
      </c>
      <c r="BP2368" s="8"/>
    </row>
    <row r="2369" spans="1:68" x14ac:dyDescent="0.25">
      <c r="A2369" s="8"/>
      <c r="B2369" s="8"/>
      <c r="C2369" s="8"/>
      <c r="D2369" s="8"/>
      <c r="F2369" s="8"/>
      <c r="H2369"/>
      <c r="N2369"/>
      <c r="P2369" s="8"/>
      <c r="R2369" s="8"/>
      <c r="T2369" s="8"/>
      <c r="AQ2369"/>
      <c r="BJ2369" s="33" t="s">
        <v>2536</v>
      </c>
      <c r="BP2369" s="8"/>
    </row>
    <row r="2370" spans="1:68" x14ac:dyDescent="0.25">
      <c r="A2370" s="8"/>
      <c r="B2370" s="8"/>
      <c r="C2370" s="8"/>
      <c r="D2370" s="8"/>
      <c r="F2370" s="8"/>
      <c r="H2370"/>
      <c r="N2370"/>
      <c r="P2370" s="8"/>
      <c r="R2370" s="8"/>
      <c r="T2370" s="8"/>
      <c r="AQ2370"/>
      <c r="BJ2370" s="33" t="s">
        <v>2537</v>
      </c>
      <c r="BP2370" s="8"/>
    </row>
    <row r="2371" spans="1:68" x14ac:dyDescent="0.25">
      <c r="A2371" s="8"/>
      <c r="B2371" s="8"/>
      <c r="C2371" s="8"/>
      <c r="D2371" s="8"/>
      <c r="F2371" s="8"/>
      <c r="H2371"/>
      <c r="N2371"/>
      <c r="P2371" s="8"/>
      <c r="R2371" s="8"/>
      <c r="T2371" s="8"/>
      <c r="AQ2371"/>
      <c r="BJ2371" s="33" t="s">
        <v>2538</v>
      </c>
      <c r="BP2371" s="8"/>
    </row>
    <row r="2372" spans="1:68" x14ac:dyDescent="0.25">
      <c r="A2372" s="8"/>
      <c r="B2372" s="8"/>
      <c r="C2372" s="8"/>
      <c r="D2372" s="8"/>
      <c r="F2372" s="8"/>
      <c r="H2372"/>
      <c r="N2372"/>
      <c r="P2372" s="8"/>
      <c r="R2372" s="8"/>
      <c r="T2372" s="8"/>
      <c r="AQ2372"/>
      <c r="BJ2372" s="33" t="s">
        <v>2539</v>
      </c>
      <c r="BP2372" s="8"/>
    </row>
    <row r="2373" spans="1:68" x14ac:dyDescent="0.25">
      <c r="A2373" s="8"/>
      <c r="B2373" s="8"/>
      <c r="C2373" s="8"/>
      <c r="D2373" s="8"/>
      <c r="F2373" s="8"/>
      <c r="H2373"/>
      <c r="N2373"/>
      <c r="P2373" s="8"/>
      <c r="R2373" s="8"/>
      <c r="T2373" s="8"/>
      <c r="AQ2373"/>
      <c r="BJ2373" s="33" t="s">
        <v>2540</v>
      </c>
      <c r="BP2373" s="8"/>
    </row>
    <row r="2374" spans="1:68" x14ac:dyDescent="0.25">
      <c r="A2374" s="8"/>
      <c r="B2374" s="8"/>
      <c r="C2374" s="8"/>
      <c r="D2374" s="8"/>
      <c r="F2374" s="8"/>
      <c r="H2374"/>
      <c r="N2374"/>
      <c r="P2374" s="8"/>
      <c r="R2374" s="8"/>
      <c r="T2374" s="8"/>
      <c r="AQ2374"/>
      <c r="BJ2374" s="33" t="s">
        <v>2541</v>
      </c>
      <c r="BP2374" s="8"/>
    </row>
    <row r="2375" spans="1:68" x14ac:dyDescent="0.25">
      <c r="A2375" s="8"/>
      <c r="B2375" s="8"/>
      <c r="C2375" s="8"/>
      <c r="D2375" s="8"/>
      <c r="F2375" s="8"/>
      <c r="H2375"/>
      <c r="N2375"/>
      <c r="P2375" s="8"/>
      <c r="R2375" s="8"/>
      <c r="T2375" s="8"/>
      <c r="AQ2375"/>
      <c r="BJ2375" s="33" t="s">
        <v>2542</v>
      </c>
      <c r="BP2375" s="8"/>
    </row>
    <row r="2376" spans="1:68" x14ac:dyDescent="0.25">
      <c r="A2376" s="8"/>
      <c r="B2376" s="8"/>
      <c r="C2376" s="8"/>
      <c r="D2376" s="8"/>
      <c r="F2376" s="8"/>
      <c r="H2376"/>
      <c r="N2376"/>
      <c r="P2376" s="8"/>
      <c r="R2376" s="8"/>
      <c r="T2376" s="8"/>
      <c r="AQ2376"/>
      <c r="BJ2376" s="33" t="s">
        <v>2543</v>
      </c>
      <c r="BP2376" s="8"/>
    </row>
    <row r="2377" spans="1:68" x14ac:dyDescent="0.25">
      <c r="A2377" s="8"/>
      <c r="B2377" s="8"/>
      <c r="C2377" s="8"/>
      <c r="D2377" s="8"/>
      <c r="F2377" s="8"/>
      <c r="H2377"/>
      <c r="N2377"/>
      <c r="P2377" s="8"/>
      <c r="R2377" s="8"/>
      <c r="T2377" s="8"/>
      <c r="AQ2377"/>
      <c r="BJ2377" s="33" t="s">
        <v>2544</v>
      </c>
      <c r="BP2377" s="8"/>
    </row>
    <row r="2378" spans="1:68" x14ac:dyDescent="0.25">
      <c r="A2378" s="8"/>
      <c r="B2378" s="8"/>
      <c r="C2378" s="8"/>
      <c r="D2378" s="8"/>
      <c r="F2378" s="8"/>
      <c r="H2378"/>
      <c r="N2378"/>
      <c r="P2378" s="8"/>
      <c r="R2378" s="8"/>
      <c r="T2378" s="8"/>
      <c r="AQ2378"/>
      <c r="BJ2378" s="33" t="s">
        <v>2545</v>
      </c>
      <c r="BP2378" s="8"/>
    </row>
    <row r="2379" spans="1:68" x14ac:dyDescent="0.25">
      <c r="A2379" s="8"/>
      <c r="B2379" s="8"/>
      <c r="C2379" s="8"/>
      <c r="D2379" s="8"/>
      <c r="F2379" s="8"/>
      <c r="H2379"/>
      <c r="N2379"/>
      <c r="P2379" s="8"/>
      <c r="R2379" s="8"/>
      <c r="T2379" s="8"/>
      <c r="AQ2379"/>
      <c r="BJ2379" s="33" t="s">
        <v>2546</v>
      </c>
      <c r="BP2379" s="8"/>
    </row>
    <row r="2380" spans="1:68" x14ac:dyDescent="0.25">
      <c r="A2380" s="8"/>
      <c r="B2380" s="8"/>
      <c r="C2380" s="8"/>
      <c r="D2380" s="8"/>
      <c r="F2380" s="8"/>
      <c r="H2380"/>
      <c r="N2380"/>
      <c r="P2380" s="8"/>
      <c r="R2380" s="8"/>
      <c r="T2380" s="8"/>
      <c r="AQ2380"/>
      <c r="BJ2380" s="33" t="s">
        <v>2547</v>
      </c>
      <c r="BP2380" s="8"/>
    </row>
    <row r="2381" spans="1:68" x14ac:dyDescent="0.25">
      <c r="A2381" s="8"/>
      <c r="B2381" s="8"/>
      <c r="C2381" s="8"/>
      <c r="D2381" s="8"/>
      <c r="F2381" s="8"/>
      <c r="H2381"/>
      <c r="N2381"/>
      <c r="P2381" s="8"/>
      <c r="R2381" s="8"/>
      <c r="T2381" s="8"/>
      <c r="AQ2381"/>
      <c r="BJ2381" s="33" t="s">
        <v>2548</v>
      </c>
      <c r="BP2381" s="8"/>
    </row>
    <row r="2382" spans="1:68" x14ac:dyDescent="0.25">
      <c r="A2382" s="8"/>
      <c r="B2382" s="8"/>
      <c r="C2382" s="8"/>
      <c r="D2382" s="8"/>
      <c r="F2382" s="8"/>
      <c r="H2382"/>
      <c r="N2382"/>
      <c r="P2382" s="8"/>
      <c r="R2382" s="8"/>
      <c r="T2382" s="8"/>
      <c r="AQ2382"/>
      <c r="BJ2382" s="33" t="s">
        <v>2549</v>
      </c>
      <c r="BP2382" s="8"/>
    </row>
    <row r="2383" spans="1:68" x14ac:dyDescent="0.25">
      <c r="A2383" s="8"/>
      <c r="B2383" s="8"/>
      <c r="C2383" s="8"/>
      <c r="D2383" s="8"/>
      <c r="F2383" s="8"/>
      <c r="H2383"/>
      <c r="N2383"/>
      <c r="P2383" s="8"/>
      <c r="R2383" s="8"/>
      <c r="T2383" s="8"/>
      <c r="AQ2383"/>
      <c r="BJ2383" s="33" t="s">
        <v>2550</v>
      </c>
      <c r="BP2383" s="8"/>
    </row>
    <row r="2384" spans="1:68" x14ac:dyDescent="0.25">
      <c r="A2384" s="8"/>
      <c r="B2384" s="8"/>
      <c r="C2384" s="8"/>
      <c r="D2384" s="8"/>
      <c r="F2384" s="8"/>
      <c r="H2384"/>
      <c r="N2384"/>
      <c r="P2384" s="8"/>
      <c r="R2384" s="8"/>
      <c r="T2384" s="8"/>
      <c r="AQ2384"/>
      <c r="BJ2384" s="33" t="s">
        <v>2551</v>
      </c>
      <c r="BP2384" s="8"/>
    </row>
    <row r="2385" spans="1:68" x14ac:dyDescent="0.25">
      <c r="A2385" s="8"/>
      <c r="B2385" s="8"/>
      <c r="C2385" s="8"/>
      <c r="D2385" s="8"/>
      <c r="F2385" s="8"/>
      <c r="H2385"/>
      <c r="N2385"/>
      <c r="P2385" s="8"/>
      <c r="R2385" s="8"/>
      <c r="T2385" s="8"/>
      <c r="AQ2385"/>
      <c r="BJ2385" s="33" t="s">
        <v>2552</v>
      </c>
      <c r="BP2385" s="8"/>
    </row>
    <row r="2386" spans="1:68" x14ac:dyDescent="0.25">
      <c r="A2386" s="8"/>
      <c r="B2386" s="8"/>
      <c r="C2386" s="8"/>
      <c r="D2386" s="8"/>
      <c r="F2386" s="8"/>
      <c r="H2386"/>
      <c r="N2386"/>
      <c r="P2386" s="8"/>
      <c r="R2386" s="8"/>
      <c r="T2386" s="8"/>
      <c r="AQ2386"/>
      <c r="BJ2386" s="33" t="s">
        <v>2553</v>
      </c>
      <c r="BP2386" s="8"/>
    </row>
    <row r="2387" spans="1:68" x14ac:dyDescent="0.25">
      <c r="A2387" s="8"/>
      <c r="B2387" s="8"/>
      <c r="C2387" s="8"/>
      <c r="D2387" s="8"/>
      <c r="F2387" s="8"/>
      <c r="H2387"/>
      <c r="N2387"/>
      <c r="P2387" s="8"/>
      <c r="R2387" s="8"/>
      <c r="T2387" s="8"/>
      <c r="AQ2387"/>
      <c r="BJ2387" s="33" t="s">
        <v>2554</v>
      </c>
      <c r="BP2387" s="8"/>
    </row>
    <row r="2388" spans="1:68" x14ac:dyDescent="0.25">
      <c r="A2388" s="8"/>
      <c r="B2388" s="8"/>
      <c r="C2388" s="8"/>
      <c r="D2388" s="8"/>
      <c r="F2388" s="8"/>
      <c r="H2388"/>
      <c r="N2388"/>
      <c r="P2388" s="8"/>
      <c r="R2388" s="8"/>
      <c r="T2388" s="8"/>
      <c r="AQ2388"/>
      <c r="BJ2388" s="33" t="s">
        <v>2555</v>
      </c>
      <c r="BP2388" s="8"/>
    </row>
    <row r="2389" spans="1:68" x14ac:dyDescent="0.25">
      <c r="A2389" s="8"/>
      <c r="B2389" s="8"/>
      <c r="C2389" s="8"/>
      <c r="D2389" s="8"/>
      <c r="F2389" s="8"/>
      <c r="H2389"/>
      <c r="N2389"/>
      <c r="P2389" s="8"/>
      <c r="R2389" s="8"/>
      <c r="T2389" s="8"/>
      <c r="AQ2389"/>
      <c r="BJ2389" s="33" t="s">
        <v>2556</v>
      </c>
      <c r="BP2389" s="8"/>
    </row>
    <row r="2390" spans="1:68" x14ac:dyDescent="0.25">
      <c r="A2390" s="8"/>
      <c r="B2390" s="8"/>
      <c r="C2390" s="8"/>
      <c r="D2390" s="8"/>
      <c r="F2390" s="8"/>
      <c r="H2390"/>
      <c r="N2390"/>
      <c r="P2390" s="8"/>
      <c r="R2390" s="8"/>
      <c r="T2390" s="8"/>
      <c r="AQ2390"/>
      <c r="BJ2390" s="33" t="s">
        <v>2557</v>
      </c>
      <c r="BP2390" s="8"/>
    </row>
    <row r="2391" spans="1:68" x14ac:dyDescent="0.25">
      <c r="A2391" s="8"/>
      <c r="B2391" s="8"/>
      <c r="C2391" s="8"/>
      <c r="D2391" s="8"/>
      <c r="F2391" s="8"/>
      <c r="H2391"/>
      <c r="N2391"/>
      <c r="P2391" s="8"/>
      <c r="R2391" s="8"/>
      <c r="T2391" s="8"/>
      <c r="AQ2391"/>
      <c r="BJ2391" s="33" t="s">
        <v>2558</v>
      </c>
      <c r="BP2391" s="8"/>
    </row>
    <row r="2392" spans="1:68" x14ac:dyDescent="0.25">
      <c r="A2392" s="8"/>
      <c r="B2392" s="8"/>
      <c r="C2392" s="8"/>
      <c r="D2392" s="8"/>
      <c r="F2392" s="8"/>
      <c r="H2392"/>
      <c r="N2392"/>
      <c r="P2392" s="8"/>
      <c r="R2392" s="8"/>
      <c r="T2392" s="8"/>
      <c r="AQ2392"/>
      <c r="BJ2392" s="33" t="s">
        <v>2559</v>
      </c>
      <c r="BP2392" s="8"/>
    </row>
    <row r="2393" spans="1:68" x14ac:dyDescent="0.25">
      <c r="A2393" s="8"/>
      <c r="B2393" s="8"/>
      <c r="C2393" s="8"/>
      <c r="D2393" s="8"/>
      <c r="F2393" s="8"/>
      <c r="H2393"/>
      <c r="N2393"/>
      <c r="P2393" s="8"/>
      <c r="R2393" s="8"/>
      <c r="T2393" s="8"/>
      <c r="AQ2393"/>
      <c r="BJ2393" s="33" t="s">
        <v>2560</v>
      </c>
      <c r="BP2393" s="8"/>
    </row>
    <row r="2394" spans="1:68" x14ac:dyDescent="0.25">
      <c r="A2394" s="8"/>
      <c r="B2394" s="8"/>
      <c r="C2394" s="8"/>
      <c r="D2394" s="8"/>
      <c r="F2394" s="8"/>
      <c r="H2394"/>
      <c r="N2394"/>
      <c r="P2394" s="8"/>
      <c r="R2394" s="8"/>
      <c r="T2394" s="8"/>
      <c r="AQ2394"/>
      <c r="BJ2394" s="33" t="s">
        <v>2561</v>
      </c>
      <c r="BP2394" s="8"/>
    </row>
    <row r="2395" spans="1:68" x14ac:dyDescent="0.25">
      <c r="A2395" s="8"/>
      <c r="B2395" s="8"/>
      <c r="C2395" s="8"/>
      <c r="D2395" s="8"/>
      <c r="F2395" s="8"/>
      <c r="H2395"/>
      <c r="N2395"/>
      <c r="P2395" s="8"/>
      <c r="R2395" s="8"/>
      <c r="T2395" s="8"/>
      <c r="AQ2395"/>
      <c r="BJ2395" s="33" t="s">
        <v>2562</v>
      </c>
      <c r="BP2395" s="8"/>
    </row>
    <row r="2396" spans="1:68" x14ac:dyDescent="0.25">
      <c r="A2396" s="8"/>
      <c r="B2396" s="8"/>
      <c r="C2396" s="8"/>
      <c r="D2396" s="8"/>
      <c r="F2396" s="8"/>
      <c r="H2396"/>
      <c r="N2396"/>
      <c r="P2396" s="8"/>
      <c r="R2396" s="8"/>
      <c r="T2396" s="8"/>
      <c r="AQ2396"/>
      <c r="BJ2396" s="33" t="s">
        <v>2563</v>
      </c>
      <c r="BP2396" s="8"/>
    </row>
    <row r="2397" spans="1:68" x14ac:dyDescent="0.25">
      <c r="A2397" s="8"/>
      <c r="B2397" s="8"/>
      <c r="C2397" s="8"/>
      <c r="D2397" s="8"/>
      <c r="F2397" s="8"/>
      <c r="H2397"/>
      <c r="N2397"/>
      <c r="P2397" s="8"/>
      <c r="R2397" s="8"/>
      <c r="T2397" s="8"/>
      <c r="AQ2397"/>
      <c r="BJ2397" s="33" t="s">
        <v>2564</v>
      </c>
      <c r="BP2397" s="8"/>
    </row>
    <row r="2398" spans="1:68" x14ac:dyDescent="0.25">
      <c r="A2398" s="8"/>
      <c r="B2398" s="8"/>
      <c r="C2398" s="8"/>
      <c r="D2398" s="8"/>
      <c r="F2398" s="8"/>
      <c r="H2398"/>
      <c r="N2398"/>
      <c r="P2398" s="8"/>
      <c r="R2398" s="8"/>
      <c r="T2398" s="8"/>
      <c r="AQ2398"/>
      <c r="BJ2398" s="33" t="s">
        <v>2565</v>
      </c>
      <c r="BP2398" s="8"/>
    </row>
    <row r="2399" spans="1:68" x14ac:dyDescent="0.25">
      <c r="A2399" s="8"/>
      <c r="B2399" s="8"/>
      <c r="C2399" s="8"/>
      <c r="D2399" s="8"/>
      <c r="F2399" s="8"/>
      <c r="H2399"/>
      <c r="N2399"/>
      <c r="P2399" s="8"/>
      <c r="R2399" s="8"/>
      <c r="T2399" s="8"/>
      <c r="AQ2399"/>
      <c r="BJ2399" s="33" t="s">
        <v>2566</v>
      </c>
      <c r="BP2399" s="8"/>
    </row>
    <row r="2400" spans="1:68" x14ac:dyDescent="0.25">
      <c r="A2400" s="8"/>
      <c r="B2400" s="8"/>
      <c r="C2400" s="8"/>
      <c r="D2400" s="8"/>
      <c r="F2400" s="8"/>
      <c r="H2400"/>
      <c r="N2400"/>
      <c r="P2400" s="8"/>
      <c r="R2400" s="8"/>
      <c r="T2400" s="8"/>
      <c r="AQ2400"/>
      <c r="BJ2400" s="33" t="s">
        <v>2567</v>
      </c>
      <c r="BP2400" s="8"/>
    </row>
    <row r="2401" spans="1:68" x14ac:dyDescent="0.25">
      <c r="A2401" s="8"/>
      <c r="B2401" s="8"/>
      <c r="C2401" s="8"/>
      <c r="D2401" s="8"/>
      <c r="F2401" s="8"/>
      <c r="H2401"/>
      <c r="N2401"/>
      <c r="P2401" s="8"/>
      <c r="R2401" s="8"/>
      <c r="T2401" s="8"/>
      <c r="AQ2401"/>
      <c r="BJ2401" s="33" t="s">
        <v>2568</v>
      </c>
      <c r="BP2401" s="8"/>
    </row>
    <row r="2402" spans="1:68" x14ac:dyDescent="0.25">
      <c r="A2402" s="8"/>
      <c r="B2402" s="8"/>
      <c r="C2402" s="8"/>
      <c r="D2402" s="8"/>
      <c r="F2402" s="8"/>
      <c r="H2402"/>
      <c r="N2402"/>
      <c r="P2402" s="8"/>
      <c r="R2402" s="8"/>
      <c r="T2402" s="8"/>
      <c r="AQ2402"/>
      <c r="BJ2402" s="33" t="s">
        <v>2569</v>
      </c>
      <c r="BP2402" s="8"/>
    </row>
    <row r="2403" spans="1:68" x14ac:dyDescent="0.25">
      <c r="A2403" s="8"/>
      <c r="B2403" s="8"/>
      <c r="C2403" s="8"/>
      <c r="D2403" s="8"/>
      <c r="F2403" s="8"/>
      <c r="H2403"/>
      <c r="N2403"/>
      <c r="P2403" s="8"/>
      <c r="R2403" s="8"/>
      <c r="T2403" s="8"/>
      <c r="AQ2403"/>
      <c r="BJ2403" s="33" t="s">
        <v>2570</v>
      </c>
      <c r="BP2403" s="8"/>
    </row>
    <row r="2404" spans="1:68" x14ac:dyDescent="0.25">
      <c r="A2404" s="8"/>
      <c r="B2404" s="8"/>
      <c r="C2404" s="8"/>
      <c r="D2404" s="8"/>
      <c r="F2404" s="8"/>
      <c r="H2404"/>
      <c r="N2404"/>
      <c r="P2404" s="8"/>
      <c r="R2404" s="8"/>
      <c r="T2404" s="8"/>
      <c r="AQ2404"/>
      <c r="BJ2404" s="33" t="s">
        <v>2571</v>
      </c>
      <c r="BP2404" s="8"/>
    </row>
    <row r="2405" spans="1:68" x14ac:dyDescent="0.25">
      <c r="A2405" s="8"/>
      <c r="B2405" s="8"/>
      <c r="C2405" s="8"/>
      <c r="D2405" s="8"/>
      <c r="F2405" s="8"/>
      <c r="H2405"/>
      <c r="N2405"/>
      <c r="P2405" s="8"/>
      <c r="R2405" s="8"/>
      <c r="T2405" s="8"/>
      <c r="AQ2405"/>
      <c r="BJ2405" s="33" t="s">
        <v>2572</v>
      </c>
      <c r="BP2405" s="8"/>
    </row>
    <row r="2406" spans="1:68" x14ac:dyDescent="0.25">
      <c r="A2406" s="8"/>
      <c r="B2406" s="8"/>
      <c r="C2406" s="8"/>
      <c r="D2406" s="8"/>
      <c r="F2406" s="8"/>
      <c r="H2406"/>
      <c r="N2406"/>
      <c r="P2406" s="8"/>
      <c r="R2406" s="8"/>
      <c r="T2406" s="8"/>
      <c r="AQ2406"/>
      <c r="BJ2406" s="33" t="s">
        <v>2573</v>
      </c>
      <c r="BP2406" s="8"/>
    </row>
    <row r="2407" spans="1:68" x14ac:dyDescent="0.25">
      <c r="A2407" s="8"/>
      <c r="B2407" s="8"/>
      <c r="C2407" s="8"/>
      <c r="D2407" s="8"/>
      <c r="F2407" s="8"/>
      <c r="H2407"/>
      <c r="N2407"/>
      <c r="P2407" s="8"/>
      <c r="R2407" s="8"/>
      <c r="T2407" s="8"/>
      <c r="AQ2407"/>
      <c r="BJ2407" s="33" t="s">
        <v>2574</v>
      </c>
      <c r="BP2407" s="8"/>
    </row>
    <row r="2408" spans="1:68" x14ac:dyDescent="0.25">
      <c r="A2408" s="8"/>
      <c r="B2408" s="8"/>
      <c r="C2408" s="8"/>
      <c r="D2408" s="8"/>
      <c r="F2408" s="8"/>
      <c r="H2408"/>
      <c r="N2408"/>
      <c r="P2408" s="8"/>
      <c r="R2408" s="8"/>
      <c r="T2408" s="8"/>
      <c r="AQ2408"/>
      <c r="BJ2408" s="33" t="s">
        <v>2575</v>
      </c>
      <c r="BP2408" s="8"/>
    </row>
    <row r="2409" spans="1:68" x14ac:dyDescent="0.25">
      <c r="A2409" s="8"/>
      <c r="B2409" s="8"/>
      <c r="C2409" s="8"/>
      <c r="D2409" s="8"/>
      <c r="F2409" s="8"/>
      <c r="H2409"/>
      <c r="N2409"/>
      <c r="P2409" s="8"/>
      <c r="R2409" s="8"/>
      <c r="T2409" s="8"/>
      <c r="AQ2409"/>
      <c r="BJ2409" s="33" t="s">
        <v>2576</v>
      </c>
      <c r="BP2409" s="8"/>
    </row>
    <row r="2410" spans="1:68" x14ac:dyDescent="0.25">
      <c r="A2410" s="8"/>
      <c r="B2410" s="8"/>
      <c r="C2410" s="8"/>
      <c r="D2410" s="8"/>
      <c r="F2410" s="8"/>
      <c r="H2410"/>
      <c r="N2410"/>
      <c r="P2410" s="8"/>
      <c r="R2410" s="8"/>
      <c r="T2410" s="8"/>
      <c r="AQ2410"/>
      <c r="BJ2410" s="33" t="s">
        <v>2577</v>
      </c>
      <c r="BP2410" s="8"/>
    </row>
    <row r="2411" spans="1:68" x14ac:dyDescent="0.25">
      <c r="A2411" s="8"/>
      <c r="B2411" s="8"/>
      <c r="C2411" s="8"/>
      <c r="D2411" s="8"/>
      <c r="F2411" s="8"/>
      <c r="H2411"/>
      <c r="N2411"/>
      <c r="P2411" s="8"/>
      <c r="R2411" s="8"/>
      <c r="T2411" s="8"/>
      <c r="AQ2411"/>
      <c r="BJ2411" s="33" t="s">
        <v>2578</v>
      </c>
      <c r="BP2411" s="8"/>
    </row>
    <row r="2412" spans="1:68" x14ac:dyDescent="0.25">
      <c r="A2412" s="8"/>
      <c r="B2412" s="8"/>
      <c r="C2412" s="8"/>
      <c r="D2412" s="8"/>
      <c r="F2412" s="8"/>
      <c r="H2412"/>
      <c r="N2412"/>
      <c r="P2412" s="8"/>
      <c r="R2412" s="8"/>
      <c r="T2412" s="8"/>
      <c r="AQ2412"/>
      <c r="BJ2412" s="33" t="s">
        <v>2579</v>
      </c>
      <c r="BP2412" s="8"/>
    </row>
    <row r="2413" spans="1:68" x14ac:dyDescent="0.25">
      <c r="A2413" s="8"/>
      <c r="B2413" s="8"/>
      <c r="C2413" s="8"/>
      <c r="D2413" s="8"/>
      <c r="F2413" s="8"/>
      <c r="H2413"/>
      <c r="N2413"/>
      <c r="P2413" s="8"/>
      <c r="R2413" s="8"/>
      <c r="T2413" s="8"/>
      <c r="AQ2413"/>
      <c r="BJ2413" s="33" t="s">
        <v>2580</v>
      </c>
      <c r="BP2413" s="8"/>
    </row>
    <row r="2414" spans="1:68" x14ac:dyDescent="0.25">
      <c r="A2414" s="8"/>
      <c r="B2414" s="8"/>
      <c r="C2414" s="8"/>
      <c r="D2414" s="8"/>
      <c r="F2414" s="8"/>
      <c r="H2414"/>
      <c r="N2414"/>
      <c r="P2414" s="8"/>
      <c r="R2414" s="8"/>
      <c r="T2414" s="8"/>
      <c r="AQ2414"/>
      <c r="BJ2414" s="33" t="s">
        <v>2581</v>
      </c>
      <c r="BP2414" s="8"/>
    </row>
    <row r="2415" spans="1:68" x14ac:dyDescent="0.25">
      <c r="A2415" s="8"/>
      <c r="B2415" s="8"/>
      <c r="C2415" s="8"/>
      <c r="D2415" s="8"/>
      <c r="F2415" s="8"/>
      <c r="H2415"/>
      <c r="N2415"/>
      <c r="P2415" s="8"/>
      <c r="R2415" s="8"/>
      <c r="T2415" s="8"/>
      <c r="AQ2415"/>
      <c r="BJ2415" s="33" t="s">
        <v>2582</v>
      </c>
      <c r="BP2415" s="8"/>
    </row>
    <row r="2416" spans="1:68" x14ac:dyDescent="0.25">
      <c r="A2416" s="8"/>
      <c r="B2416" s="8"/>
      <c r="C2416" s="8"/>
      <c r="D2416" s="8"/>
      <c r="F2416" s="8"/>
      <c r="H2416"/>
      <c r="N2416"/>
      <c r="P2416" s="8"/>
      <c r="R2416" s="8"/>
      <c r="T2416" s="8"/>
      <c r="AQ2416"/>
      <c r="BJ2416" s="33" t="s">
        <v>2583</v>
      </c>
      <c r="BP2416" s="8"/>
    </row>
    <row r="2417" spans="1:68" x14ac:dyDescent="0.25">
      <c r="A2417" s="8"/>
      <c r="B2417" s="8"/>
      <c r="C2417" s="8"/>
      <c r="D2417" s="8"/>
      <c r="F2417" s="8"/>
      <c r="H2417"/>
      <c r="N2417"/>
      <c r="P2417" s="8"/>
      <c r="R2417" s="8"/>
      <c r="T2417" s="8"/>
      <c r="AQ2417"/>
      <c r="BJ2417" s="33" t="s">
        <v>2584</v>
      </c>
      <c r="BP2417" s="8"/>
    </row>
    <row r="2418" spans="1:68" x14ac:dyDescent="0.25">
      <c r="A2418" s="8"/>
      <c r="B2418" s="8"/>
      <c r="C2418" s="8"/>
      <c r="D2418" s="8"/>
      <c r="F2418" s="8"/>
      <c r="H2418"/>
      <c r="N2418"/>
      <c r="P2418" s="8"/>
      <c r="R2418" s="8"/>
      <c r="T2418" s="8"/>
      <c r="AQ2418"/>
      <c r="BJ2418" s="33" t="s">
        <v>2585</v>
      </c>
      <c r="BP2418" s="8"/>
    </row>
    <row r="2419" spans="1:68" x14ac:dyDescent="0.25">
      <c r="A2419" s="8"/>
      <c r="B2419" s="8"/>
      <c r="C2419" s="8"/>
      <c r="D2419" s="8"/>
      <c r="F2419" s="8"/>
      <c r="H2419"/>
      <c r="N2419"/>
      <c r="P2419" s="8"/>
      <c r="R2419" s="8"/>
      <c r="T2419" s="8"/>
      <c r="AQ2419"/>
      <c r="BJ2419" s="33" t="s">
        <v>2586</v>
      </c>
      <c r="BP2419" s="8"/>
    </row>
    <row r="2420" spans="1:68" x14ac:dyDescent="0.25">
      <c r="A2420" s="8"/>
      <c r="B2420" s="8"/>
      <c r="C2420" s="8"/>
      <c r="D2420" s="8"/>
      <c r="F2420" s="8"/>
      <c r="H2420"/>
      <c r="N2420"/>
      <c r="P2420" s="8"/>
      <c r="R2420" s="8"/>
      <c r="T2420" s="8"/>
      <c r="AQ2420"/>
      <c r="BJ2420" s="33" t="s">
        <v>2587</v>
      </c>
      <c r="BP2420" s="8"/>
    </row>
    <row r="2421" spans="1:68" x14ac:dyDescent="0.25">
      <c r="A2421" s="8"/>
      <c r="B2421" s="8"/>
      <c r="C2421" s="8"/>
      <c r="D2421" s="8"/>
      <c r="F2421" s="8"/>
      <c r="H2421"/>
      <c r="N2421"/>
      <c r="P2421" s="8"/>
      <c r="R2421" s="8"/>
      <c r="T2421" s="8"/>
      <c r="AQ2421"/>
      <c r="BJ2421" s="33" t="s">
        <v>2588</v>
      </c>
      <c r="BP2421" s="8"/>
    </row>
    <row r="2422" spans="1:68" x14ac:dyDescent="0.25">
      <c r="A2422" s="8"/>
      <c r="B2422" s="8"/>
      <c r="C2422" s="8"/>
      <c r="D2422" s="8"/>
      <c r="F2422" s="8"/>
      <c r="H2422"/>
      <c r="N2422"/>
      <c r="P2422" s="8"/>
      <c r="R2422" s="8"/>
      <c r="T2422" s="8"/>
      <c r="AQ2422"/>
      <c r="BJ2422" s="33" t="s">
        <v>2589</v>
      </c>
      <c r="BP2422" s="8"/>
    </row>
    <row r="2423" spans="1:68" x14ac:dyDescent="0.25">
      <c r="A2423" s="8"/>
      <c r="B2423" s="8"/>
      <c r="C2423" s="8"/>
      <c r="D2423" s="8"/>
      <c r="F2423" s="8"/>
      <c r="H2423"/>
      <c r="N2423"/>
      <c r="P2423" s="8"/>
      <c r="R2423" s="8"/>
      <c r="T2423" s="8"/>
      <c r="AQ2423"/>
      <c r="BJ2423" s="33" t="s">
        <v>2590</v>
      </c>
      <c r="BP2423" s="8"/>
    </row>
    <row r="2424" spans="1:68" x14ac:dyDescent="0.25">
      <c r="A2424" s="8"/>
      <c r="B2424" s="8"/>
      <c r="C2424" s="8"/>
      <c r="D2424" s="8"/>
      <c r="F2424" s="8"/>
      <c r="H2424"/>
      <c r="N2424"/>
      <c r="P2424" s="8"/>
      <c r="R2424" s="8"/>
      <c r="T2424" s="8"/>
      <c r="AQ2424"/>
      <c r="BJ2424" s="33" t="s">
        <v>2591</v>
      </c>
      <c r="BP2424" s="8"/>
    </row>
    <row r="2425" spans="1:68" x14ac:dyDescent="0.25">
      <c r="A2425" s="8"/>
      <c r="B2425" s="8"/>
      <c r="C2425" s="8"/>
      <c r="D2425" s="8"/>
      <c r="F2425" s="8"/>
      <c r="H2425"/>
      <c r="N2425"/>
      <c r="P2425" s="8"/>
      <c r="R2425" s="8"/>
      <c r="T2425" s="8"/>
      <c r="AQ2425"/>
      <c r="BJ2425" s="33" t="s">
        <v>2592</v>
      </c>
      <c r="BP2425" s="8"/>
    </row>
    <row r="2426" spans="1:68" x14ac:dyDescent="0.25">
      <c r="A2426" s="8"/>
      <c r="B2426" s="8"/>
      <c r="C2426" s="8"/>
      <c r="D2426" s="8"/>
      <c r="F2426" s="8"/>
      <c r="H2426"/>
      <c r="N2426"/>
      <c r="P2426" s="8"/>
      <c r="R2426" s="8"/>
      <c r="T2426" s="8"/>
      <c r="AQ2426"/>
      <c r="BJ2426" s="33" t="s">
        <v>2593</v>
      </c>
      <c r="BP2426" s="8"/>
    </row>
    <row r="2427" spans="1:68" x14ac:dyDescent="0.25">
      <c r="A2427" s="8"/>
      <c r="B2427" s="8"/>
      <c r="C2427" s="8"/>
      <c r="D2427" s="8"/>
      <c r="F2427" s="8"/>
      <c r="H2427"/>
      <c r="N2427"/>
      <c r="P2427" s="8"/>
      <c r="R2427" s="8"/>
      <c r="T2427" s="8"/>
      <c r="AQ2427"/>
      <c r="BJ2427" s="33" t="s">
        <v>2594</v>
      </c>
      <c r="BP2427" s="8"/>
    </row>
    <row r="2428" spans="1:68" x14ac:dyDescent="0.25">
      <c r="A2428" s="8"/>
      <c r="B2428" s="8"/>
      <c r="C2428" s="8"/>
      <c r="D2428" s="8"/>
      <c r="F2428" s="8"/>
      <c r="H2428"/>
      <c r="N2428"/>
      <c r="P2428" s="8"/>
      <c r="R2428" s="8"/>
      <c r="T2428" s="8"/>
      <c r="AQ2428"/>
      <c r="BJ2428" s="33" t="s">
        <v>2595</v>
      </c>
      <c r="BP2428" s="8"/>
    </row>
    <row r="2429" spans="1:68" x14ac:dyDescent="0.25">
      <c r="A2429" s="8"/>
      <c r="B2429" s="8"/>
      <c r="C2429" s="8"/>
      <c r="D2429" s="8"/>
      <c r="F2429" s="8"/>
      <c r="H2429"/>
      <c r="N2429"/>
      <c r="P2429" s="8"/>
      <c r="R2429" s="8"/>
      <c r="T2429" s="8"/>
      <c r="AQ2429"/>
      <c r="BJ2429" s="33" t="s">
        <v>2596</v>
      </c>
      <c r="BP2429" s="8"/>
    </row>
    <row r="2430" spans="1:68" x14ac:dyDescent="0.25">
      <c r="A2430" s="8"/>
      <c r="B2430" s="8"/>
      <c r="C2430" s="8"/>
      <c r="D2430" s="8"/>
      <c r="F2430" s="8"/>
      <c r="H2430"/>
      <c r="N2430"/>
      <c r="P2430" s="8"/>
      <c r="R2430" s="8"/>
      <c r="T2430" s="8"/>
      <c r="AQ2430"/>
      <c r="BJ2430" s="33" t="s">
        <v>2597</v>
      </c>
      <c r="BP2430" s="8"/>
    </row>
    <row r="2431" spans="1:68" x14ac:dyDescent="0.25">
      <c r="A2431" s="8"/>
      <c r="B2431" s="8"/>
      <c r="C2431" s="8"/>
      <c r="D2431" s="8"/>
      <c r="F2431" s="8"/>
      <c r="H2431"/>
      <c r="N2431"/>
      <c r="P2431" s="8"/>
      <c r="R2431" s="8"/>
      <c r="T2431" s="8"/>
      <c r="AQ2431"/>
      <c r="BJ2431" s="33" t="s">
        <v>2598</v>
      </c>
      <c r="BP2431" s="8"/>
    </row>
    <row r="2432" spans="1:68" x14ac:dyDescent="0.25">
      <c r="A2432" s="8"/>
      <c r="B2432" s="8"/>
      <c r="C2432" s="8"/>
      <c r="D2432" s="8"/>
      <c r="F2432" s="8"/>
      <c r="H2432"/>
      <c r="N2432"/>
      <c r="P2432" s="8"/>
      <c r="R2432" s="8"/>
      <c r="T2432" s="8"/>
      <c r="AQ2432"/>
      <c r="BJ2432" s="33" t="s">
        <v>2599</v>
      </c>
      <c r="BP2432" s="8"/>
    </row>
    <row r="2433" spans="1:68" x14ac:dyDescent="0.25">
      <c r="A2433" s="8"/>
      <c r="B2433" s="8"/>
      <c r="C2433" s="8"/>
      <c r="D2433" s="8"/>
      <c r="F2433" s="8"/>
      <c r="H2433"/>
      <c r="N2433"/>
      <c r="P2433" s="8"/>
      <c r="R2433" s="8"/>
      <c r="T2433" s="8"/>
      <c r="AQ2433"/>
      <c r="BJ2433" s="33" t="s">
        <v>2600</v>
      </c>
      <c r="BP2433" s="8"/>
    </row>
    <row r="2434" spans="1:68" x14ac:dyDescent="0.25">
      <c r="A2434" s="8"/>
      <c r="B2434" s="8"/>
      <c r="C2434" s="8"/>
      <c r="D2434" s="8"/>
      <c r="F2434" s="8"/>
      <c r="H2434"/>
      <c r="N2434"/>
      <c r="P2434" s="8"/>
      <c r="R2434" s="8"/>
      <c r="T2434" s="8"/>
      <c r="AQ2434"/>
      <c r="BJ2434" s="33" t="s">
        <v>2601</v>
      </c>
      <c r="BP2434" s="8"/>
    </row>
    <row r="2435" spans="1:68" x14ac:dyDescent="0.25">
      <c r="A2435" s="8"/>
      <c r="B2435" s="8"/>
      <c r="C2435" s="8"/>
      <c r="D2435" s="8"/>
      <c r="F2435" s="8"/>
      <c r="H2435"/>
      <c r="N2435"/>
      <c r="P2435" s="8"/>
      <c r="R2435" s="8"/>
      <c r="T2435" s="8"/>
      <c r="AQ2435"/>
      <c r="BJ2435" s="33" t="s">
        <v>2602</v>
      </c>
      <c r="BP2435" s="8"/>
    </row>
    <row r="2436" spans="1:68" x14ac:dyDescent="0.25">
      <c r="A2436" s="8"/>
      <c r="B2436" s="8"/>
      <c r="C2436" s="8"/>
      <c r="D2436" s="8"/>
      <c r="F2436" s="8"/>
      <c r="H2436"/>
      <c r="N2436"/>
      <c r="P2436" s="8"/>
      <c r="R2436" s="8"/>
      <c r="T2436" s="8"/>
      <c r="AQ2436"/>
      <c r="BJ2436" s="33" t="s">
        <v>2603</v>
      </c>
      <c r="BP2436" s="8"/>
    </row>
    <row r="2437" spans="1:68" x14ac:dyDescent="0.25">
      <c r="A2437" s="8"/>
      <c r="B2437" s="8"/>
      <c r="C2437" s="8"/>
      <c r="D2437" s="8"/>
      <c r="F2437" s="8"/>
      <c r="H2437"/>
      <c r="N2437"/>
      <c r="P2437" s="8"/>
      <c r="R2437" s="8"/>
      <c r="T2437" s="8"/>
      <c r="AQ2437"/>
      <c r="BJ2437" s="33" t="s">
        <v>2604</v>
      </c>
      <c r="BP2437" s="8"/>
    </row>
    <row r="2438" spans="1:68" x14ac:dyDescent="0.25">
      <c r="A2438" s="8"/>
      <c r="B2438" s="8"/>
      <c r="C2438" s="8"/>
      <c r="D2438" s="8"/>
      <c r="F2438" s="8"/>
      <c r="H2438"/>
      <c r="N2438"/>
      <c r="P2438" s="8"/>
      <c r="R2438" s="8"/>
      <c r="T2438" s="8"/>
      <c r="AQ2438"/>
      <c r="BJ2438" s="33" t="s">
        <v>2605</v>
      </c>
      <c r="BP2438" s="8"/>
    </row>
    <row r="2439" spans="1:68" x14ac:dyDescent="0.25">
      <c r="A2439" s="8"/>
      <c r="B2439" s="8"/>
      <c r="C2439" s="8"/>
      <c r="D2439" s="8"/>
      <c r="F2439" s="8"/>
      <c r="H2439"/>
      <c r="N2439"/>
      <c r="P2439" s="8"/>
      <c r="R2439" s="8"/>
      <c r="T2439" s="8"/>
      <c r="AQ2439"/>
      <c r="BJ2439" s="33" t="s">
        <v>2606</v>
      </c>
      <c r="BP2439" s="8"/>
    </row>
    <row r="2440" spans="1:68" x14ac:dyDescent="0.25">
      <c r="A2440" s="8"/>
      <c r="B2440" s="8"/>
      <c r="C2440" s="8"/>
      <c r="D2440" s="8"/>
      <c r="F2440" s="8"/>
      <c r="H2440"/>
      <c r="N2440"/>
      <c r="P2440" s="8"/>
      <c r="R2440" s="8"/>
      <c r="T2440" s="8"/>
      <c r="AQ2440"/>
      <c r="BJ2440" s="33" t="s">
        <v>2607</v>
      </c>
      <c r="BP2440" s="8"/>
    </row>
    <row r="2441" spans="1:68" x14ac:dyDescent="0.25">
      <c r="A2441" s="8"/>
      <c r="B2441" s="8"/>
      <c r="C2441" s="8"/>
      <c r="D2441" s="8"/>
      <c r="F2441" s="8"/>
      <c r="H2441"/>
      <c r="N2441"/>
      <c r="P2441" s="8"/>
      <c r="R2441" s="8"/>
      <c r="T2441" s="8"/>
      <c r="AQ2441"/>
      <c r="BJ2441" s="33" t="s">
        <v>2608</v>
      </c>
      <c r="BP2441" s="8"/>
    </row>
    <row r="2442" spans="1:68" x14ac:dyDescent="0.25">
      <c r="A2442" s="8"/>
      <c r="B2442" s="8"/>
      <c r="C2442" s="8"/>
      <c r="D2442" s="8"/>
      <c r="F2442" s="8"/>
      <c r="H2442"/>
      <c r="N2442"/>
      <c r="P2442" s="8"/>
      <c r="R2442" s="8"/>
      <c r="T2442" s="8"/>
      <c r="AQ2442"/>
      <c r="BJ2442" s="33" t="s">
        <v>2609</v>
      </c>
      <c r="BP2442" s="8"/>
    </row>
    <row r="2443" spans="1:68" x14ac:dyDescent="0.25">
      <c r="A2443" s="8"/>
      <c r="B2443" s="8"/>
      <c r="C2443" s="8"/>
      <c r="D2443" s="8"/>
      <c r="F2443" s="8"/>
      <c r="H2443"/>
      <c r="N2443"/>
      <c r="P2443" s="8"/>
      <c r="R2443" s="8"/>
      <c r="T2443" s="8"/>
      <c r="AQ2443"/>
      <c r="BJ2443" s="33" t="s">
        <v>2610</v>
      </c>
      <c r="BP2443" s="8"/>
    </row>
    <row r="2444" spans="1:68" x14ac:dyDescent="0.25">
      <c r="A2444" s="8"/>
      <c r="B2444" s="8"/>
      <c r="C2444" s="8"/>
      <c r="D2444" s="8"/>
      <c r="F2444" s="8"/>
      <c r="H2444"/>
      <c r="N2444"/>
      <c r="P2444" s="8"/>
      <c r="R2444" s="8"/>
      <c r="T2444" s="8"/>
      <c r="AQ2444"/>
      <c r="BJ2444" s="33" t="s">
        <v>2611</v>
      </c>
      <c r="BP2444" s="8"/>
    </row>
    <row r="2445" spans="1:68" x14ac:dyDescent="0.25">
      <c r="A2445" s="8"/>
      <c r="B2445" s="8"/>
      <c r="C2445" s="8"/>
      <c r="D2445" s="8"/>
      <c r="F2445" s="8"/>
      <c r="H2445"/>
      <c r="N2445"/>
      <c r="P2445" s="8"/>
      <c r="R2445" s="8"/>
      <c r="T2445" s="8"/>
      <c r="AQ2445"/>
      <c r="BJ2445" s="33" t="s">
        <v>2612</v>
      </c>
      <c r="BP2445" s="8"/>
    </row>
    <row r="2446" spans="1:68" x14ac:dyDescent="0.25">
      <c r="A2446" s="8"/>
      <c r="B2446" s="8"/>
      <c r="C2446" s="8"/>
      <c r="D2446" s="8"/>
      <c r="F2446" s="8"/>
      <c r="H2446"/>
      <c r="N2446"/>
      <c r="P2446" s="8"/>
      <c r="R2446" s="8"/>
      <c r="T2446" s="8"/>
      <c r="AQ2446"/>
      <c r="BJ2446" s="33" t="s">
        <v>2613</v>
      </c>
      <c r="BP2446" s="8"/>
    </row>
    <row r="2447" spans="1:68" x14ac:dyDescent="0.25">
      <c r="A2447" s="8"/>
      <c r="B2447" s="8"/>
      <c r="C2447" s="8"/>
      <c r="D2447" s="8"/>
      <c r="F2447" s="8"/>
      <c r="H2447"/>
      <c r="N2447"/>
      <c r="P2447" s="8"/>
      <c r="R2447" s="8"/>
      <c r="T2447" s="8"/>
      <c r="AQ2447"/>
      <c r="BJ2447" s="33" t="s">
        <v>2614</v>
      </c>
      <c r="BP2447" s="8"/>
    </row>
    <row r="2448" spans="1:68" x14ac:dyDescent="0.25">
      <c r="A2448" s="8"/>
      <c r="B2448" s="8"/>
      <c r="C2448" s="8"/>
      <c r="D2448" s="8"/>
      <c r="F2448" s="8"/>
      <c r="H2448"/>
      <c r="N2448"/>
      <c r="P2448" s="8"/>
      <c r="R2448" s="8"/>
      <c r="T2448" s="8"/>
      <c r="AQ2448"/>
      <c r="BJ2448" s="33" t="s">
        <v>2615</v>
      </c>
      <c r="BP2448" s="8"/>
    </row>
    <row r="2449" spans="1:68" x14ac:dyDescent="0.25">
      <c r="A2449" s="8"/>
      <c r="B2449" s="8"/>
      <c r="C2449" s="8"/>
      <c r="D2449" s="8"/>
      <c r="F2449" s="8"/>
      <c r="H2449"/>
      <c r="N2449"/>
      <c r="P2449" s="8"/>
      <c r="R2449" s="8"/>
      <c r="T2449" s="8"/>
      <c r="AQ2449"/>
      <c r="BJ2449" s="33" t="s">
        <v>2616</v>
      </c>
      <c r="BP2449" s="8"/>
    </row>
    <row r="2450" spans="1:68" x14ac:dyDescent="0.25">
      <c r="A2450" s="8"/>
      <c r="B2450" s="8"/>
      <c r="C2450" s="8"/>
      <c r="D2450" s="8"/>
      <c r="F2450" s="8"/>
      <c r="H2450"/>
      <c r="N2450"/>
      <c r="P2450" s="8"/>
      <c r="R2450" s="8"/>
      <c r="T2450" s="8"/>
      <c r="AQ2450"/>
      <c r="BJ2450" s="33" t="s">
        <v>2617</v>
      </c>
      <c r="BP2450" s="8"/>
    </row>
    <row r="2451" spans="1:68" x14ac:dyDescent="0.25">
      <c r="A2451" s="8"/>
      <c r="B2451" s="8"/>
      <c r="C2451" s="8"/>
      <c r="D2451" s="8"/>
      <c r="F2451" s="8"/>
      <c r="H2451"/>
      <c r="N2451"/>
      <c r="P2451" s="8"/>
      <c r="R2451" s="8"/>
      <c r="T2451" s="8"/>
      <c r="AQ2451"/>
      <c r="BJ2451" s="33" t="s">
        <v>2618</v>
      </c>
      <c r="BP2451" s="8"/>
    </row>
    <row r="2452" spans="1:68" x14ac:dyDescent="0.25">
      <c r="A2452" s="8"/>
      <c r="B2452" s="8"/>
      <c r="C2452" s="8"/>
      <c r="D2452" s="8"/>
      <c r="F2452" s="8"/>
      <c r="H2452"/>
      <c r="N2452"/>
      <c r="P2452" s="8"/>
      <c r="R2452" s="8"/>
      <c r="T2452" s="8"/>
      <c r="AQ2452"/>
      <c r="BJ2452" s="33" t="s">
        <v>2619</v>
      </c>
      <c r="BP2452" s="8"/>
    </row>
    <row r="2453" spans="1:68" x14ac:dyDescent="0.25">
      <c r="A2453" s="8"/>
      <c r="B2453" s="8"/>
      <c r="C2453" s="8"/>
      <c r="D2453" s="8"/>
      <c r="F2453" s="8"/>
      <c r="H2453"/>
      <c r="N2453"/>
      <c r="P2453" s="8"/>
      <c r="R2453" s="8"/>
      <c r="T2453" s="8"/>
      <c r="AQ2453"/>
      <c r="BJ2453" s="33" t="s">
        <v>2620</v>
      </c>
      <c r="BP2453" s="8"/>
    </row>
    <row r="2454" spans="1:68" x14ac:dyDescent="0.25">
      <c r="A2454" s="8"/>
      <c r="B2454" s="8"/>
      <c r="C2454" s="8"/>
      <c r="D2454" s="8"/>
      <c r="F2454" s="8"/>
      <c r="H2454"/>
      <c r="N2454"/>
      <c r="P2454" s="8"/>
      <c r="R2454" s="8"/>
      <c r="T2454" s="8"/>
      <c r="AQ2454"/>
      <c r="BJ2454" s="33" t="s">
        <v>2621</v>
      </c>
      <c r="BP2454" s="8"/>
    </row>
    <row r="2455" spans="1:68" x14ac:dyDescent="0.25">
      <c r="A2455" s="8"/>
      <c r="B2455" s="8"/>
      <c r="C2455" s="8"/>
      <c r="D2455" s="8"/>
      <c r="F2455" s="8"/>
      <c r="H2455"/>
      <c r="N2455"/>
      <c r="P2455" s="8"/>
      <c r="R2455" s="8"/>
      <c r="T2455" s="8"/>
      <c r="AQ2455"/>
      <c r="BJ2455" s="33" t="s">
        <v>2622</v>
      </c>
      <c r="BP2455" s="8"/>
    </row>
    <row r="2456" spans="1:68" x14ac:dyDescent="0.25">
      <c r="A2456" s="8"/>
      <c r="B2456" s="8"/>
      <c r="C2456" s="8"/>
      <c r="D2456" s="8"/>
      <c r="F2456" s="8"/>
      <c r="H2456"/>
      <c r="N2456"/>
      <c r="P2456" s="8"/>
      <c r="R2456" s="8"/>
      <c r="T2456" s="8"/>
      <c r="AQ2456"/>
      <c r="BJ2456" s="33" t="s">
        <v>2623</v>
      </c>
      <c r="BP2456" s="8"/>
    </row>
    <row r="2457" spans="1:68" x14ac:dyDescent="0.25">
      <c r="A2457" s="8"/>
      <c r="B2457" s="8"/>
      <c r="C2457" s="8"/>
      <c r="D2457" s="8"/>
      <c r="F2457" s="8"/>
      <c r="H2457"/>
      <c r="N2457"/>
      <c r="P2457" s="8"/>
      <c r="R2457" s="8"/>
      <c r="T2457" s="8"/>
      <c r="AQ2457"/>
      <c r="BJ2457" s="33" t="s">
        <v>2624</v>
      </c>
      <c r="BP2457" s="8"/>
    </row>
    <row r="2458" spans="1:68" x14ac:dyDescent="0.25">
      <c r="A2458" s="8"/>
      <c r="B2458" s="8"/>
      <c r="C2458" s="8"/>
      <c r="D2458" s="8"/>
      <c r="F2458" s="8"/>
      <c r="H2458"/>
      <c r="N2458"/>
      <c r="P2458" s="8"/>
      <c r="R2458" s="8"/>
      <c r="T2458" s="8"/>
      <c r="AQ2458"/>
      <c r="BJ2458" s="33" t="s">
        <v>2625</v>
      </c>
      <c r="BP2458" s="8"/>
    </row>
    <row r="2459" spans="1:68" x14ac:dyDescent="0.25">
      <c r="A2459" s="8"/>
      <c r="B2459" s="8"/>
      <c r="C2459" s="8"/>
      <c r="D2459" s="8"/>
      <c r="F2459" s="8"/>
      <c r="H2459"/>
      <c r="N2459"/>
      <c r="P2459" s="8"/>
      <c r="R2459" s="8"/>
      <c r="T2459" s="8"/>
      <c r="AQ2459"/>
      <c r="BJ2459" s="33" t="s">
        <v>2626</v>
      </c>
      <c r="BP2459" s="8"/>
    </row>
    <row r="2460" spans="1:68" x14ac:dyDescent="0.25">
      <c r="A2460" s="8"/>
      <c r="B2460" s="8"/>
      <c r="C2460" s="8"/>
      <c r="D2460" s="8"/>
      <c r="F2460" s="8"/>
      <c r="H2460"/>
      <c r="N2460"/>
      <c r="P2460" s="8"/>
      <c r="R2460" s="8"/>
      <c r="T2460" s="8"/>
      <c r="AQ2460"/>
      <c r="BJ2460" s="33" t="s">
        <v>2627</v>
      </c>
      <c r="BP2460" s="8"/>
    </row>
    <row r="2461" spans="1:68" x14ac:dyDescent="0.25">
      <c r="A2461" s="8"/>
      <c r="B2461" s="8"/>
      <c r="C2461" s="8"/>
      <c r="D2461" s="8"/>
      <c r="F2461" s="8"/>
      <c r="H2461"/>
      <c r="N2461"/>
      <c r="P2461" s="8"/>
      <c r="R2461" s="8"/>
      <c r="T2461" s="8"/>
      <c r="AQ2461"/>
      <c r="BJ2461" s="33" t="s">
        <v>2628</v>
      </c>
      <c r="BP2461" s="8"/>
    </row>
    <row r="2462" spans="1:68" x14ac:dyDescent="0.25">
      <c r="A2462" s="8"/>
      <c r="B2462" s="8"/>
      <c r="C2462" s="8"/>
      <c r="D2462" s="8"/>
      <c r="F2462" s="8"/>
      <c r="H2462"/>
      <c r="N2462"/>
      <c r="P2462" s="8"/>
      <c r="R2462" s="8"/>
      <c r="T2462" s="8"/>
      <c r="AQ2462"/>
      <c r="BJ2462" s="33" t="s">
        <v>2629</v>
      </c>
      <c r="BP2462" s="8"/>
    </row>
    <row r="2463" spans="1:68" x14ac:dyDescent="0.25">
      <c r="A2463" s="8"/>
      <c r="B2463" s="8"/>
      <c r="C2463" s="8"/>
      <c r="D2463" s="8"/>
      <c r="F2463" s="8"/>
      <c r="H2463"/>
      <c r="N2463"/>
      <c r="P2463" s="8"/>
      <c r="R2463" s="8"/>
      <c r="T2463" s="8"/>
      <c r="AQ2463"/>
      <c r="BJ2463" s="33" t="s">
        <v>2630</v>
      </c>
      <c r="BP2463" s="8"/>
    </row>
    <row r="2464" spans="1:68" x14ac:dyDescent="0.25">
      <c r="A2464" s="8"/>
      <c r="B2464" s="8"/>
      <c r="C2464" s="8"/>
      <c r="D2464" s="8"/>
      <c r="F2464" s="8"/>
      <c r="H2464"/>
      <c r="N2464"/>
      <c r="P2464" s="8"/>
      <c r="R2464" s="8"/>
      <c r="T2464" s="8"/>
      <c r="AQ2464"/>
      <c r="BJ2464" s="33" t="s">
        <v>2631</v>
      </c>
      <c r="BP2464" s="8"/>
    </row>
    <row r="2465" spans="1:68" x14ac:dyDescent="0.25">
      <c r="A2465" s="8"/>
      <c r="B2465" s="8"/>
      <c r="C2465" s="8"/>
      <c r="D2465" s="8"/>
      <c r="F2465" s="8"/>
      <c r="H2465"/>
      <c r="N2465"/>
      <c r="P2465" s="8"/>
      <c r="R2465" s="8"/>
      <c r="T2465" s="8"/>
      <c r="AQ2465"/>
      <c r="BJ2465" s="33" t="s">
        <v>2632</v>
      </c>
      <c r="BP2465" s="8"/>
    </row>
    <row r="2466" spans="1:68" x14ac:dyDescent="0.25">
      <c r="A2466" s="8"/>
      <c r="B2466" s="8"/>
      <c r="C2466" s="8"/>
      <c r="D2466" s="8"/>
      <c r="F2466" s="8"/>
      <c r="H2466"/>
      <c r="N2466"/>
      <c r="P2466" s="8"/>
      <c r="R2466" s="8"/>
      <c r="T2466" s="8"/>
      <c r="AQ2466"/>
      <c r="BJ2466" s="33" t="s">
        <v>2633</v>
      </c>
      <c r="BP2466" s="8"/>
    </row>
    <row r="2467" spans="1:68" x14ac:dyDescent="0.25">
      <c r="A2467" s="8"/>
      <c r="B2467" s="8"/>
      <c r="C2467" s="8"/>
      <c r="D2467" s="8"/>
      <c r="F2467" s="8"/>
      <c r="H2467"/>
      <c r="N2467"/>
      <c r="P2467" s="8"/>
      <c r="R2467" s="8"/>
      <c r="T2467" s="8"/>
      <c r="AQ2467"/>
      <c r="BJ2467" s="33" t="s">
        <v>2634</v>
      </c>
      <c r="BP2467" s="8"/>
    </row>
    <row r="2468" spans="1:68" x14ac:dyDescent="0.25">
      <c r="A2468" s="8"/>
      <c r="B2468" s="8"/>
      <c r="C2468" s="8"/>
      <c r="D2468" s="8"/>
      <c r="F2468" s="8"/>
      <c r="H2468"/>
      <c r="N2468"/>
      <c r="P2468" s="8"/>
      <c r="R2468" s="8"/>
      <c r="T2468" s="8"/>
      <c r="AQ2468"/>
      <c r="BJ2468" s="33" t="s">
        <v>2635</v>
      </c>
      <c r="BP2468" s="8"/>
    </row>
    <row r="2469" spans="1:68" x14ac:dyDescent="0.25">
      <c r="A2469" s="8"/>
      <c r="B2469" s="8"/>
      <c r="C2469" s="8"/>
      <c r="D2469" s="8"/>
      <c r="F2469" s="8"/>
      <c r="H2469"/>
      <c r="N2469"/>
      <c r="P2469" s="8"/>
      <c r="R2469" s="8"/>
      <c r="T2469" s="8"/>
      <c r="AQ2469"/>
      <c r="BJ2469" s="33" t="s">
        <v>2636</v>
      </c>
      <c r="BP2469" s="8"/>
    </row>
    <row r="2470" spans="1:68" x14ac:dyDescent="0.25">
      <c r="A2470" s="8"/>
      <c r="B2470" s="8"/>
      <c r="C2470" s="8"/>
      <c r="D2470" s="8"/>
      <c r="F2470" s="8"/>
      <c r="H2470"/>
      <c r="N2470"/>
      <c r="P2470" s="8"/>
      <c r="R2470" s="8"/>
      <c r="T2470" s="8"/>
      <c r="AQ2470"/>
      <c r="BJ2470" s="33" t="s">
        <v>2637</v>
      </c>
      <c r="BP2470" s="8"/>
    </row>
    <row r="2471" spans="1:68" x14ac:dyDescent="0.25">
      <c r="A2471" s="8"/>
      <c r="B2471" s="8"/>
      <c r="C2471" s="8"/>
      <c r="D2471" s="8"/>
      <c r="F2471" s="8"/>
      <c r="H2471"/>
      <c r="N2471"/>
      <c r="P2471" s="8"/>
      <c r="R2471" s="8"/>
      <c r="T2471" s="8"/>
      <c r="AQ2471"/>
      <c r="BJ2471" s="33" t="s">
        <v>2638</v>
      </c>
      <c r="BP2471" s="8"/>
    </row>
    <row r="2472" spans="1:68" x14ac:dyDescent="0.25">
      <c r="A2472" s="8"/>
      <c r="B2472" s="8"/>
      <c r="C2472" s="8"/>
      <c r="D2472" s="8"/>
      <c r="F2472" s="8"/>
      <c r="H2472"/>
      <c r="N2472"/>
      <c r="P2472" s="8"/>
      <c r="R2472" s="8"/>
      <c r="T2472" s="8"/>
      <c r="AQ2472"/>
      <c r="BJ2472" s="33" t="s">
        <v>2639</v>
      </c>
      <c r="BP2472" s="8"/>
    </row>
    <row r="2473" spans="1:68" x14ac:dyDescent="0.25">
      <c r="A2473" s="8"/>
      <c r="B2473" s="8"/>
      <c r="C2473" s="8"/>
      <c r="D2473" s="8"/>
      <c r="F2473" s="8"/>
      <c r="H2473"/>
      <c r="N2473"/>
      <c r="P2473" s="8"/>
      <c r="R2473" s="8"/>
      <c r="T2473" s="8"/>
      <c r="AQ2473"/>
      <c r="BJ2473" s="33" t="s">
        <v>2640</v>
      </c>
      <c r="BP2473" s="8"/>
    </row>
    <row r="2474" spans="1:68" x14ac:dyDescent="0.25">
      <c r="A2474" s="8"/>
      <c r="B2474" s="8"/>
      <c r="C2474" s="8"/>
      <c r="D2474" s="8"/>
      <c r="F2474" s="8"/>
      <c r="H2474"/>
      <c r="N2474"/>
      <c r="P2474" s="8"/>
      <c r="R2474" s="8"/>
      <c r="T2474" s="8"/>
      <c r="AQ2474"/>
      <c r="BJ2474" s="33" t="s">
        <v>2641</v>
      </c>
      <c r="BP2474" s="8"/>
    </row>
    <row r="2475" spans="1:68" x14ac:dyDescent="0.25">
      <c r="A2475" s="8"/>
      <c r="B2475" s="8"/>
      <c r="C2475" s="8"/>
      <c r="D2475" s="8"/>
      <c r="F2475" s="8"/>
      <c r="H2475"/>
      <c r="N2475"/>
      <c r="P2475" s="8"/>
      <c r="R2475" s="8"/>
      <c r="T2475" s="8"/>
      <c r="AQ2475"/>
      <c r="BJ2475" s="33" t="s">
        <v>2642</v>
      </c>
      <c r="BP2475" s="8"/>
    </row>
    <row r="2476" spans="1:68" x14ac:dyDescent="0.25">
      <c r="A2476" s="8"/>
      <c r="B2476" s="8"/>
      <c r="C2476" s="8"/>
      <c r="D2476" s="8"/>
      <c r="F2476" s="8"/>
      <c r="H2476"/>
      <c r="N2476"/>
      <c r="P2476" s="8"/>
      <c r="R2476" s="8"/>
      <c r="T2476" s="8"/>
      <c r="AQ2476"/>
      <c r="BJ2476" s="33" t="s">
        <v>2643</v>
      </c>
      <c r="BP2476" s="8"/>
    </row>
    <row r="2477" spans="1:68" x14ac:dyDescent="0.25">
      <c r="A2477" s="8"/>
      <c r="B2477" s="8"/>
      <c r="C2477" s="8"/>
      <c r="D2477" s="8"/>
      <c r="F2477" s="8"/>
      <c r="H2477"/>
      <c r="N2477"/>
      <c r="P2477" s="8"/>
      <c r="R2477" s="8"/>
      <c r="T2477" s="8"/>
      <c r="AQ2477"/>
      <c r="BJ2477" s="33" t="s">
        <v>2644</v>
      </c>
      <c r="BP2477" s="8"/>
    </row>
    <row r="2478" spans="1:68" x14ac:dyDescent="0.25">
      <c r="A2478" s="8"/>
      <c r="B2478" s="8"/>
      <c r="C2478" s="8"/>
      <c r="D2478" s="8"/>
      <c r="F2478" s="8"/>
      <c r="H2478"/>
      <c r="N2478"/>
      <c r="P2478" s="8"/>
      <c r="R2478" s="8"/>
      <c r="T2478" s="8"/>
      <c r="AQ2478"/>
      <c r="BJ2478" s="33" t="s">
        <v>2645</v>
      </c>
      <c r="BP2478" s="8"/>
    </row>
    <row r="2479" spans="1:68" x14ac:dyDescent="0.25">
      <c r="A2479" s="8"/>
      <c r="B2479" s="8"/>
      <c r="C2479" s="8"/>
      <c r="D2479" s="8"/>
      <c r="F2479" s="8"/>
      <c r="H2479"/>
      <c r="N2479"/>
      <c r="P2479" s="8"/>
      <c r="R2479" s="8"/>
      <c r="T2479" s="8"/>
      <c r="AQ2479"/>
      <c r="BJ2479" s="33" t="s">
        <v>2646</v>
      </c>
      <c r="BP2479" s="8"/>
    </row>
    <row r="2480" spans="1:68" x14ac:dyDescent="0.25">
      <c r="A2480" s="8"/>
      <c r="B2480" s="8"/>
      <c r="C2480" s="8"/>
      <c r="D2480" s="8"/>
      <c r="F2480" s="8"/>
      <c r="H2480"/>
      <c r="N2480"/>
      <c r="P2480" s="8"/>
      <c r="R2480" s="8"/>
      <c r="T2480" s="8"/>
      <c r="AQ2480"/>
      <c r="BJ2480" s="33" t="s">
        <v>2647</v>
      </c>
      <c r="BP2480" s="8"/>
    </row>
    <row r="2481" spans="1:68" x14ac:dyDescent="0.25">
      <c r="A2481" s="8"/>
      <c r="B2481" s="8"/>
      <c r="C2481" s="8"/>
      <c r="D2481" s="8"/>
      <c r="F2481" s="8"/>
      <c r="H2481"/>
      <c r="N2481"/>
      <c r="P2481" s="8"/>
      <c r="R2481" s="8"/>
      <c r="T2481" s="8"/>
      <c r="AQ2481"/>
      <c r="BJ2481" s="33" t="s">
        <v>2648</v>
      </c>
      <c r="BP2481" s="8"/>
    </row>
    <row r="2482" spans="1:68" x14ac:dyDescent="0.25">
      <c r="A2482" s="8"/>
      <c r="B2482" s="8"/>
      <c r="C2482" s="8"/>
      <c r="D2482" s="8"/>
      <c r="F2482" s="8"/>
      <c r="H2482"/>
      <c r="N2482"/>
      <c r="P2482" s="8"/>
      <c r="R2482" s="8"/>
      <c r="T2482" s="8"/>
      <c r="AQ2482"/>
      <c r="BJ2482" s="33" t="s">
        <v>2649</v>
      </c>
      <c r="BP2482" s="8"/>
    </row>
    <row r="2483" spans="1:68" x14ac:dyDescent="0.25">
      <c r="A2483" s="8"/>
      <c r="B2483" s="8"/>
      <c r="C2483" s="8"/>
      <c r="D2483" s="8"/>
      <c r="F2483" s="8"/>
      <c r="H2483"/>
      <c r="N2483"/>
      <c r="P2483" s="8"/>
      <c r="R2483" s="8"/>
      <c r="T2483" s="8"/>
      <c r="AQ2483"/>
      <c r="BJ2483" s="33" t="s">
        <v>2650</v>
      </c>
      <c r="BP2483" s="8"/>
    </row>
    <row r="2484" spans="1:68" x14ac:dyDescent="0.25">
      <c r="A2484" s="8"/>
      <c r="B2484" s="8"/>
      <c r="C2484" s="8"/>
      <c r="D2484" s="8"/>
      <c r="F2484" s="8"/>
      <c r="H2484"/>
      <c r="N2484"/>
      <c r="P2484" s="8"/>
      <c r="R2484" s="8"/>
      <c r="T2484" s="8"/>
      <c r="AQ2484"/>
      <c r="BJ2484" s="33" t="s">
        <v>2651</v>
      </c>
      <c r="BP2484" s="8"/>
    </row>
    <row r="2485" spans="1:68" x14ac:dyDescent="0.25">
      <c r="A2485" s="8"/>
      <c r="B2485" s="8"/>
      <c r="C2485" s="8"/>
      <c r="D2485" s="8"/>
      <c r="F2485" s="8"/>
      <c r="H2485"/>
      <c r="N2485"/>
      <c r="P2485" s="8"/>
      <c r="R2485" s="8"/>
      <c r="T2485" s="8"/>
      <c r="AQ2485"/>
      <c r="BJ2485" s="33" t="s">
        <v>2652</v>
      </c>
      <c r="BP2485" s="8"/>
    </row>
    <row r="2486" spans="1:68" x14ac:dyDescent="0.25">
      <c r="A2486" s="8"/>
      <c r="B2486" s="8"/>
      <c r="C2486" s="8"/>
      <c r="D2486" s="8"/>
      <c r="F2486" s="8"/>
      <c r="H2486"/>
      <c r="N2486"/>
      <c r="P2486" s="8"/>
      <c r="R2486" s="8"/>
      <c r="T2486" s="8"/>
      <c r="AQ2486"/>
      <c r="BJ2486" s="33" t="s">
        <v>2653</v>
      </c>
      <c r="BP2486" s="8"/>
    </row>
    <row r="2487" spans="1:68" x14ac:dyDescent="0.25">
      <c r="A2487" s="8"/>
      <c r="B2487" s="8"/>
      <c r="C2487" s="8"/>
      <c r="D2487" s="8"/>
      <c r="F2487" s="8"/>
      <c r="H2487"/>
      <c r="N2487"/>
      <c r="P2487" s="8"/>
      <c r="R2487" s="8"/>
      <c r="T2487" s="8"/>
      <c r="AQ2487"/>
      <c r="BJ2487" s="33" t="s">
        <v>2654</v>
      </c>
      <c r="BP2487" s="8"/>
    </row>
    <row r="2488" spans="1:68" x14ac:dyDescent="0.25">
      <c r="A2488" s="8"/>
      <c r="B2488" s="8"/>
      <c r="C2488" s="8"/>
      <c r="D2488" s="8"/>
      <c r="F2488" s="8"/>
      <c r="H2488"/>
      <c r="N2488"/>
      <c r="P2488" s="8"/>
      <c r="R2488" s="8"/>
      <c r="T2488" s="8"/>
      <c r="AQ2488"/>
      <c r="BJ2488" s="33" t="s">
        <v>2655</v>
      </c>
      <c r="BP2488" s="8"/>
    </row>
    <row r="2489" spans="1:68" x14ac:dyDescent="0.25">
      <c r="A2489" s="8"/>
      <c r="B2489" s="8"/>
      <c r="C2489" s="8"/>
      <c r="D2489" s="8"/>
      <c r="F2489" s="8"/>
      <c r="H2489"/>
      <c r="N2489"/>
      <c r="P2489" s="8"/>
      <c r="R2489" s="8"/>
      <c r="T2489" s="8"/>
      <c r="AQ2489"/>
      <c r="BJ2489" s="33" t="s">
        <v>2656</v>
      </c>
      <c r="BP2489" s="8"/>
    </row>
    <row r="2490" spans="1:68" x14ac:dyDescent="0.25">
      <c r="A2490" s="8"/>
      <c r="B2490" s="8"/>
      <c r="C2490" s="8"/>
      <c r="D2490" s="8"/>
      <c r="F2490" s="8"/>
      <c r="H2490"/>
      <c r="N2490"/>
      <c r="P2490" s="8"/>
      <c r="R2490" s="8"/>
      <c r="T2490" s="8"/>
      <c r="AQ2490"/>
      <c r="BJ2490" s="33" t="s">
        <v>2657</v>
      </c>
      <c r="BP2490" s="8"/>
    </row>
    <row r="2491" spans="1:68" x14ac:dyDescent="0.25">
      <c r="A2491" s="8"/>
      <c r="B2491" s="8"/>
      <c r="C2491" s="8"/>
      <c r="D2491" s="8"/>
      <c r="F2491" s="8"/>
      <c r="H2491"/>
      <c r="N2491"/>
      <c r="P2491" s="8"/>
      <c r="R2491" s="8"/>
      <c r="T2491" s="8"/>
      <c r="AQ2491"/>
      <c r="BJ2491" s="33" t="s">
        <v>2658</v>
      </c>
      <c r="BP2491" s="8"/>
    </row>
    <row r="2492" spans="1:68" x14ac:dyDescent="0.25">
      <c r="A2492" s="8"/>
      <c r="B2492" s="8"/>
      <c r="C2492" s="8"/>
      <c r="D2492" s="8"/>
      <c r="F2492" s="8"/>
      <c r="H2492"/>
      <c r="N2492"/>
      <c r="P2492" s="8"/>
      <c r="R2492" s="8"/>
      <c r="T2492" s="8"/>
      <c r="AQ2492"/>
      <c r="BJ2492" s="33" t="s">
        <v>2659</v>
      </c>
      <c r="BP2492" s="8"/>
    </row>
    <row r="2493" spans="1:68" x14ac:dyDescent="0.25">
      <c r="A2493" s="8"/>
      <c r="B2493" s="8"/>
      <c r="C2493" s="8"/>
      <c r="D2493" s="8"/>
      <c r="F2493" s="8"/>
      <c r="H2493"/>
      <c r="N2493"/>
      <c r="P2493" s="8"/>
      <c r="R2493" s="8"/>
      <c r="T2493" s="8"/>
      <c r="AQ2493"/>
      <c r="BJ2493" s="33" t="s">
        <v>2660</v>
      </c>
      <c r="BP2493" s="8"/>
    </row>
    <row r="2494" spans="1:68" x14ac:dyDescent="0.25">
      <c r="A2494" s="8"/>
      <c r="B2494" s="8"/>
      <c r="C2494" s="8"/>
      <c r="D2494" s="8"/>
      <c r="F2494" s="8"/>
      <c r="H2494"/>
      <c r="N2494"/>
      <c r="P2494" s="8"/>
      <c r="R2494" s="8"/>
      <c r="T2494" s="8"/>
      <c r="AQ2494"/>
      <c r="BJ2494" s="33" t="s">
        <v>2661</v>
      </c>
      <c r="BP2494" s="8"/>
    </row>
    <row r="2495" spans="1:68" x14ac:dyDescent="0.25">
      <c r="A2495" s="8"/>
      <c r="B2495" s="8"/>
      <c r="C2495" s="8"/>
      <c r="D2495" s="8"/>
      <c r="F2495" s="8"/>
      <c r="H2495"/>
      <c r="N2495"/>
      <c r="P2495" s="8"/>
      <c r="R2495" s="8"/>
      <c r="T2495" s="8"/>
      <c r="AQ2495"/>
      <c r="BJ2495" s="33" t="s">
        <v>2662</v>
      </c>
      <c r="BP2495" s="8"/>
    </row>
    <row r="2496" spans="1:68" x14ac:dyDescent="0.25">
      <c r="A2496" s="8"/>
      <c r="B2496" s="8"/>
      <c r="C2496" s="8"/>
      <c r="D2496" s="8"/>
      <c r="F2496" s="8"/>
      <c r="H2496"/>
      <c r="N2496"/>
      <c r="P2496" s="8"/>
      <c r="R2496" s="8"/>
      <c r="T2496" s="8"/>
      <c r="AQ2496"/>
      <c r="BJ2496" s="33" t="s">
        <v>2663</v>
      </c>
      <c r="BP2496" s="8"/>
    </row>
    <row r="2497" spans="1:68" x14ac:dyDescent="0.25">
      <c r="A2497" s="8"/>
      <c r="B2497" s="8"/>
      <c r="C2497" s="8"/>
      <c r="D2497" s="8"/>
      <c r="F2497" s="8"/>
      <c r="H2497"/>
      <c r="N2497"/>
      <c r="P2497" s="8"/>
      <c r="R2497" s="8"/>
      <c r="T2497" s="8"/>
      <c r="AQ2497"/>
      <c r="BJ2497" s="33" t="s">
        <v>2664</v>
      </c>
      <c r="BP2497" s="8"/>
    </row>
    <row r="2498" spans="1:68" x14ac:dyDescent="0.25">
      <c r="A2498" s="8"/>
      <c r="B2498" s="8"/>
      <c r="C2498" s="8"/>
      <c r="D2498" s="8"/>
      <c r="F2498" s="8"/>
      <c r="H2498"/>
      <c r="N2498"/>
      <c r="P2498" s="8"/>
      <c r="R2498" s="8"/>
      <c r="T2498" s="8"/>
      <c r="AQ2498"/>
      <c r="BJ2498" s="33" t="s">
        <v>2665</v>
      </c>
      <c r="BP2498" s="8"/>
    </row>
    <row r="2499" spans="1:68" x14ac:dyDescent="0.25">
      <c r="A2499" s="8"/>
      <c r="B2499" s="8"/>
      <c r="C2499" s="8"/>
      <c r="D2499" s="8"/>
      <c r="F2499" s="8"/>
      <c r="H2499"/>
      <c r="N2499"/>
      <c r="P2499" s="8"/>
      <c r="R2499" s="8"/>
      <c r="T2499" s="8"/>
      <c r="AQ2499"/>
      <c r="BJ2499" s="33" t="s">
        <v>2666</v>
      </c>
      <c r="BP2499" s="8"/>
    </row>
    <row r="2500" spans="1:68" x14ac:dyDescent="0.25">
      <c r="A2500" s="8"/>
      <c r="B2500" s="8"/>
      <c r="C2500" s="8"/>
      <c r="D2500" s="8"/>
      <c r="F2500" s="8"/>
      <c r="H2500"/>
      <c r="N2500"/>
      <c r="P2500" s="8"/>
      <c r="R2500" s="8"/>
      <c r="T2500" s="8"/>
      <c r="AQ2500"/>
      <c r="BJ2500" s="33" t="s">
        <v>2667</v>
      </c>
      <c r="BP2500" s="8"/>
    </row>
    <row r="2501" spans="1:68" x14ac:dyDescent="0.25">
      <c r="A2501" s="8"/>
      <c r="B2501" s="8"/>
      <c r="C2501" s="8"/>
      <c r="D2501" s="8"/>
      <c r="F2501" s="8"/>
      <c r="H2501"/>
      <c r="N2501"/>
      <c r="P2501" s="8"/>
      <c r="R2501" s="8"/>
      <c r="T2501" s="8"/>
      <c r="AQ2501"/>
      <c r="BJ2501" s="33" t="s">
        <v>2668</v>
      </c>
      <c r="BP2501" s="8"/>
    </row>
    <row r="2502" spans="1:68" x14ac:dyDescent="0.25">
      <c r="A2502" s="8"/>
      <c r="B2502" s="8"/>
      <c r="C2502" s="8"/>
      <c r="D2502" s="8"/>
      <c r="F2502" s="8"/>
      <c r="H2502"/>
      <c r="N2502"/>
      <c r="P2502" s="8"/>
      <c r="R2502" s="8"/>
      <c r="T2502" s="8"/>
      <c r="AQ2502"/>
      <c r="BJ2502" s="33" t="s">
        <v>2669</v>
      </c>
      <c r="BP2502" s="8"/>
    </row>
    <row r="2503" spans="1:68" x14ac:dyDescent="0.25">
      <c r="A2503" s="8"/>
      <c r="B2503" s="8"/>
      <c r="C2503" s="8"/>
      <c r="D2503" s="8"/>
      <c r="F2503" s="8"/>
      <c r="H2503"/>
      <c r="N2503"/>
      <c r="P2503" s="8"/>
      <c r="R2503" s="8"/>
      <c r="T2503" s="8"/>
      <c r="AQ2503"/>
      <c r="BJ2503" s="33" t="s">
        <v>2670</v>
      </c>
      <c r="BP2503" s="8"/>
    </row>
    <row r="2504" spans="1:68" x14ac:dyDescent="0.25">
      <c r="A2504" s="8"/>
      <c r="B2504" s="8"/>
      <c r="C2504" s="8"/>
      <c r="D2504" s="8"/>
      <c r="F2504" s="8"/>
      <c r="H2504"/>
      <c r="N2504"/>
      <c r="P2504" s="8"/>
      <c r="R2504" s="8"/>
      <c r="T2504" s="8"/>
      <c r="AQ2504"/>
      <c r="BJ2504" s="33" t="s">
        <v>2671</v>
      </c>
      <c r="BP2504" s="8"/>
    </row>
    <row r="2505" spans="1:68" x14ac:dyDescent="0.25">
      <c r="A2505" s="8"/>
      <c r="B2505" s="8"/>
      <c r="C2505" s="8"/>
      <c r="D2505" s="8"/>
      <c r="F2505" s="8"/>
      <c r="H2505"/>
      <c r="N2505"/>
      <c r="P2505" s="8"/>
      <c r="R2505" s="8"/>
      <c r="T2505" s="8"/>
      <c r="AQ2505"/>
      <c r="BJ2505" s="33" t="s">
        <v>2672</v>
      </c>
      <c r="BP2505" s="8"/>
    </row>
    <row r="2506" spans="1:68" x14ac:dyDescent="0.25">
      <c r="A2506" s="8"/>
      <c r="B2506" s="8"/>
      <c r="C2506" s="8"/>
      <c r="D2506" s="8"/>
      <c r="F2506" s="8"/>
      <c r="H2506"/>
      <c r="N2506"/>
      <c r="P2506" s="8"/>
      <c r="R2506" s="8"/>
      <c r="T2506" s="8"/>
      <c r="AQ2506"/>
      <c r="BJ2506" s="33" t="s">
        <v>2673</v>
      </c>
      <c r="BP2506" s="8"/>
    </row>
    <row r="2507" spans="1:68" x14ac:dyDescent="0.25">
      <c r="A2507" s="8"/>
      <c r="B2507" s="8"/>
      <c r="C2507" s="8"/>
      <c r="D2507" s="8"/>
      <c r="F2507" s="8"/>
      <c r="H2507"/>
      <c r="N2507"/>
      <c r="P2507" s="8"/>
      <c r="R2507" s="8"/>
      <c r="T2507" s="8"/>
      <c r="AQ2507"/>
      <c r="BJ2507" s="33" t="s">
        <v>2674</v>
      </c>
      <c r="BP2507" s="8"/>
    </row>
    <row r="2508" spans="1:68" x14ac:dyDescent="0.25">
      <c r="A2508" s="8"/>
      <c r="B2508" s="8"/>
      <c r="C2508" s="8"/>
      <c r="D2508" s="8"/>
      <c r="F2508" s="8"/>
      <c r="H2508"/>
      <c r="N2508"/>
      <c r="P2508" s="8"/>
      <c r="R2508" s="8"/>
      <c r="T2508" s="8"/>
      <c r="AQ2508"/>
      <c r="BJ2508" s="33" t="s">
        <v>2675</v>
      </c>
      <c r="BP2508" s="8"/>
    </row>
    <row r="2509" spans="1:68" x14ac:dyDescent="0.25">
      <c r="A2509" s="8"/>
      <c r="B2509" s="8"/>
      <c r="C2509" s="8"/>
      <c r="D2509" s="8"/>
      <c r="F2509" s="8"/>
      <c r="H2509"/>
      <c r="N2509"/>
      <c r="P2509" s="8"/>
      <c r="R2509" s="8"/>
      <c r="T2509" s="8"/>
      <c r="AQ2509"/>
      <c r="BJ2509" s="33" t="s">
        <v>2676</v>
      </c>
      <c r="BP2509" s="8"/>
    </row>
    <row r="2510" spans="1:68" x14ac:dyDescent="0.25">
      <c r="A2510" s="8"/>
      <c r="B2510" s="8"/>
      <c r="C2510" s="8"/>
      <c r="D2510" s="8"/>
      <c r="F2510" s="8"/>
      <c r="H2510"/>
      <c r="N2510"/>
      <c r="P2510" s="8"/>
      <c r="R2510" s="8"/>
      <c r="T2510" s="8"/>
      <c r="AQ2510"/>
      <c r="BJ2510" s="33" t="s">
        <v>2677</v>
      </c>
      <c r="BP2510" s="8"/>
    </row>
    <row r="2511" spans="1:68" x14ac:dyDescent="0.25">
      <c r="A2511" s="8"/>
      <c r="B2511" s="8"/>
      <c r="C2511" s="8"/>
      <c r="D2511" s="8"/>
      <c r="F2511" s="8"/>
      <c r="H2511"/>
      <c r="N2511"/>
      <c r="P2511" s="8"/>
      <c r="R2511" s="8"/>
      <c r="T2511" s="8"/>
      <c r="AQ2511"/>
      <c r="BJ2511" s="33" t="s">
        <v>2678</v>
      </c>
      <c r="BP2511" s="8"/>
    </row>
    <row r="2512" spans="1:68" x14ac:dyDescent="0.25">
      <c r="A2512" s="8"/>
      <c r="B2512" s="8"/>
      <c r="C2512" s="8"/>
      <c r="D2512" s="8"/>
      <c r="F2512" s="8"/>
      <c r="H2512"/>
      <c r="N2512"/>
      <c r="P2512" s="8"/>
      <c r="R2512" s="8"/>
      <c r="T2512" s="8"/>
      <c r="AQ2512"/>
      <c r="BJ2512" s="33" t="s">
        <v>2679</v>
      </c>
      <c r="BP2512" s="8"/>
    </row>
    <row r="2513" spans="1:68" x14ac:dyDescent="0.25">
      <c r="A2513" s="8"/>
      <c r="B2513" s="8"/>
      <c r="C2513" s="8"/>
      <c r="D2513" s="8"/>
      <c r="F2513" s="8"/>
      <c r="H2513"/>
      <c r="N2513"/>
      <c r="P2513" s="8"/>
      <c r="R2513" s="8"/>
      <c r="T2513" s="8"/>
      <c r="AQ2513"/>
      <c r="BJ2513" s="33" t="s">
        <v>2680</v>
      </c>
      <c r="BP2513" s="8"/>
    </row>
    <row r="2514" spans="1:68" x14ac:dyDescent="0.25">
      <c r="A2514" s="8"/>
      <c r="B2514" s="8"/>
      <c r="C2514" s="8"/>
      <c r="D2514" s="8"/>
      <c r="F2514" s="8"/>
      <c r="H2514"/>
      <c r="N2514"/>
      <c r="P2514" s="8"/>
      <c r="R2514" s="8"/>
      <c r="T2514" s="8"/>
      <c r="AQ2514"/>
      <c r="BJ2514" s="33" t="s">
        <v>2681</v>
      </c>
      <c r="BP2514" s="8"/>
    </row>
    <row r="2515" spans="1:68" x14ac:dyDescent="0.25">
      <c r="A2515" s="8"/>
      <c r="B2515" s="8"/>
      <c r="C2515" s="8"/>
      <c r="D2515" s="8"/>
      <c r="F2515" s="8"/>
      <c r="H2515"/>
      <c r="N2515"/>
      <c r="P2515" s="8"/>
      <c r="R2515" s="8"/>
      <c r="T2515" s="8"/>
      <c r="AQ2515"/>
      <c r="BJ2515" s="33" t="s">
        <v>2682</v>
      </c>
      <c r="BP2515" s="8"/>
    </row>
    <row r="2516" spans="1:68" x14ac:dyDescent="0.25">
      <c r="A2516" s="8"/>
      <c r="B2516" s="8"/>
      <c r="C2516" s="8"/>
      <c r="D2516" s="8"/>
      <c r="F2516" s="8"/>
      <c r="H2516"/>
      <c r="N2516"/>
      <c r="P2516" s="8"/>
      <c r="R2516" s="8"/>
      <c r="T2516" s="8"/>
      <c r="AQ2516"/>
      <c r="BJ2516" s="33" t="s">
        <v>2683</v>
      </c>
      <c r="BP2516" s="8"/>
    </row>
    <row r="2517" spans="1:68" x14ac:dyDescent="0.25">
      <c r="A2517" s="8"/>
      <c r="B2517" s="8"/>
      <c r="C2517" s="8"/>
      <c r="D2517" s="8"/>
      <c r="F2517" s="8"/>
      <c r="H2517"/>
      <c r="N2517"/>
      <c r="P2517" s="8"/>
      <c r="R2517" s="8"/>
      <c r="T2517" s="8"/>
      <c r="AQ2517"/>
      <c r="BJ2517" s="33" t="s">
        <v>2684</v>
      </c>
      <c r="BP2517" s="8"/>
    </row>
    <row r="2518" spans="1:68" x14ac:dyDescent="0.25">
      <c r="A2518" s="8"/>
      <c r="B2518" s="8"/>
      <c r="C2518" s="8"/>
      <c r="D2518" s="8"/>
      <c r="F2518" s="8"/>
      <c r="H2518"/>
      <c r="N2518"/>
      <c r="P2518" s="8"/>
      <c r="R2518" s="8"/>
      <c r="T2518" s="8"/>
      <c r="AQ2518"/>
      <c r="BJ2518" s="33" t="s">
        <v>2685</v>
      </c>
      <c r="BP2518" s="8"/>
    </row>
    <row r="2519" spans="1:68" x14ac:dyDescent="0.25">
      <c r="A2519" s="8"/>
      <c r="B2519" s="8"/>
      <c r="C2519" s="8"/>
      <c r="D2519" s="8"/>
      <c r="F2519" s="8"/>
      <c r="H2519"/>
      <c r="N2519"/>
      <c r="P2519" s="8"/>
      <c r="R2519" s="8"/>
      <c r="T2519" s="8"/>
      <c r="AQ2519"/>
      <c r="BJ2519" s="33" t="s">
        <v>2686</v>
      </c>
      <c r="BP2519" s="8"/>
    </row>
    <row r="2520" spans="1:68" x14ac:dyDescent="0.25">
      <c r="A2520" s="8"/>
      <c r="B2520" s="8"/>
      <c r="C2520" s="8"/>
      <c r="D2520" s="8"/>
      <c r="F2520" s="8"/>
      <c r="H2520"/>
      <c r="N2520"/>
      <c r="P2520" s="8"/>
      <c r="R2520" s="8"/>
      <c r="T2520" s="8"/>
      <c r="AQ2520"/>
      <c r="BJ2520" s="33" t="s">
        <v>2687</v>
      </c>
      <c r="BP2520" s="8"/>
    </row>
    <row r="2521" spans="1:68" x14ac:dyDescent="0.25">
      <c r="A2521" s="8"/>
      <c r="B2521" s="8"/>
      <c r="C2521" s="8"/>
      <c r="D2521" s="8"/>
      <c r="F2521" s="8"/>
      <c r="H2521"/>
      <c r="N2521"/>
      <c r="P2521" s="8"/>
      <c r="R2521" s="8"/>
      <c r="T2521" s="8"/>
      <c r="AQ2521"/>
      <c r="BJ2521" s="33" t="s">
        <v>2688</v>
      </c>
      <c r="BP2521" s="8"/>
    </row>
    <row r="2522" spans="1:68" x14ac:dyDescent="0.25">
      <c r="A2522" s="8"/>
      <c r="B2522" s="8"/>
      <c r="C2522" s="8"/>
      <c r="D2522" s="8"/>
      <c r="F2522" s="8"/>
      <c r="H2522"/>
      <c r="N2522"/>
      <c r="P2522" s="8"/>
      <c r="R2522" s="8"/>
      <c r="T2522" s="8"/>
      <c r="AQ2522"/>
      <c r="BJ2522" s="33" t="s">
        <v>2689</v>
      </c>
      <c r="BP2522" s="8"/>
    </row>
    <row r="2523" spans="1:68" x14ac:dyDescent="0.25">
      <c r="A2523" s="8"/>
      <c r="B2523" s="8"/>
      <c r="C2523" s="8"/>
      <c r="D2523" s="8"/>
      <c r="F2523" s="8"/>
      <c r="H2523"/>
      <c r="N2523"/>
      <c r="P2523" s="8"/>
      <c r="R2523" s="8"/>
      <c r="T2523" s="8"/>
      <c r="AQ2523"/>
      <c r="BJ2523" s="33" t="s">
        <v>2690</v>
      </c>
      <c r="BP2523" s="8"/>
    </row>
    <row r="2524" spans="1:68" x14ac:dyDescent="0.25">
      <c r="A2524" s="8"/>
      <c r="B2524" s="8"/>
      <c r="C2524" s="8"/>
      <c r="D2524" s="8"/>
      <c r="F2524" s="8"/>
      <c r="H2524"/>
      <c r="N2524"/>
      <c r="P2524" s="8"/>
      <c r="R2524" s="8"/>
      <c r="T2524" s="8"/>
      <c r="AQ2524"/>
      <c r="BJ2524" s="33" t="s">
        <v>2691</v>
      </c>
      <c r="BP2524" s="8"/>
    </row>
    <row r="2525" spans="1:68" x14ac:dyDescent="0.25">
      <c r="A2525" s="8"/>
      <c r="B2525" s="8"/>
      <c r="C2525" s="8"/>
      <c r="D2525" s="8"/>
      <c r="F2525" s="8"/>
      <c r="H2525"/>
      <c r="N2525"/>
      <c r="P2525" s="8"/>
      <c r="R2525" s="8"/>
      <c r="T2525" s="8"/>
      <c r="AQ2525"/>
      <c r="BJ2525" s="33" t="s">
        <v>2692</v>
      </c>
      <c r="BP2525" s="8"/>
    </row>
    <row r="2526" spans="1:68" x14ac:dyDescent="0.25">
      <c r="A2526" s="8"/>
      <c r="B2526" s="8"/>
      <c r="C2526" s="8"/>
      <c r="D2526" s="8"/>
      <c r="F2526" s="8"/>
      <c r="H2526"/>
      <c r="N2526"/>
      <c r="P2526" s="8"/>
      <c r="R2526" s="8"/>
      <c r="T2526" s="8"/>
      <c r="AQ2526"/>
      <c r="BJ2526" s="33" t="s">
        <v>2693</v>
      </c>
      <c r="BP2526" s="8"/>
    </row>
    <row r="2527" spans="1:68" x14ac:dyDescent="0.25">
      <c r="A2527" s="8"/>
      <c r="B2527" s="8"/>
      <c r="C2527" s="8"/>
      <c r="D2527" s="8"/>
      <c r="F2527" s="8"/>
      <c r="H2527"/>
      <c r="N2527"/>
      <c r="P2527" s="8"/>
      <c r="R2527" s="8"/>
      <c r="T2527" s="8"/>
      <c r="AQ2527"/>
      <c r="BJ2527" s="33" t="s">
        <v>2694</v>
      </c>
      <c r="BP2527" s="8"/>
    </row>
    <row r="2528" spans="1:68" x14ac:dyDescent="0.25">
      <c r="A2528" s="8"/>
      <c r="B2528" s="8"/>
      <c r="C2528" s="8"/>
      <c r="D2528" s="8"/>
      <c r="F2528" s="8"/>
      <c r="H2528"/>
      <c r="N2528"/>
      <c r="P2528" s="8"/>
      <c r="R2528" s="8"/>
      <c r="T2528" s="8"/>
      <c r="AQ2528"/>
      <c r="BJ2528" s="33" t="s">
        <v>2695</v>
      </c>
      <c r="BP2528" s="8"/>
    </row>
    <row r="2529" spans="1:68" x14ac:dyDescent="0.25">
      <c r="A2529" s="8"/>
      <c r="B2529" s="8"/>
      <c r="C2529" s="8"/>
      <c r="D2529" s="8"/>
      <c r="F2529" s="8"/>
      <c r="H2529"/>
      <c r="N2529"/>
      <c r="P2529" s="8"/>
      <c r="R2529" s="8"/>
      <c r="T2529" s="8"/>
      <c r="AQ2529"/>
      <c r="BJ2529" s="33" t="s">
        <v>2696</v>
      </c>
      <c r="BP2529" s="8"/>
    </row>
    <row r="2530" spans="1:68" x14ac:dyDescent="0.25">
      <c r="A2530" s="8"/>
      <c r="B2530" s="8"/>
      <c r="C2530" s="8"/>
      <c r="D2530" s="8"/>
      <c r="F2530" s="8"/>
      <c r="H2530"/>
      <c r="N2530"/>
      <c r="P2530" s="8"/>
      <c r="R2530" s="8"/>
      <c r="T2530" s="8"/>
      <c r="AQ2530"/>
      <c r="BJ2530" s="33" t="s">
        <v>2697</v>
      </c>
      <c r="BP2530" s="8"/>
    </row>
    <row r="2531" spans="1:68" x14ac:dyDescent="0.25">
      <c r="A2531" s="8"/>
      <c r="B2531" s="8"/>
      <c r="C2531" s="8"/>
      <c r="D2531" s="8"/>
      <c r="F2531" s="8"/>
      <c r="H2531"/>
      <c r="N2531"/>
      <c r="P2531" s="8"/>
      <c r="R2531" s="8"/>
      <c r="T2531" s="8"/>
      <c r="AQ2531"/>
      <c r="BJ2531" s="33" t="s">
        <v>2698</v>
      </c>
      <c r="BP2531" s="8"/>
    </row>
    <row r="2532" spans="1:68" x14ac:dyDescent="0.25">
      <c r="A2532" s="8"/>
      <c r="B2532" s="8"/>
      <c r="C2532" s="8"/>
      <c r="D2532" s="8"/>
      <c r="F2532" s="8"/>
      <c r="H2532"/>
      <c r="N2532"/>
      <c r="P2532" s="8"/>
      <c r="R2532" s="8"/>
      <c r="T2532" s="8"/>
      <c r="AQ2532"/>
      <c r="BJ2532" s="33" t="s">
        <v>2699</v>
      </c>
      <c r="BP2532" s="8"/>
    </row>
    <row r="2533" spans="1:68" x14ac:dyDescent="0.25">
      <c r="A2533" s="8"/>
      <c r="B2533" s="8"/>
      <c r="C2533" s="8"/>
      <c r="D2533" s="8"/>
      <c r="F2533" s="8"/>
      <c r="H2533"/>
      <c r="N2533"/>
      <c r="P2533" s="8"/>
      <c r="R2533" s="8"/>
      <c r="T2533" s="8"/>
      <c r="AQ2533"/>
      <c r="BJ2533" s="33" t="s">
        <v>2700</v>
      </c>
      <c r="BP2533" s="8"/>
    </row>
    <row r="2534" spans="1:68" x14ac:dyDescent="0.25">
      <c r="A2534" s="8"/>
      <c r="B2534" s="8"/>
      <c r="C2534" s="8"/>
      <c r="D2534" s="8"/>
      <c r="F2534" s="8"/>
      <c r="H2534"/>
      <c r="N2534"/>
      <c r="P2534" s="8"/>
      <c r="R2534" s="8"/>
      <c r="T2534" s="8"/>
      <c r="AQ2534"/>
      <c r="BJ2534" s="33" t="s">
        <v>2701</v>
      </c>
      <c r="BP2534" s="8"/>
    </row>
    <row r="2535" spans="1:68" x14ac:dyDescent="0.25">
      <c r="A2535" s="8"/>
      <c r="B2535" s="8"/>
      <c r="C2535" s="8"/>
      <c r="D2535" s="8"/>
      <c r="F2535" s="8"/>
      <c r="H2535"/>
      <c r="N2535"/>
      <c r="P2535" s="8"/>
      <c r="R2535" s="8"/>
      <c r="T2535" s="8"/>
      <c r="AQ2535"/>
      <c r="BJ2535" s="33" t="s">
        <v>2702</v>
      </c>
      <c r="BP2535" s="8"/>
    </row>
    <row r="2536" spans="1:68" x14ac:dyDescent="0.25">
      <c r="A2536" s="8"/>
      <c r="B2536" s="8"/>
      <c r="C2536" s="8"/>
      <c r="D2536" s="8"/>
      <c r="F2536" s="8"/>
      <c r="H2536"/>
      <c r="N2536"/>
      <c r="P2536" s="8"/>
      <c r="R2536" s="8"/>
      <c r="T2536" s="8"/>
      <c r="AQ2536"/>
      <c r="BJ2536" s="33" t="s">
        <v>2703</v>
      </c>
      <c r="BP2536" s="8"/>
    </row>
    <row r="2537" spans="1:68" x14ac:dyDescent="0.25">
      <c r="A2537" s="8"/>
      <c r="B2537" s="8"/>
      <c r="C2537" s="8"/>
      <c r="D2537" s="8"/>
      <c r="F2537" s="8"/>
      <c r="H2537"/>
      <c r="N2537"/>
      <c r="P2537" s="8"/>
      <c r="R2537" s="8"/>
      <c r="T2537" s="8"/>
      <c r="AQ2537"/>
      <c r="BJ2537" s="33" t="s">
        <v>2704</v>
      </c>
      <c r="BP2537" s="8"/>
    </row>
    <row r="2538" spans="1:68" x14ac:dyDescent="0.25">
      <c r="A2538" s="8"/>
      <c r="B2538" s="8"/>
      <c r="C2538" s="8"/>
      <c r="D2538" s="8"/>
      <c r="F2538" s="8"/>
      <c r="H2538"/>
      <c r="N2538"/>
      <c r="P2538" s="8"/>
      <c r="R2538" s="8"/>
      <c r="T2538" s="8"/>
      <c r="AQ2538"/>
      <c r="BJ2538" s="33" t="s">
        <v>2705</v>
      </c>
      <c r="BP2538" s="8"/>
    </row>
    <row r="2539" spans="1:68" x14ac:dyDescent="0.25">
      <c r="A2539" s="8"/>
      <c r="B2539" s="8"/>
      <c r="C2539" s="8"/>
      <c r="D2539" s="8"/>
      <c r="F2539" s="8"/>
      <c r="H2539"/>
      <c r="N2539"/>
      <c r="P2539" s="8"/>
      <c r="R2539" s="8"/>
      <c r="T2539" s="8"/>
      <c r="AQ2539"/>
      <c r="BJ2539" s="33" t="s">
        <v>2706</v>
      </c>
      <c r="BP2539" s="8"/>
    </row>
    <row r="2540" spans="1:68" x14ac:dyDescent="0.25">
      <c r="A2540" s="8"/>
      <c r="B2540" s="8"/>
      <c r="C2540" s="8"/>
      <c r="D2540" s="8"/>
      <c r="F2540" s="8"/>
      <c r="H2540"/>
      <c r="N2540"/>
      <c r="P2540" s="8"/>
      <c r="R2540" s="8"/>
      <c r="T2540" s="8"/>
      <c r="AQ2540"/>
      <c r="BJ2540" s="33" t="s">
        <v>2707</v>
      </c>
      <c r="BP2540" s="8"/>
    </row>
    <row r="2541" spans="1:68" x14ac:dyDescent="0.25">
      <c r="A2541" s="8"/>
      <c r="B2541" s="8"/>
      <c r="C2541" s="8"/>
      <c r="D2541" s="8"/>
      <c r="F2541" s="8"/>
      <c r="H2541"/>
      <c r="N2541"/>
      <c r="P2541" s="8"/>
      <c r="R2541" s="8"/>
      <c r="T2541" s="8"/>
      <c r="AQ2541"/>
      <c r="BJ2541" s="33" t="s">
        <v>2708</v>
      </c>
      <c r="BP2541" s="8"/>
    </row>
    <row r="2542" spans="1:68" x14ac:dyDescent="0.25">
      <c r="A2542" s="8"/>
      <c r="B2542" s="8"/>
      <c r="C2542" s="8"/>
      <c r="D2542" s="8"/>
      <c r="F2542" s="8"/>
      <c r="H2542"/>
      <c r="N2542"/>
      <c r="P2542" s="8"/>
      <c r="R2542" s="8"/>
      <c r="T2542" s="8"/>
      <c r="AQ2542"/>
      <c r="BJ2542" s="33" t="s">
        <v>2709</v>
      </c>
      <c r="BP2542" s="8"/>
    </row>
    <row r="2543" spans="1:68" x14ac:dyDescent="0.25">
      <c r="A2543" s="8"/>
      <c r="B2543" s="8"/>
      <c r="C2543" s="8"/>
      <c r="D2543" s="8"/>
      <c r="F2543" s="8"/>
      <c r="H2543"/>
      <c r="N2543"/>
      <c r="P2543" s="8"/>
      <c r="R2543" s="8"/>
      <c r="T2543" s="8"/>
      <c r="AQ2543"/>
      <c r="BJ2543" s="33" t="s">
        <v>2710</v>
      </c>
      <c r="BP2543" s="8"/>
    </row>
    <row r="2544" spans="1:68" x14ac:dyDescent="0.25">
      <c r="A2544" s="8"/>
      <c r="B2544" s="8"/>
      <c r="C2544" s="8"/>
      <c r="D2544" s="8"/>
      <c r="F2544" s="8"/>
      <c r="H2544"/>
      <c r="N2544"/>
      <c r="P2544" s="8"/>
      <c r="R2544" s="8"/>
      <c r="T2544" s="8"/>
      <c r="AQ2544"/>
      <c r="BJ2544" s="33" t="s">
        <v>2711</v>
      </c>
      <c r="BP2544" s="8"/>
    </row>
    <row r="2545" spans="1:68" x14ac:dyDescent="0.25">
      <c r="A2545" s="8"/>
      <c r="B2545" s="8"/>
      <c r="C2545" s="8"/>
      <c r="D2545" s="8"/>
      <c r="F2545" s="8"/>
      <c r="H2545"/>
      <c r="N2545"/>
      <c r="P2545" s="8"/>
      <c r="R2545" s="8"/>
      <c r="T2545" s="8"/>
      <c r="AQ2545"/>
      <c r="BJ2545" s="33" t="s">
        <v>2712</v>
      </c>
      <c r="BP2545" s="8"/>
    </row>
    <row r="2546" spans="1:68" x14ac:dyDescent="0.25">
      <c r="A2546" s="8"/>
      <c r="B2546" s="8"/>
      <c r="C2546" s="8"/>
      <c r="D2546" s="8"/>
      <c r="F2546" s="8"/>
      <c r="H2546"/>
      <c r="N2546"/>
      <c r="P2546" s="8"/>
      <c r="R2546" s="8"/>
      <c r="T2546" s="8"/>
      <c r="AQ2546"/>
      <c r="BJ2546" s="33" t="s">
        <v>2713</v>
      </c>
      <c r="BP2546" s="8"/>
    </row>
    <row r="2547" spans="1:68" x14ac:dyDescent="0.25">
      <c r="A2547" s="8"/>
      <c r="B2547" s="8"/>
      <c r="C2547" s="8"/>
      <c r="D2547" s="8"/>
      <c r="F2547" s="8"/>
      <c r="H2547"/>
      <c r="N2547"/>
      <c r="P2547" s="8"/>
      <c r="R2547" s="8"/>
      <c r="T2547" s="8"/>
      <c r="AQ2547"/>
      <c r="BJ2547" s="33" t="s">
        <v>2714</v>
      </c>
      <c r="BP2547" s="8"/>
    </row>
    <row r="2548" spans="1:68" x14ac:dyDescent="0.25">
      <c r="A2548" s="8"/>
      <c r="B2548" s="8"/>
      <c r="C2548" s="8"/>
      <c r="D2548" s="8"/>
      <c r="F2548" s="8"/>
      <c r="H2548"/>
      <c r="N2548"/>
      <c r="P2548" s="8"/>
      <c r="R2548" s="8"/>
      <c r="T2548" s="8"/>
      <c r="AQ2548"/>
      <c r="BJ2548" s="33" t="s">
        <v>2715</v>
      </c>
      <c r="BP2548" s="8"/>
    </row>
    <row r="2549" spans="1:68" x14ac:dyDescent="0.25">
      <c r="A2549" s="8"/>
      <c r="B2549" s="8"/>
      <c r="C2549" s="8"/>
      <c r="D2549" s="8"/>
      <c r="F2549" s="8"/>
      <c r="H2549"/>
      <c r="N2549"/>
      <c r="P2549" s="8"/>
      <c r="R2549" s="8"/>
      <c r="T2549" s="8"/>
      <c r="AQ2549"/>
      <c r="BJ2549" s="33" t="s">
        <v>2716</v>
      </c>
      <c r="BP2549" s="8"/>
    </row>
    <row r="2550" spans="1:68" x14ac:dyDescent="0.25">
      <c r="A2550" s="8"/>
      <c r="B2550" s="8"/>
      <c r="C2550" s="8"/>
      <c r="D2550" s="8"/>
      <c r="F2550" s="8"/>
      <c r="H2550"/>
      <c r="N2550"/>
      <c r="P2550" s="8"/>
      <c r="R2550" s="8"/>
      <c r="T2550" s="8"/>
      <c r="AQ2550"/>
      <c r="BJ2550" s="33" t="s">
        <v>2717</v>
      </c>
      <c r="BP2550" s="8"/>
    </row>
    <row r="2551" spans="1:68" x14ac:dyDescent="0.25">
      <c r="A2551" s="8"/>
      <c r="B2551" s="8"/>
      <c r="C2551" s="8"/>
      <c r="D2551" s="8"/>
      <c r="F2551" s="8"/>
      <c r="H2551"/>
      <c r="N2551"/>
      <c r="P2551" s="8"/>
      <c r="R2551" s="8"/>
      <c r="T2551" s="8"/>
      <c r="AQ2551"/>
      <c r="BJ2551" s="33" t="s">
        <v>2718</v>
      </c>
      <c r="BP2551" s="8"/>
    </row>
    <row r="2552" spans="1:68" x14ac:dyDescent="0.25">
      <c r="A2552" s="8"/>
      <c r="B2552" s="8"/>
      <c r="C2552" s="8"/>
      <c r="D2552" s="8"/>
      <c r="F2552" s="8"/>
      <c r="H2552"/>
      <c r="N2552"/>
      <c r="P2552" s="8"/>
      <c r="R2552" s="8"/>
      <c r="T2552" s="8"/>
      <c r="AQ2552"/>
      <c r="BJ2552" s="33" t="s">
        <v>2719</v>
      </c>
      <c r="BP2552" s="8"/>
    </row>
    <row r="2553" spans="1:68" x14ac:dyDescent="0.25">
      <c r="A2553" s="8"/>
      <c r="B2553" s="8"/>
      <c r="C2553" s="8"/>
      <c r="D2553" s="8"/>
      <c r="F2553" s="8"/>
      <c r="H2553"/>
      <c r="N2553"/>
      <c r="P2553" s="8"/>
      <c r="R2553" s="8"/>
      <c r="T2553" s="8"/>
      <c r="AQ2553"/>
      <c r="BJ2553" s="33" t="s">
        <v>2720</v>
      </c>
      <c r="BP2553" s="8"/>
    </row>
    <row r="2554" spans="1:68" x14ac:dyDescent="0.25">
      <c r="A2554" s="8"/>
      <c r="B2554" s="8"/>
      <c r="C2554" s="8"/>
      <c r="D2554" s="8"/>
      <c r="F2554" s="8"/>
      <c r="H2554"/>
      <c r="N2554"/>
      <c r="P2554" s="8"/>
      <c r="R2554" s="8"/>
      <c r="T2554" s="8"/>
      <c r="AQ2554"/>
      <c r="BJ2554" s="33" t="s">
        <v>2721</v>
      </c>
      <c r="BP2554" s="8"/>
    </row>
    <row r="2555" spans="1:68" x14ac:dyDescent="0.25">
      <c r="A2555" s="8"/>
      <c r="B2555" s="8"/>
      <c r="C2555" s="8"/>
      <c r="D2555" s="8"/>
      <c r="F2555" s="8"/>
      <c r="H2555"/>
      <c r="N2555"/>
      <c r="P2555" s="8"/>
      <c r="R2555" s="8"/>
      <c r="T2555" s="8"/>
      <c r="AQ2555"/>
      <c r="BJ2555" s="33" t="s">
        <v>2722</v>
      </c>
      <c r="BP2555" s="8"/>
    </row>
    <row r="2556" spans="1:68" x14ac:dyDescent="0.25">
      <c r="A2556" s="8"/>
      <c r="B2556" s="8"/>
      <c r="C2556" s="8"/>
      <c r="D2556" s="8"/>
      <c r="F2556" s="8"/>
      <c r="H2556"/>
      <c r="N2556"/>
      <c r="P2556" s="8"/>
      <c r="R2556" s="8"/>
      <c r="T2556" s="8"/>
      <c r="AQ2556"/>
      <c r="BJ2556" s="33" t="s">
        <v>2723</v>
      </c>
      <c r="BP2556" s="8"/>
    </row>
    <row r="2557" spans="1:68" x14ac:dyDescent="0.25">
      <c r="A2557" s="8"/>
      <c r="B2557" s="8"/>
      <c r="C2557" s="8"/>
      <c r="D2557" s="8"/>
      <c r="F2557" s="8"/>
      <c r="H2557"/>
      <c r="N2557"/>
      <c r="P2557" s="8"/>
      <c r="R2557" s="8"/>
      <c r="T2557" s="8"/>
      <c r="AQ2557"/>
      <c r="BJ2557" s="33" t="s">
        <v>2724</v>
      </c>
      <c r="BP2557" s="8"/>
    </row>
    <row r="2558" spans="1:68" x14ac:dyDescent="0.25">
      <c r="A2558" s="8"/>
      <c r="B2558" s="8"/>
      <c r="C2558" s="8"/>
      <c r="D2558" s="8"/>
      <c r="F2558" s="8"/>
      <c r="H2558"/>
      <c r="N2558"/>
      <c r="P2558" s="8"/>
      <c r="R2558" s="8"/>
      <c r="T2558" s="8"/>
      <c r="AQ2558"/>
      <c r="BJ2558" s="33" t="s">
        <v>2725</v>
      </c>
      <c r="BP2558" s="8"/>
    </row>
    <row r="2559" spans="1:68" x14ac:dyDescent="0.25">
      <c r="A2559" s="8"/>
      <c r="B2559" s="8"/>
      <c r="C2559" s="8"/>
      <c r="D2559" s="8"/>
      <c r="F2559" s="8"/>
      <c r="H2559"/>
      <c r="N2559"/>
      <c r="P2559" s="8"/>
      <c r="R2559" s="8"/>
      <c r="T2559" s="8"/>
      <c r="AQ2559"/>
      <c r="BJ2559" s="33" t="s">
        <v>2726</v>
      </c>
      <c r="BP2559" s="8"/>
    </row>
    <row r="2560" spans="1:68" x14ac:dyDescent="0.25">
      <c r="A2560" s="8"/>
      <c r="B2560" s="8"/>
      <c r="C2560" s="8"/>
      <c r="D2560" s="8"/>
      <c r="F2560" s="8"/>
      <c r="H2560"/>
      <c r="N2560"/>
      <c r="P2560" s="8"/>
      <c r="R2560" s="8"/>
      <c r="T2560" s="8"/>
      <c r="AQ2560"/>
      <c r="BJ2560" s="33" t="s">
        <v>2727</v>
      </c>
      <c r="BP2560" s="8"/>
    </row>
    <row r="2561" spans="1:68" x14ac:dyDescent="0.25">
      <c r="A2561" s="8"/>
      <c r="B2561" s="8"/>
      <c r="C2561" s="8"/>
      <c r="D2561" s="8"/>
      <c r="F2561" s="8"/>
      <c r="H2561"/>
      <c r="N2561"/>
      <c r="P2561" s="8"/>
      <c r="R2561" s="8"/>
      <c r="T2561" s="8"/>
      <c r="AQ2561"/>
      <c r="BJ2561" s="33" t="s">
        <v>2728</v>
      </c>
      <c r="BP2561" s="8"/>
    </row>
    <row r="2562" spans="1:68" x14ac:dyDescent="0.25">
      <c r="A2562" s="8"/>
      <c r="B2562" s="8"/>
      <c r="C2562" s="8"/>
      <c r="D2562" s="8"/>
      <c r="F2562" s="8"/>
      <c r="H2562"/>
      <c r="N2562"/>
      <c r="P2562" s="8"/>
      <c r="R2562" s="8"/>
      <c r="T2562" s="8"/>
      <c r="AQ2562"/>
      <c r="BJ2562" s="33" t="s">
        <v>2729</v>
      </c>
      <c r="BP2562" s="8"/>
    </row>
    <row r="2563" spans="1:68" x14ac:dyDescent="0.25">
      <c r="A2563" s="8"/>
      <c r="B2563" s="8"/>
      <c r="C2563" s="8"/>
      <c r="D2563" s="8"/>
      <c r="F2563" s="8"/>
      <c r="H2563"/>
      <c r="N2563"/>
      <c r="P2563" s="8"/>
      <c r="R2563" s="8"/>
      <c r="T2563" s="8"/>
      <c r="AQ2563"/>
      <c r="BJ2563" s="33" t="s">
        <v>2730</v>
      </c>
      <c r="BP2563" s="8"/>
    </row>
    <row r="2564" spans="1:68" x14ac:dyDescent="0.25">
      <c r="A2564" s="8"/>
      <c r="B2564" s="8"/>
      <c r="C2564" s="8"/>
      <c r="D2564" s="8"/>
      <c r="F2564" s="8"/>
      <c r="H2564"/>
      <c r="N2564"/>
      <c r="P2564" s="8"/>
      <c r="R2564" s="8"/>
      <c r="T2564" s="8"/>
      <c r="AQ2564"/>
      <c r="BJ2564" s="33" t="s">
        <v>2731</v>
      </c>
      <c r="BP2564" s="8"/>
    </row>
    <row r="2565" spans="1:68" x14ac:dyDescent="0.25">
      <c r="A2565" s="8"/>
      <c r="B2565" s="8"/>
      <c r="C2565" s="8"/>
      <c r="D2565" s="8"/>
      <c r="F2565" s="8"/>
      <c r="H2565"/>
      <c r="N2565"/>
      <c r="P2565" s="8"/>
      <c r="R2565" s="8"/>
      <c r="T2565" s="8"/>
      <c r="AQ2565"/>
      <c r="BJ2565" s="33" t="s">
        <v>2732</v>
      </c>
      <c r="BP2565" s="8"/>
    </row>
    <row r="2566" spans="1:68" x14ac:dyDescent="0.25">
      <c r="A2566" s="8"/>
      <c r="B2566" s="8"/>
      <c r="C2566" s="8"/>
      <c r="D2566" s="8"/>
      <c r="F2566" s="8"/>
      <c r="H2566"/>
      <c r="N2566"/>
      <c r="P2566" s="8"/>
      <c r="R2566" s="8"/>
      <c r="T2566" s="8"/>
      <c r="AQ2566"/>
      <c r="BJ2566" s="33" t="s">
        <v>2733</v>
      </c>
      <c r="BP2566" s="8"/>
    </row>
    <row r="2567" spans="1:68" x14ac:dyDescent="0.25">
      <c r="A2567" s="8"/>
      <c r="B2567" s="8"/>
      <c r="C2567" s="8"/>
      <c r="D2567" s="8"/>
      <c r="F2567" s="8"/>
      <c r="H2567"/>
      <c r="N2567"/>
      <c r="P2567" s="8"/>
      <c r="R2567" s="8"/>
      <c r="T2567" s="8"/>
      <c r="AQ2567"/>
      <c r="BJ2567" s="33" t="s">
        <v>2734</v>
      </c>
      <c r="BP2567" s="8"/>
    </row>
    <row r="2568" spans="1:68" x14ac:dyDescent="0.25">
      <c r="A2568" s="8"/>
      <c r="B2568" s="8"/>
      <c r="C2568" s="8"/>
      <c r="D2568" s="8"/>
      <c r="F2568" s="8"/>
      <c r="H2568"/>
      <c r="N2568"/>
      <c r="P2568" s="8"/>
      <c r="R2568" s="8"/>
      <c r="T2568" s="8"/>
      <c r="AQ2568"/>
      <c r="BJ2568" s="33" t="s">
        <v>2735</v>
      </c>
      <c r="BP2568" s="8"/>
    </row>
    <row r="2569" spans="1:68" x14ac:dyDescent="0.25">
      <c r="A2569" s="8"/>
      <c r="B2569" s="8"/>
      <c r="C2569" s="8"/>
      <c r="D2569" s="8"/>
      <c r="F2569" s="8"/>
      <c r="H2569"/>
      <c r="N2569"/>
      <c r="P2569" s="8"/>
      <c r="R2569" s="8"/>
      <c r="T2569" s="8"/>
      <c r="AQ2569"/>
      <c r="BJ2569" s="33" t="s">
        <v>2736</v>
      </c>
      <c r="BP2569" s="8"/>
    </row>
    <row r="2570" spans="1:68" x14ac:dyDescent="0.25">
      <c r="A2570" s="8"/>
      <c r="B2570" s="8"/>
      <c r="C2570" s="8"/>
      <c r="D2570" s="8"/>
      <c r="F2570" s="8"/>
      <c r="H2570"/>
      <c r="N2570"/>
      <c r="P2570" s="8"/>
      <c r="R2570" s="8"/>
      <c r="T2570" s="8"/>
      <c r="AQ2570"/>
      <c r="BJ2570" s="33" t="s">
        <v>2737</v>
      </c>
      <c r="BP2570" s="8"/>
    </row>
    <row r="2571" spans="1:68" x14ac:dyDescent="0.25">
      <c r="A2571" s="8"/>
      <c r="B2571" s="8"/>
      <c r="C2571" s="8"/>
      <c r="D2571" s="8"/>
      <c r="F2571" s="8"/>
      <c r="H2571"/>
      <c r="N2571"/>
      <c r="P2571" s="8"/>
      <c r="R2571" s="8"/>
      <c r="T2571" s="8"/>
      <c r="AQ2571"/>
      <c r="BJ2571" s="33" t="s">
        <v>2738</v>
      </c>
      <c r="BP2571" s="8"/>
    </row>
    <row r="2572" spans="1:68" x14ac:dyDescent="0.25">
      <c r="A2572" s="8"/>
      <c r="B2572" s="8"/>
      <c r="C2572" s="8"/>
      <c r="D2572" s="8"/>
      <c r="F2572" s="8"/>
      <c r="H2572"/>
      <c r="N2572"/>
      <c r="P2572" s="8"/>
      <c r="R2572" s="8"/>
      <c r="T2572" s="8"/>
      <c r="AQ2572"/>
      <c r="BJ2572" s="33" t="s">
        <v>2739</v>
      </c>
      <c r="BP2572" s="8"/>
    </row>
    <row r="2573" spans="1:68" x14ac:dyDescent="0.25">
      <c r="A2573" s="8"/>
      <c r="B2573" s="8"/>
      <c r="C2573" s="8"/>
      <c r="D2573" s="8"/>
      <c r="F2573" s="8"/>
      <c r="H2573"/>
      <c r="N2573"/>
      <c r="P2573" s="8"/>
      <c r="R2573" s="8"/>
      <c r="T2573" s="8"/>
      <c r="AQ2573"/>
      <c r="BJ2573" s="33" t="s">
        <v>2740</v>
      </c>
      <c r="BP2573" s="8"/>
    </row>
    <row r="2574" spans="1:68" x14ac:dyDescent="0.25">
      <c r="A2574" s="8"/>
      <c r="B2574" s="8"/>
      <c r="C2574" s="8"/>
      <c r="D2574" s="8"/>
      <c r="F2574" s="8"/>
      <c r="H2574"/>
      <c r="N2574"/>
      <c r="P2574" s="8"/>
      <c r="R2574" s="8"/>
      <c r="T2574" s="8"/>
      <c r="AQ2574"/>
      <c r="BJ2574" s="33" t="s">
        <v>2741</v>
      </c>
      <c r="BP2574" s="8"/>
    </row>
    <row r="2575" spans="1:68" x14ac:dyDescent="0.25">
      <c r="A2575" s="8"/>
      <c r="B2575" s="8"/>
      <c r="C2575" s="8"/>
      <c r="D2575" s="8"/>
      <c r="F2575" s="8"/>
      <c r="H2575"/>
      <c r="N2575"/>
      <c r="P2575" s="8"/>
      <c r="R2575" s="8"/>
      <c r="T2575" s="8"/>
      <c r="AQ2575"/>
      <c r="BJ2575" s="33" t="s">
        <v>2742</v>
      </c>
      <c r="BP2575" s="8"/>
    </row>
    <row r="2576" spans="1:68" x14ac:dyDescent="0.25">
      <c r="A2576" s="8"/>
      <c r="B2576" s="8"/>
      <c r="C2576" s="8"/>
      <c r="D2576" s="8"/>
      <c r="F2576" s="8"/>
      <c r="H2576"/>
      <c r="N2576"/>
      <c r="P2576" s="8"/>
      <c r="R2576" s="8"/>
      <c r="T2576" s="8"/>
      <c r="AQ2576"/>
      <c r="BJ2576" s="33" t="s">
        <v>2743</v>
      </c>
      <c r="BP2576" s="8"/>
    </row>
    <row r="2577" spans="1:68" x14ac:dyDescent="0.25">
      <c r="A2577" s="8"/>
      <c r="B2577" s="8"/>
      <c r="C2577" s="8"/>
      <c r="D2577" s="8"/>
      <c r="F2577" s="8"/>
      <c r="H2577"/>
      <c r="N2577"/>
      <c r="P2577" s="8"/>
      <c r="R2577" s="8"/>
      <c r="T2577" s="8"/>
      <c r="AQ2577"/>
      <c r="BJ2577" s="33" t="s">
        <v>2744</v>
      </c>
      <c r="BP2577" s="8"/>
    </row>
    <row r="2578" spans="1:68" x14ac:dyDescent="0.25">
      <c r="A2578" s="8"/>
      <c r="B2578" s="8"/>
      <c r="C2578" s="8"/>
      <c r="D2578" s="8"/>
      <c r="F2578" s="8"/>
      <c r="H2578"/>
      <c r="N2578"/>
      <c r="P2578" s="8"/>
      <c r="R2578" s="8"/>
      <c r="T2578" s="8"/>
      <c r="AQ2578"/>
      <c r="BJ2578" s="33" t="s">
        <v>2745</v>
      </c>
      <c r="BP2578" s="8"/>
    </row>
    <row r="2579" spans="1:68" x14ac:dyDescent="0.25">
      <c r="A2579" s="8"/>
      <c r="B2579" s="8"/>
      <c r="C2579" s="8"/>
      <c r="D2579" s="8"/>
      <c r="F2579" s="8"/>
      <c r="H2579"/>
      <c r="N2579"/>
      <c r="P2579" s="8"/>
      <c r="R2579" s="8"/>
      <c r="T2579" s="8"/>
      <c r="AQ2579"/>
      <c r="BJ2579" s="33" t="s">
        <v>2746</v>
      </c>
      <c r="BP2579" s="8"/>
    </row>
    <row r="2580" spans="1:68" x14ac:dyDescent="0.25">
      <c r="A2580" s="8"/>
      <c r="B2580" s="8"/>
      <c r="C2580" s="8"/>
      <c r="D2580" s="8"/>
      <c r="F2580" s="8"/>
      <c r="H2580"/>
      <c r="N2580"/>
      <c r="P2580" s="8"/>
      <c r="R2580" s="8"/>
      <c r="T2580" s="8"/>
      <c r="AQ2580"/>
      <c r="BJ2580" s="33" t="s">
        <v>2747</v>
      </c>
      <c r="BP2580" s="8"/>
    </row>
    <row r="2581" spans="1:68" x14ac:dyDescent="0.25">
      <c r="A2581" s="8"/>
      <c r="B2581" s="8"/>
      <c r="C2581" s="8"/>
      <c r="D2581" s="8"/>
      <c r="F2581" s="8"/>
      <c r="H2581"/>
      <c r="N2581"/>
      <c r="P2581" s="8"/>
      <c r="R2581" s="8"/>
      <c r="T2581" s="8"/>
      <c r="AQ2581"/>
      <c r="BJ2581" s="33" t="s">
        <v>2748</v>
      </c>
      <c r="BP2581" s="8"/>
    </row>
    <row r="2582" spans="1:68" x14ac:dyDescent="0.25">
      <c r="A2582" s="8"/>
      <c r="B2582" s="8"/>
      <c r="C2582" s="8"/>
      <c r="D2582" s="8"/>
      <c r="F2582" s="8"/>
      <c r="H2582"/>
      <c r="N2582"/>
      <c r="P2582" s="8"/>
      <c r="R2582" s="8"/>
      <c r="T2582" s="8"/>
      <c r="AQ2582"/>
      <c r="BJ2582" s="33" t="s">
        <v>2749</v>
      </c>
      <c r="BP2582" s="8"/>
    </row>
    <row r="2583" spans="1:68" x14ac:dyDescent="0.25">
      <c r="A2583" s="8"/>
      <c r="B2583" s="8"/>
      <c r="C2583" s="8"/>
      <c r="D2583" s="8"/>
      <c r="F2583" s="8"/>
      <c r="H2583"/>
      <c r="N2583"/>
      <c r="P2583" s="8"/>
      <c r="R2583" s="8"/>
      <c r="T2583" s="8"/>
      <c r="AQ2583"/>
      <c r="BJ2583" s="33" t="s">
        <v>2750</v>
      </c>
      <c r="BP2583" s="8"/>
    </row>
    <row r="2584" spans="1:68" x14ac:dyDescent="0.25">
      <c r="A2584" s="8"/>
      <c r="B2584" s="8"/>
      <c r="C2584" s="8"/>
      <c r="D2584" s="8"/>
      <c r="F2584" s="8"/>
      <c r="H2584"/>
      <c r="N2584"/>
      <c r="P2584" s="8"/>
      <c r="R2584" s="8"/>
      <c r="T2584" s="8"/>
      <c r="AQ2584"/>
      <c r="BJ2584" s="33" t="s">
        <v>2751</v>
      </c>
      <c r="BP2584" s="8"/>
    </row>
    <row r="2585" spans="1:68" x14ac:dyDescent="0.25">
      <c r="A2585" s="8"/>
      <c r="B2585" s="8"/>
      <c r="C2585" s="8"/>
      <c r="D2585" s="8"/>
      <c r="F2585" s="8"/>
      <c r="H2585"/>
      <c r="N2585"/>
      <c r="P2585" s="8"/>
      <c r="R2585" s="8"/>
      <c r="T2585" s="8"/>
      <c r="AQ2585"/>
      <c r="BJ2585" s="33" t="s">
        <v>2752</v>
      </c>
      <c r="BP2585" s="8"/>
    </row>
    <row r="2586" spans="1:68" x14ac:dyDescent="0.25">
      <c r="A2586" s="8"/>
      <c r="B2586" s="8"/>
      <c r="C2586" s="8"/>
      <c r="D2586" s="8"/>
      <c r="F2586" s="8"/>
      <c r="H2586"/>
      <c r="N2586"/>
      <c r="P2586" s="8"/>
      <c r="R2586" s="8"/>
      <c r="T2586" s="8"/>
      <c r="AQ2586"/>
      <c r="BJ2586" s="33" t="s">
        <v>2753</v>
      </c>
      <c r="BP2586" s="8"/>
    </row>
    <row r="2587" spans="1:68" x14ac:dyDescent="0.25">
      <c r="A2587" s="8"/>
      <c r="B2587" s="8"/>
      <c r="C2587" s="8"/>
      <c r="D2587" s="8"/>
      <c r="F2587" s="8"/>
      <c r="H2587"/>
      <c r="N2587"/>
      <c r="P2587" s="8"/>
      <c r="R2587" s="8"/>
      <c r="T2587" s="8"/>
      <c r="AQ2587"/>
      <c r="BJ2587" s="33" t="s">
        <v>2754</v>
      </c>
      <c r="BP2587" s="8"/>
    </row>
    <row r="2588" spans="1:68" x14ac:dyDescent="0.25">
      <c r="A2588" s="8"/>
      <c r="B2588" s="8"/>
      <c r="C2588" s="8"/>
      <c r="D2588" s="8"/>
      <c r="F2588" s="8"/>
      <c r="H2588"/>
      <c r="N2588"/>
      <c r="P2588" s="8"/>
      <c r="R2588" s="8"/>
      <c r="T2588" s="8"/>
      <c r="AQ2588"/>
      <c r="BJ2588" s="33" t="s">
        <v>2755</v>
      </c>
      <c r="BP2588" s="8"/>
    </row>
    <row r="2589" spans="1:68" x14ac:dyDescent="0.25">
      <c r="A2589" s="8"/>
      <c r="B2589" s="8"/>
      <c r="C2589" s="8"/>
      <c r="D2589" s="8"/>
      <c r="F2589" s="8"/>
      <c r="H2589"/>
      <c r="N2589"/>
      <c r="P2589" s="8"/>
      <c r="R2589" s="8"/>
      <c r="T2589" s="8"/>
      <c r="AQ2589"/>
      <c r="BJ2589" s="33" t="s">
        <v>2756</v>
      </c>
      <c r="BP2589" s="8"/>
    </row>
    <row r="2590" spans="1:68" x14ac:dyDescent="0.25">
      <c r="A2590" s="8"/>
      <c r="B2590" s="8"/>
      <c r="C2590" s="8"/>
      <c r="D2590" s="8"/>
      <c r="F2590" s="8"/>
      <c r="H2590"/>
      <c r="N2590"/>
      <c r="P2590" s="8"/>
      <c r="R2590" s="8"/>
      <c r="T2590" s="8"/>
      <c r="AQ2590"/>
      <c r="BJ2590" s="33" t="s">
        <v>2757</v>
      </c>
      <c r="BP2590" s="8"/>
    </row>
    <row r="2591" spans="1:68" x14ac:dyDescent="0.25">
      <c r="A2591" s="8"/>
      <c r="B2591" s="8"/>
      <c r="C2591" s="8"/>
      <c r="D2591" s="8"/>
      <c r="F2591" s="8"/>
      <c r="H2591"/>
      <c r="N2591"/>
      <c r="P2591" s="8"/>
      <c r="R2591" s="8"/>
      <c r="T2591" s="8"/>
      <c r="AQ2591"/>
      <c r="BJ2591" s="33" t="s">
        <v>2758</v>
      </c>
      <c r="BP2591" s="8"/>
    </row>
    <row r="2592" spans="1:68" x14ac:dyDescent="0.25">
      <c r="A2592" s="8"/>
      <c r="B2592" s="8"/>
      <c r="C2592" s="8"/>
      <c r="D2592" s="8"/>
      <c r="F2592" s="8"/>
      <c r="H2592"/>
      <c r="N2592"/>
      <c r="P2592" s="8"/>
      <c r="R2592" s="8"/>
      <c r="T2592" s="8"/>
      <c r="AQ2592"/>
      <c r="BJ2592" s="33" t="s">
        <v>2759</v>
      </c>
      <c r="BP2592" s="8"/>
    </row>
    <row r="2593" spans="1:68" x14ac:dyDescent="0.25">
      <c r="A2593" s="8"/>
      <c r="B2593" s="8"/>
      <c r="C2593" s="8"/>
      <c r="D2593" s="8"/>
      <c r="F2593" s="8"/>
      <c r="H2593"/>
      <c r="N2593"/>
      <c r="P2593" s="8"/>
      <c r="R2593" s="8"/>
      <c r="T2593" s="8"/>
      <c r="AQ2593"/>
      <c r="BJ2593" s="33" t="s">
        <v>2760</v>
      </c>
      <c r="BP2593" s="8"/>
    </row>
    <row r="2594" spans="1:68" x14ac:dyDescent="0.25">
      <c r="A2594" s="8"/>
      <c r="B2594" s="8"/>
      <c r="C2594" s="8"/>
      <c r="D2594" s="8"/>
      <c r="F2594" s="8"/>
      <c r="H2594"/>
      <c r="N2594"/>
      <c r="P2594" s="8"/>
      <c r="R2594" s="8"/>
      <c r="T2594" s="8"/>
      <c r="AQ2594"/>
      <c r="BJ2594" s="33" t="s">
        <v>2761</v>
      </c>
      <c r="BP2594" s="8"/>
    </row>
    <row r="2595" spans="1:68" x14ac:dyDescent="0.25">
      <c r="A2595" s="8"/>
      <c r="B2595" s="8"/>
      <c r="C2595" s="8"/>
      <c r="D2595" s="8"/>
      <c r="F2595" s="8"/>
      <c r="H2595"/>
      <c r="N2595"/>
      <c r="P2595" s="8"/>
      <c r="R2595" s="8"/>
      <c r="T2595" s="8"/>
      <c r="AQ2595"/>
      <c r="BJ2595" s="33" t="s">
        <v>2762</v>
      </c>
      <c r="BP2595" s="8"/>
    </row>
    <row r="2596" spans="1:68" x14ac:dyDescent="0.25">
      <c r="A2596" s="8"/>
      <c r="B2596" s="8"/>
      <c r="C2596" s="8"/>
      <c r="D2596" s="8"/>
      <c r="F2596" s="8"/>
      <c r="H2596"/>
      <c r="N2596"/>
      <c r="P2596" s="8"/>
      <c r="R2596" s="8"/>
      <c r="T2596" s="8"/>
      <c r="AQ2596"/>
      <c r="BJ2596" s="33" t="s">
        <v>2763</v>
      </c>
      <c r="BP2596" s="8"/>
    </row>
    <row r="2597" spans="1:68" x14ac:dyDescent="0.25">
      <c r="A2597" s="8"/>
      <c r="B2597" s="8"/>
      <c r="C2597" s="8"/>
      <c r="D2597" s="8"/>
      <c r="F2597" s="8"/>
      <c r="H2597"/>
      <c r="N2597"/>
      <c r="P2597" s="8"/>
      <c r="R2597" s="8"/>
      <c r="T2597" s="8"/>
      <c r="AQ2597"/>
      <c r="BJ2597" s="33" t="s">
        <v>2764</v>
      </c>
      <c r="BP2597" s="8"/>
    </row>
    <row r="2598" spans="1:68" x14ac:dyDescent="0.25">
      <c r="A2598" s="8"/>
      <c r="B2598" s="8"/>
      <c r="C2598" s="8"/>
      <c r="D2598" s="8"/>
      <c r="F2598" s="8"/>
      <c r="H2598"/>
      <c r="N2598"/>
      <c r="P2598" s="8"/>
      <c r="R2598" s="8"/>
      <c r="T2598" s="8"/>
      <c r="AQ2598"/>
      <c r="BJ2598" s="33" t="s">
        <v>2765</v>
      </c>
      <c r="BP2598" s="8"/>
    </row>
    <row r="2599" spans="1:68" x14ac:dyDescent="0.25">
      <c r="A2599" s="8"/>
      <c r="B2599" s="8"/>
      <c r="C2599" s="8"/>
      <c r="D2599" s="8"/>
      <c r="F2599" s="8"/>
      <c r="H2599"/>
      <c r="N2599"/>
      <c r="P2599" s="8"/>
      <c r="R2599" s="8"/>
      <c r="T2599" s="8"/>
      <c r="AQ2599"/>
      <c r="BJ2599" s="33" t="s">
        <v>2766</v>
      </c>
      <c r="BP2599" s="8"/>
    </row>
    <row r="2600" spans="1:68" x14ac:dyDescent="0.25">
      <c r="A2600" s="8"/>
      <c r="B2600" s="8"/>
      <c r="C2600" s="8"/>
      <c r="D2600" s="8"/>
      <c r="F2600" s="8"/>
      <c r="H2600"/>
      <c r="N2600"/>
      <c r="P2600" s="8"/>
      <c r="R2600" s="8"/>
      <c r="T2600" s="8"/>
      <c r="AQ2600"/>
      <c r="BJ2600" s="33" t="s">
        <v>2767</v>
      </c>
      <c r="BP2600" s="8"/>
    </row>
    <row r="2601" spans="1:68" x14ac:dyDescent="0.25">
      <c r="A2601" s="8"/>
      <c r="B2601" s="8"/>
      <c r="C2601" s="8"/>
      <c r="D2601" s="8"/>
      <c r="F2601" s="8"/>
      <c r="H2601"/>
      <c r="N2601"/>
      <c r="P2601" s="8"/>
      <c r="R2601" s="8"/>
      <c r="T2601" s="8"/>
      <c r="AQ2601"/>
      <c r="BJ2601" s="33" t="s">
        <v>2768</v>
      </c>
      <c r="BP2601" s="8"/>
    </row>
    <row r="2602" spans="1:68" x14ac:dyDescent="0.25">
      <c r="A2602" s="8"/>
      <c r="B2602" s="8"/>
      <c r="C2602" s="8"/>
      <c r="D2602" s="8"/>
      <c r="F2602" s="8"/>
      <c r="H2602"/>
      <c r="N2602"/>
      <c r="P2602" s="8"/>
      <c r="R2602" s="8"/>
      <c r="T2602" s="8"/>
      <c r="AQ2602"/>
      <c r="BJ2602" s="33" t="s">
        <v>2769</v>
      </c>
      <c r="BP2602" s="8"/>
    </row>
    <row r="2603" spans="1:68" x14ac:dyDescent="0.25">
      <c r="A2603" s="8"/>
      <c r="B2603" s="8"/>
      <c r="C2603" s="8"/>
      <c r="D2603" s="8"/>
      <c r="F2603" s="8"/>
      <c r="H2603"/>
      <c r="N2603"/>
      <c r="P2603" s="8"/>
      <c r="R2603" s="8"/>
      <c r="T2603" s="8"/>
      <c r="AQ2603"/>
      <c r="BJ2603" s="33" t="s">
        <v>2770</v>
      </c>
      <c r="BP2603" s="8"/>
    </row>
    <row r="2604" spans="1:68" x14ac:dyDescent="0.25">
      <c r="A2604" s="8"/>
      <c r="B2604" s="8"/>
      <c r="C2604" s="8"/>
      <c r="D2604" s="8"/>
      <c r="F2604" s="8"/>
      <c r="H2604"/>
      <c r="N2604"/>
      <c r="P2604" s="8"/>
      <c r="R2604" s="8"/>
      <c r="T2604" s="8"/>
      <c r="AQ2604"/>
      <c r="BJ2604" s="33" t="s">
        <v>2771</v>
      </c>
      <c r="BP2604" s="8"/>
    </row>
    <row r="2605" spans="1:68" x14ac:dyDescent="0.25">
      <c r="A2605" s="8"/>
      <c r="B2605" s="8"/>
      <c r="C2605" s="8"/>
      <c r="D2605" s="8"/>
      <c r="F2605" s="8"/>
      <c r="H2605"/>
      <c r="N2605"/>
      <c r="P2605" s="8"/>
      <c r="R2605" s="8"/>
      <c r="T2605" s="8"/>
      <c r="AQ2605"/>
      <c r="BJ2605" s="33" t="s">
        <v>2772</v>
      </c>
      <c r="BP2605" s="8"/>
    </row>
    <row r="2606" spans="1:68" x14ac:dyDescent="0.25">
      <c r="A2606" s="8"/>
      <c r="B2606" s="8"/>
      <c r="C2606" s="8"/>
      <c r="D2606" s="8"/>
      <c r="F2606" s="8"/>
      <c r="H2606"/>
      <c r="N2606"/>
      <c r="P2606" s="8"/>
      <c r="R2606" s="8"/>
      <c r="T2606" s="8"/>
      <c r="AQ2606"/>
      <c r="BJ2606" s="33" t="s">
        <v>2773</v>
      </c>
      <c r="BP2606" s="8"/>
    </row>
    <row r="2607" spans="1:68" x14ac:dyDescent="0.25">
      <c r="A2607" s="8"/>
      <c r="B2607" s="8"/>
      <c r="C2607" s="8"/>
      <c r="D2607" s="8"/>
      <c r="F2607" s="8"/>
      <c r="H2607"/>
      <c r="N2607"/>
      <c r="P2607" s="8"/>
      <c r="R2607" s="8"/>
      <c r="T2607" s="8"/>
      <c r="AQ2607"/>
      <c r="BJ2607" s="33" t="s">
        <v>2774</v>
      </c>
      <c r="BP2607" s="8"/>
    </row>
    <row r="2608" spans="1:68" x14ac:dyDescent="0.25">
      <c r="A2608" s="8"/>
      <c r="B2608" s="8"/>
      <c r="C2608" s="8"/>
      <c r="D2608" s="8"/>
      <c r="F2608" s="8"/>
      <c r="H2608"/>
      <c r="N2608"/>
      <c r="P2608" s="8"/>
      <c r="R2608" s="8"/>
      <c r="T2608" s="8"/>
      <c r="AQ2608"/>
      <c r="BJ2608" s="33" t="s">
        <v>2775</v>
      </c>
      <c r="BP2608" s="8"/>
    </row>
    <row r="2609" spans="1:68" x14ac:dyDescent="0.25">
      <c r="A2609" s="8"/>
      <c r="B2609" s="8"/>
      <c r="C2609" s="8"/>
      <c r="D2609" s="8"/>
      <c r="F2609" s="8"/>
      <c r="H2609"/>
      <c r="N2609"/>
      <c r="P2609" s="8"/>
      <c r="R2609" s="8"/>
      <c r="T2609" s="8"/>
      <c r="AQ2609"/>
      <c r="BJ2609" s="33" t="s">
        <v>2776</v>
      </c>
      <c r="BP2609" s="8"/>
    </row>
    <row r="2610" spans="1:68" x14ac:dyDescent="0.25">
      <c r="A2610" s="8"/>
      <c r="B2610" s="8"/>
      <c r="C2610" s="8"/>
      <c r="D2610" s="8"/>
      <c r="F2610" s="8"/>
      <c r="H2610"/>
      <c r="N2610"/>
      <c r="P2610" s="8"/>
      <c r="R2610" s="8"/>
      <c r="T2610" s="8"/>
      <c r="AQ2610"/>
      <c r="BJ2610" s="33" t="s">
        <v>2777</v>
      </c>
      <c r="BP2610" s="8"/>
    </row>
    <row r="2611" spans="1:68" x14ac:dyDescent="0.25">
      <c r="A2611" s="8"/>
      <c r="B2611" s="8"/>
      <c r="C2611" s="8"/>
      <c r="D2611" s="8"/>
      <c r="F2611" s="8"/>
      <c r="H2611"/>
      <c r="N2611"/>
      <c r="P2611" s="8"/>
      <c r="R2611" s="8"/>
      <c r="T2611" s="8"/>
      <c r="AQ2611"/>
      <c r="BJ2611" s="33" t="s">
        <v>2778</v>
      </c>
      <c r="BP2611" s="8"/>
    </row>
    <row r="2612" spans="1:68" x14ac:dyDescent="0.25">
      <c r="A2612" s="8"/>
      <c r="B2612" s="8"/>
      <c r="C2612" s="8"/>
      <c r="D2612" s="8"/>
      <c r="F2612" s="8"/>
      <c r="H2612"/>
      <c r="N2612"/>
      <c r="P2612" s="8"/>
      <c r="R2612" s="8"/>
      <c r="T2612" s="8"/>
      <c r="AQ2612"/>
      <c r="BJ2612" s="33" t="s">
        <v>2779</v>
      </c>
      <c r="BP2612" s="8"/>
    </row>
    <row r="2613" spans="1:68" x14ac:dyDescent="0.25">
      <c r="A2613" s="8"/>
      <c r="B2613" s="8"/>
      <c r="C2613" s="8"/>
      <c r="D2613" s="8"/>
      <c r="F2613" s="8"/>
      <c r="H2613"/>
      <c r="N2613"/>
      <c r="P2613" s="8"/>
      <c r="R2613" s="8"/>
      <c r="T2613" s="8"/>
      <c r="AQ2613"/>
      <c r="BJ2613" s="33" t="s">
        <v>2780</v>
      </c>
      <c r="BP2613" s="8"/>
    </row>
    <row r="2614" spans="1:68" x14ac:dyDescent="0.25">
      <c r="A2614" s="8"/>
      <c r="B2614" s="8"/>
      <c r="C2614" s="8"/>
      <c r="D2614" s="8"/>
      <c r="F2614" s="8"/>
      <c r="H2614"/>
      <c r="N2614"/>
      <c r="P2614" s="8"/>
      <c r="R2614" s="8"/>
      <c r="T2614" s="8"/>
      <c r="AQ2614"/>
      <c r="BJ2614" s="33" t="s">
        <v>2781</v>
      </c>
      <c r="BP2614" s="8"/>
    </row>
    <row r="2615" spans="1:68" x14ac:dyDescent="0.25">
      <c r="A2615" s="8"/>
      <c r="B2615" s="8"/>
      <c r="C2615" s="8"/>
      <c r="D2615" s="8"/>
      <c r="F2615" s="8"/>
      <c r="H2615"/>
      <c r="N2615"/>
      <c r="P2615" s="8"/>
      <c r="R2615" s="8"/>
      <c r="T2615" s="8"/>
      <c r="AQ2615"/>
      <c r="BJ2615" s="33" t="s">
        <v>2782</v>
      </c>
      <c r="BP2615" s="8"/>
    </row>
    <row r="2616" spans="1:68" x14ac:dyDescent="0.25">
      <c r="A2616" s="8"/>
      <c r="B2616" s="8"/>
      <c r="C2616" s="8"/>
      <c r="D2616" s="8"/>
      <c r="F2616" s="8"/>
      <c r="H2616"/>
      <c r="N2616"/>
      <c r="P2616" s="8"/>
      <c r="R2616" s="8"/>
      <c r="T2616" s="8"/>
      <c r="AQ2616"/>
      <c r="BJ2616" s="33" t="s">
        <v>2783</v>
      </c>
      <c r="BP2616" s="8"/>
    </row>
    <row r="2617" spans="1:68" x14ac:dyDescent="0.25">
      <c r="A2617" s="8"/>
      <c r="B2617" s="8"/>
      <c r="C2617" s="8"/>
      <c r="D2617" s="8"/>
      <c r="F2617" s="8"/>
      <c r="H2617"/>
      <c r="N2617"/>
      <c r="P2617" s="8"/>
      <c r="R2617" s="8"/>
      <c r="T2617" s="8"/>
      <c r="AQ2617"/>
      <c r="BJ2617" s="33" t="s">
        <v>2784</v>
      </c>
      <c r="BP2617" s="8"/>
    </row>
    <row r="2618" spans="1:68" x14ac:dyDescent="0.25">
      <c r="A2618" s="8"/>
      <c r="B2618" s="8"/>
      <c r="C2618" s="8"/>
      <c r="D2618" s="8"/>
      <c r="F2618" s="8"/>
      <c r="H2618"/>
      <c r="N2618"/>
      <c r="P2618" s="8"/>
      <c r="R2618" s="8"/>
      <c r="T2618" s="8"/>
      <c r="AQ2618"/>
      <c r="BJ2618" s="33" t="s">
        <v>2785</v>
      </c>
      <c r="BP2618" s="8"/>
    </row>
    <row r="2619" spans="1:68" x14ac:dyDescent="0.25">
      <c r="A2619" s="8"/>
      <c r="B2619" s="8"/>
      <c r="C2619" s="8"/>
      <c r="D2619" s="8"/>
      <c r="F2619" s="8"/>
      <c r="H2619"/>
      <c r="N2619"/>
      <c r="P2619" s="8"/>
      <c r="R2619" s="8"/>
      <c r="T2619" s="8"/>
      <c r="AQ2619"/>
      <c r="BJ2619" s="33" t="s">
        <v>2786</v>
      </c>
      <c r="BP2619" s="8"/>
    </row>
    <row r="2620" spans="1:68" x14ac:dyDescent="0.25">
      <c r="A2620" s="8"/>
      <c r="B2620" s="8"/>
      <c r="C2620" s="8"/>
      <c r="D2620" s="8"/>
      <c r="F2620" s="8"/>
      <c r="H2620"/>
      <c r="N2620"/>
      <c r="P2620" s="8"/>
      <c r="R2620" s="8"/>
      <c r="T2620" s="8"/>
      <c r="AQ2620"/>
      <c r="BJ2620" s="33" t="s">
        <v>2787</v>
      </c>
      <c r="BP2620" s="8"/>
    </row>
    <row r="2621" spans="1:68" x14ac:dyDescent="0.25">
      <c r="A2621" s="8"/>
      <c r="B2621" s="8"/>
      <c r="C2621" s="8"/>
      <c r="D2621" s="8"/>
      <c r="F2621" s="8"/>
      <c r="H2621"/>
      <c r="N2621"/>
      <c r="P2621" s="8"/>
      <c r="R2621" s="8"/>
      <c r="T2621" s="8"/>
      <c r="AQ2621"/>
      <c r="BJ2621" s="33" t="s">
        <v>2788</v>
      </c>
      <c r="BP2621" s="8"/>
    </row>
    <row r="2622" spans="1:68" x14ac:dyDescent="0.25">
      <c r="A2622" s="8"/>
      <c r="B2622" s="8"/>
      <c r="C2622" s="8"/>
      <c r="D2622" s="8"/>
      <c r="F2622" s="8"/>
      <c r="H2622"/>
      <c r="N2622"/>
      <c r="P2622" s="8"/>
      <c r="R2622" s="8"/>
      <c r="T2622" s="8"/>
      <c r="AQ2622"/>
      <c r="BJ2622" s="33" t="s">
        <v>2789</v>
      </c>
      <c r="BP2622" s="8"/>
    </row>
    <row r="2623" spans="1:68" x14ac:dyDescent="0.25">
      <c r="A2623" s="8"/>
      <c r="B2623" s="8"/>
      <c r="C2623" s="8"/>
      <c r="D2623" s="8"/>
      <c r="F2623" s="8"/>
      <c r="H2623"/>
      <c r="N2623"/>
      <c r="P2623" s="8"/>
      <c r="R2623" s="8"/>
      <c r="T2623" s="8"/>
      <c r="AQ2623"/>
      <c r="BJ2623" s="33" t="s">
        <v>2790</v>
      </c>
      <c r="BP2623" s="8"/>
    </row>
    <row r="2624" spans="1:68" x14ac:dyDescent="0.25">
      <c r="A2624" s="8"/>
      <c r="B2624" s="8"/>
      <c r="C2624" s="8"/>
      <c r="D2624" s="8"/>
      <c r="F2624" s="8"/>
      <c r="H2624"/>
      <c r="N2624"/>
      <c r="P2624" s="8"/>
      <c r="R2624" s="8"/>
      <c r="T2624" s="8"/>
      <c r="AQ2624"/>
      <c r="BJ2624" s="33" t="s">
        <v>2791</v>
      </c>
      <c r="BP2624" s="8"/>
    </row>
    <row r="2625" spans="1:68" x14ac:dyDescent="0.25">
      <c r="A2625" s="8"/>
      <c r="B2625" s="8"/>
      <c r="C2625" s="8"/>
      <c r="D2625" s="8"/>
      <c r="F2625" s="8"/>
      <c r="H2625"/>
      <c r="N2625"/>
      <c r="P2625" s="8"/>
      <c r="R2625" s="8"/>
      <c r="T2625" s="8"/>
      <c r="AQ2625"/>
      <c r="BJ2625" s="33" t="s">
        <v>2792</v>
      </c>
      <c r="BP2625" s="8"/>
    </row>
    <row r="2626" spans="1:68" x14ac:dyDescent="0.25">
      <c r="A2626" s="8"/>
      <c r="B2626" s="8"/>
      <c r="C2626" s="8"/>
      <c r="D2626" s="8"/>
      <c r="F2626" s="8"/>
      <c r="H2626"/>
      <c r="N2626"/>
      <c r="P2626" s="8"/>
      <c r="R2626" s="8"/>
      <c r="T2626" s="8"/>
      <c r="AQ2626"/>
      <c r="BJ2626" s="33" t="s">
        <v>2793</v>
      </c>
      <c r="BP2626" s="8"/>
    </row>
    <row r="2627" spans="1:68" x14ac:dyDescent="0.25">
      <c r="A2627" s="8"/>
      <c r="B2627" s="8"/>
      <c r="C2627" s="8"/>
      <c r="D2627" s="8"/>
      <c r="F2627" s="8"/>
      <c r="H2627"/>
      <c r="N2627"/>
      <c r="P2627" s="8"/>
      <c r="R2627" s="8"/>
      <c r="T2627" s="8"/>
      <c r="AQ2627"/>
      <c r="BJ2627" s="33" t="s">
        <v>2794</v>
      </c>
      <c r="BP2627" s="8"/>
    </row>
    <row r="2628" spans="1:68" x14ac:dyDescent="0.25">
      <c r="A2628" s="8"/>
      <c r="B2628" s="8"/>
      <c r="C2628" s="8"/>
      <c r="D2628" s="8"/>
      <c r="F2628" s="8"/>
      <c r="H2628"/>
      <c r="N2628"/>
      <c r="P2628" s="8"/>
      <c r="R2628" s="8"/>
      <c r="T2628" s="8"/>
      <c r="AQ2628"/>
      <c r="BJ2628" s="33" t="s">
        <v>2795</v>
      </c>
      <c r="BP2628" s="8"/>
    </row>
    <row r="2629" spans="1:68" x14ac:dyDescent="0.25">
      <c r="A2629" s="8"/>
      <c r="B2629" s="8"/>
      <c r="C2629" s="8"/>
      <c r="D2629" s="8"/>
      <c r="F2629" s="8"/>
      <c r="H2629"/>
      <c r="N2629"/>
      <c r="P2629" s="8"/>
      <c r="R2629" s="8"/>
      <c r="T2629" s="8"/>
      <c r="AQ2629"/>
      <c r="BJ2629" s="33" t="s">
        <v>2796</v>
      </c>
      <c r="BP2629" s="8"/>
    </row>
    <row r="2630" spans="1:68" x14ac:dyDescent="0.25">
      <c r="A2630" s="8"/>
      <c r="B2630" s="8"/>
      <c r="C2630" s="8"/>
      <c r="D2630" s="8"/>
      <c r="F2630" s="8"/>
      <c r="H2630"/>
      <c r="N2630"/>
      <c r="P2630" s="8"/>
      <c r="R2630" s="8"/>
      <c r="T2630" s="8"/>
      <c r="AQ2630"/>
      <c r="BJ2630" s="33" t="s">
        <v>2797</v>
      </c>
      <c r="BP2630" s="8"/>
    </row>
    <row r="2631" spans="1:68" x14ac:dyDescent="0.25">
      <c r="A2631" s="8"/>
      <c r="B2631" s="8"/>
      <c r="C2631" s="8"/>
      <c r="D2631" s="8"/>
      <c r="F2631" s="8"/>
      <c r="H2631"/>
      <c r="N2631"/>
      <c r="P2631" s="8"/>
      <c r="R2631" s="8"/>
      <c r="T2631" s="8"/>
      <c r="AQ2631"/>
      <c r="BJ2631" s="33" t="s">
        <v>2798</v>
      </c>
      <c r="BP2631" s="8"/>
    </row>
    <row r="2632" spans="1:68" x14ac:dyDescent="0.25">
      <c r="A2632" s="8"/>
      <c r="B2632" s="8"/>
      <c r="C2632" s="8"/>
      <c r="D2632" s="8"/>
      <c r="F2632" s="8"/>
      <c r="H2632"/>
      <c r="N2632"/>
      <c r="P2632" s="8"/>
      <c r="R2632" s="8"/>
      <c r="T2632" s="8"/>
      <c r="AQ2632"/>
      <c r="BJ2632" s="33" t="s">
        <v>2799</v>
      </c>
      <c r="BP2632" s="8"/>
    </row>
    <row r="2633" spans="1:68" x14ac:dyDescent="0.25">
      <c r="A2633" s="8"/>
      <c r="B2633" s="8"/>
      <c r="C2633" s="8"/>
      <c r="D2633" s="8"/>
      <c r="F2633" s="8"/>
      <c r="H2633"/>
      <c r="N2633"/>
      <c r="P2633" s="8"/>
      <c r="R2633" s="8"/>
      <c r="T2633" s="8"/>
      <c r="AQ2633"/>
      <c r="BJ2633" s="33" t="s">
        <v>2800</v>
      </c>
      <c r="BP2633" s="8"/>
    </row>
    <row r="2634" spans="1:68" x14ac:dyDescent="0.25">
      <c r="A2634" s="8"/>
      <c r="B2634" s="8"/>
      <c r="C2634" s="8"/>
      <c r="D2634" s="8"/>
      <c r="F2634" s="8"/>
      <c r="H2634"/>
      <c r="N2634"/>
      <c r="P2634" s="8"/>
      <c r="R2634" s="8"/>
      <c r="T2634" s="8"/>
      <c r="AQ2634"/>
      <c r="BJ2634" s="33" t="s">
        <v>2801</v>
      </c>
      <c r="BP2634" s="8"/>
    </row>
    <row r="2635" spans="1:68" x14ac:dyDescent="0.25">
      <c r="A2635" s="8"/>
      <c r="B2635" s="8"/>
      <c r="C2635" s="8"/>
      <c r="D2635" s="8"/>
      <c r="F2635" s="8"/>
      <c r="H2635"/>
      <c r="N2635"/>
      <c r="P2635" s="8"/>
      <c r="R2635" s="8"/>
      <c r="T2635" s="8"/>
      <c r="AQ2635"/>
      <c r="BJ2635" s="33" t="s">
        <v>2802</v>
      </c>
      <c r="BP2635" s="8"/>
    </row>
    <row r="2636" spans="1:68" x14ac:dyDescent="0.25">
      <c r="A2636" s="8"/>
      <c r="B2636" s="8"/>
      <c r="C2636" s="8"/>
      <c r="D2636" s="8"/>
      <c r="F2636" s="8"/>
      <c r="H2636"/>
      <c r="N2636"/>
      <c r="P2636" s="8"/>
      <c r="R2636" s="8"/>
      <c r="T2636" s="8"/>
      <c r="AQ2636"/>
      <c r="BJ2636" s="33" t="s">
        <v>2803</v>
      </c>
      <c r="BP2636" s="8"/>
    </row>
    <row r="2637" spans="1:68" x14ac:dyDescent="0.25">
      <c r="A2637" s="8"/>
      <c r="B2637" s="8"/>
      <c r="C2637" s="8"/>
      <c r="D2637" s="8"/>
      <c r="F2637" s="8"/>
      <c r="H2637"/>
      <c r="N2637"/>
      <c r="P2637" s="8"/>
      <c r="R2637" s="8"/>
      <c r="T2637" s="8"/>
      <c r="AQ2637"/>
      <c r="BJ2637" s="33" t="s">
        <v>2804</v>
      </c>
      <c r="BP2637" s="8"/>
    </row>
    <row r="2638" spans="1:68" x14ac:dyDescent="0.25">
      <c r="A2638" s="8"/>
      <c r="B2638" s="8"/>
      <c r="C2638" s="8"/>
      <c r="D2638" s="8"/>
      <c r="F2638" s="8"/>
      <c r="H2638"/>
      <c r="N2638"/>
      <c r="P2638" s="8"/>
      <c r="R2638" s="8"/>
      <c r="T2638" s="8"/>
      <c r="AQ2638"/>
      <c r="BJ2638" s="33" t="s">
        <v>2805</v>
      </c>
      <c r="BP2638" s="8"/>
    </row>
    <row r="2639" spans="1:68" x14ac:dyDescent="0.25">
      <c r="A2639" s="8"/>
      <c r="B2639" s="8"/>
      <c r="C2639" s="8"/>
      <c r="D2639" s="8"/>
      <c r="F2639" s="8"/>
      <c r="H2639"/>
      <c r="N2639"/>
      <c r="P2639" s="8"/>
      <c r="R2639" s="8"/>
      <c r="T2639" s="8"/>
      <c r="AQ2639"/>
      <c r="BJ2639" s="33" t="s">
        <v>2806</v>
      </c>
      <c r="BP2639" s="8"/>
    </row>
    <row r="2640" spans="1:68" x14ac:dyDescent="0.25">
      <c r="A2640" s="8"/>
      <c r="B2640" s="8"/>
      <c r="C2640" s="8"/>
      <c r="D2640" s="8"/>
      <c r="F2640" s="8"/>
      <c r="H2640"/>
      <c r="N2640"/>
      <c r="P2640" s="8"/>
      <c r="R2640" s="8"/>
      <c r="T2640" s="8"/>
      <c r="AQ2640"/>
      <c r="BJ2640" s="33" t="s">
        <v>2807</v>
      </c>
      <c r="BP2640" s="8"/>
    </row>
    <row r="2641" spans="1:68" x14ac:dyDescent="0.25">
      <c r="A2641" s="8"/>
      <c r="B2641" s="8"/>
      <c r="C2641" s="8"/>
      <c r="D2641" s="8"/>
      <c r="F2641" s="8"/>
      <c r="H2641"/>
      <c r="N2641"/>
      <c r="P2641" s="8"/>
      <c r="R2641" s="8"/>
      <c r="T2641" s="8"/>
      <c r="AQ2641"/>
      <c r="BJ2641" s="33" t="s">
        <v>2808</v>
      </c>
      <c r="BP2641" s="8"/>
    </row>
    <row r="2642" spans="1:68" x14ac:dyDescent="0.25">
      <c r="A2642" s="8"/>
      <c r="B2642" s="8"/>
      <c r="C2642" s="8"/>
      <c r="D2642" s="8"/>
      <c r="F2642" s="8"/>
      <c r="H2642"/>
      <c r="N2642"/>
      <c r="P2642" s="8"/>
      <c r="R2642" s="8"/>
      <c r="T2642" s="8"/>
      <c r="AQ2642"/>
      <c r="BJ2642" s="33" t="s">
        <v>2809</v>
      </c>
      <c r="BP2642" s="8"/>
    </row>
    <row r="2643" spans="1:68" x14ac:dyDescent="0.25">
      <c r="A2643" s="8"/>
      <c r="B2643" s="8"/>
      <c r="C2643" s="8"/>
      <c r="D2643" s="8"/>
      <c r="F2643" s="8"/>
      <c r="H2643"/>
      <c r="N2643"/>
      <c r="P2643" s="8"/>
      <c r="R2643" s="8"/>
      <c r="T2643" s="8"/>
      <c r="AQ2643"/>
      <c r="BJ2643" s="33" t="s">
        <v>2810</v>
      </c>
      <c r="BP2643" s="8"/>
    </row>
    <row r="2644" spans="1:68" x14ac:dyDescent="0.25">
      <c r="A2644" s="8"/>
      <c r="B2644" s="8"/>
      <c r="C2644" s="8"/>
      <c r="D2644" s="8"/>
      <c r="F2644" s="8"/>
      <c r="H2644"/>
      <c r="N2644"/>
      <c r="P2644" s="8"/>
      <c r="R2644" s="8"/>
      <c r="T2644" s="8"/>
      <c r="AQ2644"/>
      <c r="BJ2644" s="33" t="s">
        <v>2811</v>
      </c>
      <c r="BP2644" s="8"/>
    </row>
    <row r="2645" spans="1:68" x14ac:dyDescent="0.25">
      <c r="A2645" s="8"/>
      <c r="B2645" s="8"/>
      <c r="C2645" s="8"/>
      <c r="D2645" s="8"/>
      <c r="F2645" s="8"/>
      <c r="H2645"/>
      <c r="N2645"/>
      <c r="P2645" s="8"/>
      <c r="R2645" s="8"/>
      <c r="T2645" s="8"/>
      <c r="AQ2645"/>
      <c r="BJ2645" s="33" t="s">
        <v>2812</v>
      </c>
      <c r="BP2645" s="8"/>
    </row>
    <row r="2646" spans="1:68" x14ac:dyDescent="0.25">
      <c r="A2646" s="8"/>
      <c r="B2646" s="8"/>
      <c r="C2646" s="8"/>
      <c r="D2646" s="8"/>
      <c r="F2646" s="8"/>
      <c r="H2646"/>
      <c r="N2646"/>
      <c r="P2646" s="8"/>
      <c r="R2646" s="8"/>
      <c r="T2646" s="8"/>
      <c r="AQ2646"/>
      <c r="BJ2646" s="33" t="s">
        <v>2813</v>
      </c>
      <c r="BP2646" s="8"/>
    </row>
    <row r="2647" spans="1:68" x14ac:dyDescent="0.25">
      <c r="A2647" s="8"/>
      <c r="B2647" s="8"/>
      <c r="C2647" s="8"/>
      <c r="D2647" s="8"/>
      <c r="F2647" s="8"/>
      <c r="H2647"/>
      <c r="N2647"/>
      <c r="P2647" s="8"/>
      <c r="R2647" s="8"/>
      <c r="T2647" s="8"/>
      <c r="AQ2647"/>
      <c r="BJ2647" s="33" t="s">
        <v>2814</v>
      </c>
      <c r="BP2647" s="8"/>
    </row>
    <row r="2648" spans="1:68" x14ac:dyDescent="0.25">
      <c r="A2648" s="8"/>
      <c r="B2648" s="8"/>
      <c r="C2648" s="8"/>
      <c r="D2648" s="8"/>
      <c r="F2648" s="8"/>
      <c r="H2648"/>
      <c r="N2648"/>
      <c r="P2648" s="8"/>
      <c r="R2648" s="8"/>
      <c r="T2648" s="8"/>
      <c r="AQ2648"/>
      <c r="BJ2648" s="33" t="s">
        <v>2815</v>
      </c>
      <c r="BP2648" s="8"/>
    </row>
    <row r="2649" spans="1:68" x14ac:dyDescent="0.25">
      <c r="A2649" s="8"/>
      <c r="B2649" s="8"/>
      <c r="C2649" s="8"/>
      <c r="D2649" s="8"/>
      <c r="F2649" s="8"/>
      <c r="H2649"/>
      <c r="N2649"/>
      <c r="P2649" s="8"/>
      <c r="R2649" s="8"/>
      <c r="T2649" s="8"/>
      <c r="AQ2649"/>
      <c r="BJ2649" s="33" t="s">
        <v>2816</v>
      </c>
      <c r="BP2649" s="8"/>
    </row>
    <row r="2650" spans="1:68" x14ac:dyDescent="0.25">
      <c r="A2650" s="8"/>
      <c r="B2650" s="8"/>
      <c r="C2650" s="8"/>
      <c r="D2650" s="8"/>
      <c r="F2650" s="8"/>
      <c r="H2650"/>
      <c r="N2650"/>
      <c r="P2650" s="8"/>
      <c r="R2650" s="8"/>
      <c r="T2650" s="8"/>
      <c r="AQ2650"/>
      <c r="BJ2650" s="33" t="s">
        <v>2817</v>
      </c>
      <c r="BP2650" s="8"/>
    </row>
    <row r="2651" spans="1:68" x14ac:dyDescent="0.25">
      <c r="A2651" s="8"/>
      <c r="B2651" s="8"/>
      <c r="C2651" s="8"/>
      <c r="D2651" s="8"/>
      <c r="F2651" s="8"/>
      <c r="H2651"/>
      <c r="N2651"/>
      <c r="P2651" s="8"/>
      <c r="R2651" s="8"/>
      <c r="T2651" s="8"/>
      <c r="AQ2651"/>
      <c r="BJ2651" s="33" t="s">
        <v>2818</v>
      </c>
      <c r="BP2651" s="8"/>
    </row>
    <row r="2652" spans="1:68" x14ac:dyDescent="0.25">
      <c r="A2652" s="8"/>
      <c r="B2652" s="8"/>
      <c r="C2652" s="8"/>
      <c r="D2652" s="8"/>
      <c r="F2652" s="8"/>
      <c r="H2652"/>
      <c r="N2652"/>
      <c r="P2652" s="8"/>
      <c r="R2652" s="8"/>
      <c r="T2652" s="8"/>
      <c r="AQ2652"/>
      <c r="BJ2652" s="33" t="s">
        <v>2819</v>
      </c>
      <c r="BP2652" s="8"/>
    </row>
    <row r="2653" spans="1:68" x14ac:dyDescent="0.25">
      <c r="A2653" s="8"/>
      <c r="B2653" s="8"/>
      <c r="C2653" s="8"/>
      <c r="D2653" s="8"/>
      <c r="F2653" s="8"/>
      <c r="H2653"/>
      <c r="N2653"/>
      <c r="P2653" s="8"/>
      <c r="R2653" s="8"/>
      <c r="T2653" s="8"/>
      <c r="AQ2653"/>
      <c r="BJ2653" s="33" t="s">
        <v>2820</v>
      </c>
      <c r="BP2653" s="8"/>
    </row>
    <row r="2654" spans="1:68" x14ac:dyDescent="0.25">
      <c r="A2654" s="8"/>
      <c r="B2654" s="8"/>
      <c r="C2654" s="8"/>
      <c r="D2654" s="8"/>
      <c r="F2654" s="8"/>
      <c r="H2654"/>
      <c r="N2654"/>
      <c r="P2654" s="8"/>
      <c r="R2654" s="8"/>
      <c r="T2654" s="8"/>
      <c r="AQ2654"/>
      <c r="BJ2654" s="33" t="s">
        <v>2821</v>
      </c>
      <c r="BP2654" s="8"/>
    </row>
    <row r="2655" spans="1:68" x14ac:dyDescent="0.25">
      <c r="A2655" s="8"/>
      <c r="B2655" s="8"/>
      <c r="C2655" s="8"/>
      <c r="D2655" s="8"/>
      <c r="F2655" s="8"/>
      <c r="H2655"/>
      <c r="N2655"/>
      <c r="P2655" s="8"/>
      <c r="R2655" s="8"/>
      <c r="T2655" s="8"/>
      <c r="AQ2655"/>
      <c r="BJ2655" s="33" t="s">
        <v>2822</v>
      </c>
      <c r="BP2655" s="8"/>
    </row>
    <row r="2656" spans="1:68" x14ac:dyDescent="0.25">
      <c r="A2656" s="8"/>
      <c r="B2656" s="8"/>
      <c r="C2656" s="8"/>
      <c r="D2656" s="8"/>
      <c r="F2656" s="8"/>
      <c r="H2656"/>
      <c r="N2656"/>
      <c r="P2656" s="8"/>
      <c r="R2656" s="8"/>
      <c r="T2656" s="8"/>
      <c r="AQ2656"/>
      <c r="BJ2656" s="33" t="s">
        <v>2823</v>
      </c>
      <c r="BP2656" s="8"/>
    </row>
    <row r="2657" spans="1:68" x14ac:dyDescent="0.25">
      <c r="A2657" s="8"/>
      <c r="B2657" s="8"/>
      <c r="C2657" s="8"/>
      <c r="D2657" s="8"/>
      <c r="F2657" s="8"/>
      <c r="H2657"/>
      <c r="N2657"/>
      <c r="P2657" s="8"/>
      <c r="R2657" s="8"/>
      <c r="T2657" s="8"/>
      <c r="AQ2657"/>
      <c r="BJ2657" s="33" t="s">
        <v>2824</v>
      </c>
      <c r="BP2657" s="8"/>
    </row>
    <row r="2658" spans="1:68" x14ac:dyDescent="0.25">
      <c r="A2658" s="8"/>
      <c r="B2658" s="8"/>
      <c r="C2658" s="8"/>
      <c r="D2658" s="8"/>
      <c r="F2658" s="8"/>
      <c r="H2658"/>
      <c r="N2658"/>
      <c r="P2658" s="8"/>
      <c r="R2658" s="8"/>
      <c r="T2658" s="8"/>
      <c r="AQ2658"/>
      <c r="BJ2658" s="33" t="s">
        <v>2825</v>
      </c>
      <c r="BP2658" s="8"/>
    </row>
    <row r="2659" spans="1:68" x14ac:dyDescent="0.25">
      <c r="A2659" s="8"/>
      <c r="B2659" s="8"/>
      <c r="C2659" s="8"/>
      <c r="D2659" s="8"/>
      <c r="F2659" s="8"/>
      <c r="H2659"/>
      <c r="N2659"/>
      <c r="P2659" s="8"/>
      <c r="R2659" s="8"/>
      <c r="T2659" s="8"/>
      <c r="AQ2659"/>
      <c r="BJ2659" s="33" t="s">
        <v>2826</v>
      </c>
      <c r="BP2659" s="8"/>
    </row>
    <row r="2660" spans="1:68" x14ac:dyDescent="0.25">
      <c r="A2660" s="8"/>
      <c r="B2660" s="8"/>
      <c r="C2660" s="8"/>
      <c r="D2660" s="8"/>
      <c r="F2660" s="8"/>
      <c r="H2660"/>
      <c r="N2660"/>
      <c r="P2660" s="8"/>
      <c r="R2660" s="8"/>
      <c r="T2660" s="8"/>
      <c r="AQ2660"/>
      <c r="BJ2660" s="33" t="s">
        <v>2827</v>
      </c>
      <c r="BP2660" s="8"/>
    </row>
    <row r="2661" spans="1:68" x14ac:dyDescent="0.25">
      <c r="A2661" s="8"/>
      <c r="B2661" s="8"/>
      <c r="C2661" s="8"/>
      <c r="D2661" s="8"/>
      <c r="F2661" s="8"/>
      <c r="H2661"/>
      <c r="N2661"/>
      <c r="P2661" s="8"/>
      <c r="R2661" s="8"/>
      <c r="T2661" s="8"/>
      <c r="AQ2661"/>
      <c r="BJ2661" s="33" t="s">
        <v>2828</v>
      </c>
      <c r="BP2661" s="8"/>
    </row>
    <row r="2662" spans="1:68" x14ac:dyDescent="0.25">
      <c r="A2662" s="8"/>
      <c r="B2662" s="8"/>
      <c r="C2662" s="8"/>
      <c r="D2662" s="8"/>
      <c r="F2662" s="8"/>
      <c r="H2662"/>
      <c r="N2662"/>
      <c r="P2662" s="8"/>
      <c r="R2662" s="8"/>
      <c r="T2662" s="8"/>
      <c r="AQ2662"/>
      <c r="BJ2662" s="33" t="s">
        <v>2829</v>
      </c>
      <c r="BP2662" s="8"/>
    </row>
    <row r="2663" spans="1:68" x14ac:dyDescent="0.25">
      <c r="A2663" s="8"/>
      <c r="B2663" s="8"/>
      <c r="C2663" s="8"/>
      <c r="D2663" s="8"/>
      <c r="F2663" s="8"/>
      <c r="H2663"/>
      <c r="N2663"/>
      <c r="P2663" s="8"/>
      <c r="R2663" s="8"/>
      <c r="T2663" s="8"/>
      <c r="AQ2663"/>
      <c r="BJ2663" s="33" t="s">
        <v>2830</v>
      </c>
      <c r="BP2663" s="8"/>
    </row>
    <row r="2664" spans="1:68" x14ac:dyDescent="0.25">
      <c r="A2664" s="8"/>
      <c r="B2664" s="8"/>
      <c r="C2664" s="8"/>
      <c r="D2664" s="8"/>
      <c r="F2664" s="8"/>
      <c r="H2664"/>
      <c r="N2664"/>
      <c r="P2664" s="8"/>
      <c r="R2664" s="8"/>
      <c r="T2664" s="8"/>
      <c r="AQ2664"/>
      <c r="BJ2664" s="33" t="s">
        <v>2831</v>
      </c>
      <c r="BP2664" s="8"/>
    </row>
    <row r="2665" spans="1:68" x14ac:dyDescent="0.25">
      <c r="A2665" s="8"/>
      <c r="B2665" s="8"/>
      <c r="C2665" s="8"/>
      <c r="D2665" s="8"/>
      <c r="F2665" s="8"/>
      <c r="H2665"/>
      <c r="N2665"/>
      <c r="P2665" s="8"/>
      <c r="R2665" s="8"/>
      <c r="T2665" s="8"/>
      <c r="AQ2665"/>
      <c r="BJ2665" s="33" t="s">
        <v>2832</v>
      </c>
      <c r="BP2665" s="8"/>
    </row>
    <row r="2666" spans="1:68" x14ac:dyDescent="0.25">
      <c r="A2666" s="8"/>
      <c r="B2666" s="8"/>
      <c r="C2666" s="8"/>
      <c r="D2666" s="8"/>
      <c r="F2666" s="8"/>
      <c r="H2666"/>
      <c r="N2666"/>
      <c r="P2666" s="8"/>
      <c r="R2666" s="8"/>
      <c r="T2666" s="8"/>
      <c r="AQ2666"/>
      <c r="BJ2666" s="33" t="s">
        <v>2833</v>
      </c>
      <c r="BP2666" s="8"/>
    </row>
    <row r="2667" spans="1:68" x14ac:dyDescent="0.25">
      <c r="A2667" s="8"/>
      <c r="B2667" s="8"/>
      <c r="C2667" s="8"/>
      <c r="D2667" s="8"/>
      <c r="F2667" s="8"/>
      <c r="H2667"/>
      <c r="N2667"/>
      <c r="P2667" s="8"/>
      <c r="R2667" s="8"/>
      <c r="T2667" s="8"/>
      <c r="AQ2667"/>
      <c r="BJ2667" s="33" t="s">
        <v>2834</v>
      </c>
      <c r="BP2667" s="8"/>
    </row>
    <row r="2668" spans="1:68" x14ac:dyDescent="0.25">
      <c r="A2668" s="8"/>
      <c r="B2668" s="8"/>
      <c r="C2668" s="8"/>
      <c r="D2668" s="8"/>
      <c r="F2668" s="8"/>
      <c r="H2668"/>
      <c r="N2668"/>
      <c r="P2668" s="8"/>
      <c r="R2668" s="8"/>
      <c r="T2668" s="8"/>
      <c r="AQ2668"/>
      <c r="BJ2668" s="33" t="s">
        <v>2835</v>
      </c>
      <c r="BP2668" s="8"/>
    </row>
    <row r="2669" spans="1:68" x14ac:dyDescent="0.25">
      <c r="A2669" s="8"/>
      <c r="B2669" s="8"/>
      <c r="C2669" s="8"/>
      <c r="D2669" s="8"/>
      <c r="F2669" s="8"/>
      <c r="H2669"/>
      <c r="N2669"/>
      <c r="P2669" s="8"/>
      <c r="R2669" s="8"/>
      <c r="T2669" s="8"/>
      <c r="AQ2669"/>
      <c r="BJ2669" s="33" t="s">
        <v>2836</v>
      </c>
      <c r="BP2669" s="8"/>
    </row>
    <row r="2670" spans="1:68" x14ac:dyDescent="0.25">
      <c r="A2670" s="8"/>
      <c r="B2670" s="8"/>
      <c r="C2670" s="8"/>
      <c r="D2670" s="8"/>
      <c r="F2670" s="8"/>
      <c r="H2670"/>
      <c r="N2670"/>
      <c r="P2670" s="8"/>
      <c r="R2670" s="8"/>
      <c r="T2670" s="8"/>
      <c r="AQ2670"/>
      <c r="BJ2670" s="33" t="s">
        <v>2837</v>
      </c>
      <c r="BP2670" s="8"/>
    </row>
    <row r="2671" spans="1:68" x14ac:dyDescent="0.25">
      <c r="A2671" s="8"/>
      <c r="B2671" s="8"/>
      <c r="C2671" s="8"/>
      <c r="D2671" s="8"/>
      <c r="F2671" s="8"/>
      <c r="H2671"/>
      <c r="N2671"/>
      <c r="P2671" s="8"/>
      <c r="R2671" s="8"/>
      <c r="T2671" s="8"/>
      <c r="AQ2671"/>
      <c r="BJ2671" s="33" t="s">
        <v>2838</v>
      </c>
      <c r="BP2671" s="8"/>
    </row>
    <row r="2672" spans="1:68" x14ac:dyDescent="0.25">
      <c r="A2672" s="8"/>
      <c r="B2672" s="8"/>
      <c r="C2672" s="8"/>
      <c r="D2672" s="8"/>
      <c r="F2672" s="8"/>
      <c r="H2672"/>
      <c r="N2672"/>
      <c r="P2672" s="8"/>
      <c r="R2672" s="8"/>
      <c r="T2672" s="8"/>
      <c r="AQ2672"/>
      <c r="BJ2672" s="33" t="s">
        <v>2839</v>
      </c>
      <c r="BP2672" s="8"/>
    </row>
    <row r="2673" spans="1:68" x14ac:dyDescent="0.25">
      <c r="A2673" s="8"/>
      <c r="B2673" s="8"/>
      <c r="C2673" s="8"/>
      <c r="D2673" s="8"/>
      <c r="F2673" s="8"/>
      <c r="H2673"/>
      <c r="N2673"/>
      <c r="P2673" s="8"/>
      <c r="R2673" s="8"/>
      <c r="T2673" s="8"/>
      <c r="AQ2673"/>
      <c r="BJ2673" s="33" t="s">
        <v>2840</v>
      </c>
      <c r="BP2673" s="8"/>
    </row>
    <row r="2674" spans="1:68" x14ac:dyDescent="0.25">
      <c r="A2674" s="8"/>
      <c r="B2674" s="8"/>
      <c r="C2674" s="8"/>
      <c r="D2674" s="8"/>
      <c r="F2674" s="8"/>
      <c r="H2674"/>
      <c r="N2674"/>
      <c r="P2674" s="8"/>
      <c r="R2674" s="8"/>
      <c r="T2674" s="8"/>
      <c r="AQ2674"/>
      <c r="BJ2674" s="33" t="s">
        <v>2841</v>
      </c>
      <c r="BP2674" s="8"/>
    </row>
    <row r="2675" spans="1:68" x14ac:dyDescent="0.25">
      <c r="A2675" s="8"/>
      <c r="B2675" s="8"/>
      <c r="C2675" s="8"/>
      <c r="D2675" s="8"/>
      <c r="F2675" s="8"/>
      <c r="H2675"/>
      <c r="N2675"/>
      <c r="P2675" s="8"/>
      <c r="R2675" s="8"/>
      <c r="T2675" s="8"/>
      <c r="AQ2675"/>
      <c r="BJ2675" s="33" t="s">
        <v>2842</v>
      </c>
      <c r="BP2675" s="8"/>
    </row>
    <row r="2676" spans="1:68" x14ac:dyDescent="0.25">
      <c r="A2676" s="8"/>
      <c r="B2676" s="8"/>
      <c r="C2676" s="8"/>
      <c r="D2676" s="8"/>
      <c r="F2676" s="8"/>
      <c r="H2676"/>
      <c r="N2676"/>
      <c r="P2676" s="8"/>
      <c r="R2676" s="8"/>
      <c r="T2676" s="8"/>
      <c r="AQ2676"/>
      <c r="BJ2676" s="33" t="s">
        <v>2843</v>
      </c>
      <c r="BP2676" s="8"/>
    </row>
    <row r="2677" spans="1:68" x14ac:dyDescent="0.25">
      <c r="A2677" s="8"/>
      <c r="B2677" s="8"/>
      <c r="C2677" s="8"/>
      <c r="D2677" s="8"/>
      <c r="F2677" s="8"/>
      <c r="H2677"/>
      <c r="N2677"/>
      <c r="P2677" s="8"/>
      <c r="R2677" s="8"/>
      <c r="T2677" s="8"/>
      <c r="AQ2677"/>
      <c r="BJ2677" s="33" t="s">
        <v>2844</v>
      </c>
      <c r="BP2677" s="8"/>
    </row>
    <row r="2678" spans="1:68" x14ac:dyDescent="0.25">
      <c r="A2678" s="8"/>
      <c r="B2678" s="8"/>
      <c r="C2678" s="8"/>
      <c r="D2678" s="8"/>
      <c r="F2678" s="8"/>
      <c r="H2678"/>
      <c r="N2678"/>
      <c r="P2678" s="8"/>
      <c r="R2678" s="8"/>
      <c r="T2678" s="8"/>
      <c r="AQ2678"/>
      <c r="BJ2678" s="33" t="s">
        <v>2845</v>
      </c>
      <c r="BP2678" s="8"/>
    </row>
    <row r="2679" spans="1:68" x14ac:dyDescent="0.25">
      <c r="A2679" s="8"/>
      <c r="B2679" s="8"/>
      <c r="C2679" s="8"/>
      <c r="D2679" s="8"/>
      <c r="F2679" s="8"/>
      <c r="H2679"/>
      <c r="N2679"/>
      <c r="P2679" s="8"/>
      <c r="R2679" s="8"/>
      <c r="T2679" s="8"/>
      <c r="AQ2679"/>
      <c r="BJ2679" s="33" t="s">
        <v>2846</v>
      </c>
      <c r="BP2679" s="8"/>
    </row>
    <row r="2680" spans="1:68" x14ac:dyDescent="0.25">
      <c r="A2680" s="8"/>
      <c r="B2680" s="8"/>
      <c r="C2680" s="8"/>
      <c r="D2680" s="8"/>
      <c r="F2680" s="8"/>
      <c r="H2680"/>
      <c r="N2680"/>
      <c r="P2680" s="8"/>
      <c r="R2680" s="8"/>
      <c r="T2680" s="8"/>
      <c r="AQ2680"/>
      <c r="BJ2680" s="33" t="s">
        <v>2847</v>
      </c>
      <c r="BP2680" s="8"/>
    </row>
    <row r="2681" spans="1:68" x14ac:dyDescent="0.25">
      <c r="A2681" s="8"/>
      <c r="B2681" s="8"/>
      <c r="C2681" s="8"/>
      <c r="D2681" s="8"/>
      <c r="F2681" s="8"/>
      <c r="H2681"/>
      <c r="N2681"/>
      <c r="P2681" s="8"/>
      <c r="R2681" s="8"/>
      <c r="T2681" s="8"/>
      <c r="AQ2681"/>
      <c r="BJ2681" s="33" t="s">
        <v>2848</v>
      </c>
      <c r="BP2681" s="8"/>
    </row>
    <row r="2682" spans="1:68" x14ac:dyDescent="0.25">
      <c r="A2682" s="8"/>
      <c r="B2682" s="8"/>
      <c r="C2682" s="8"/>
      <c r="D2682" s="8"/>
      <c r="F2682" s="8"/>
      <c r="H2682"/>
      <c r="N2682"/>
      <c r="P2682" s="8"/>
      <c r="R2682" s="8"/>
      <c r="T2682" s="8"/>
      <c r="AQ2682"/>
      <c r="BJ2682" s="33" t="s">
        <v>2849</v>
      </c>
      <c r="BP2682" s="8"/>
    </row>
    <row r="2683" spans="1:68" x14ac:dyDescent="0.25">
      <c r="A2683" s="8"/>
      <c r="B2683" s="8"/>
      <c r="C2683" s="8"/>
      <c r="D2683" s="8"/>
      <c r="F2683" s="8"/>
      <c r="H2683"/>
      <c r="N2683"/>
      <c r="P2683" s="8"/>
      <c r="R2683" s="8"/>
      <c r="T2683" s="8"/>
      <c r="AQ2683"/>
      <c r="BJ2683" s="33" t="s">
        <v>2850</v>
      </c>
      <c r="BP2683" s="8"/>
    </row>
    <row r="2684" spans="1:68" x14ac:dyDescent="0.25">
      <c r="A2684" s="8"/>
      <c r="B2684" s="8"/>
      <c r="C2684" s="8"/>
      <c r="D2684" s="8"/>
      <c r="F2684" s="8"/>
      <c r="H2684"/>
      <c r="N2684"/>
      <c r="P2684" s="8"/>
      <c r="R2684" s="8"/>
      <c r="T2684" s="8"/>
      <c r="AQ2684"/>
      <c r="BJ2684" s="33" t="s">
        <v>2851</v>
      </c>
      <c r="BP2684" s="8"/>
    </row>
    <row r="2685" spans="1:68" x14ac:dyDescent="0.25">
      <c r="A2685" s="8"/>
      <c r="B2685" s="8"/>
      <c r="C2685" s="8"/>
      <c r="D2685" s="8"/>
      <c r="F2685" s="8"/>
      <c r="H2685"/>
      <c r="N2685"/>
      <c r="P2685" s="8"/>
      <c r="R2685" s="8"/>
      <c r="T2685" s="8"/>
      <c r="AQ2685"/>
      <c r="BJ2685" s="33" t="s">
        <v>2852</v>
      </c>
      <c r="BP2685" s="8"/>
    </row>
    <row r="2686" spans="1:68" x14ac:dyDescent="0.25">
      <c r="A2686" s="8"/>
      <c r="B2686" s="8"/>
      <c r="C2686" s="8"/>
      <c r="D2686" s="8"/>
      <c r="F2686" s="8"/>
      <c r="H2686"/>
      <c r="N2686"/>
      <c r="P2686" s="8"/>
      <c r="R2686" s="8"/>
      <c r="T2686" s="8"/>
      <c r="AQ2686"/>
      <c r="BJ2686" s="33" t="s">
        <v>2853</v>
      </c>
      <c r="BP2686" s="8"/>
    </row>
    <row r="2687" spans="1:68" x14ac:dyDescent="0.25">
      <c r="A2687" s="8"/>
      <c r="B2687" s="8"/>
      <c r="C2687" s="8"/>
      <c r="D2687" s="8"/>
      <c r="F2687" s="8"/>
      <c r="H2687"/>
      <c r="N2687"/>
      <c r="P2687" s="8"/>
      <c r="R2687" s="8"/>
      <c r="T2687" s="8"/>
      <c r="AQ2687"/>
      <c r="BJ2687" s="33" t="s">
        <v>2854</v>
      </c>
      <c r="BP2687" s="8"/>
    </row>
    <row r="2688" spans="1:68" x14ac:dyDescent="0.25">
      <c r="A2688" s="8"/>
      <c r="B2688" s="8"/>
      <c r="C2688" s="8"/>
      <c r="D2688" s="8"/>
      <c r="F2688" s="8"/>
      <c r="H2688"/>
      <c r="N2688"/>
      <c r="P2688" s="8"/>
      <c r="R2688" s="8"/>
      <c r="T2688" s="8"/>
      <c r="AQ2688"/>
      <c r="BJ2688" s="33" t="s">
        <v>2855</v>
      </c>
      <c r="BP2688" s="8"/>
    </row>
    <row r="2689" spans="1:68" x14ac:dyDescent="0.25">
      <c r="A2689" s="8"/>
      <c r="B2689" s="8"/>
      <c r="C2689" s="8"/>
      <c r="D2689" s="8"/>
      <c r="F2689" s="8"/>
      <c r="H2689"/>
      <c r="N2689"/>
      <c r="P2689" s="8"/>
      <c r="R2689" s="8"/>
      <c r="T2689" s="8"/>
      <c r="AQ2689"/>
      <c r="BJ2689" s="33" t="s">
        <v>2856</v>
      </c>
      <c r="BP2689" s="8"/>
    </row>
    <row r="2690" spans="1:68" x14ac:dyDescent="0.25">
      <c r="A2690" s="8"/>
      <c r="B2690" s="8"/>
      <c r="C2690" s="8"/>
      <c r="D2690" s="8"/>
      <c r="F2690" s="8"/>
      <c r="H2690"/>
      <c r="N2690"/>
      <c r="P2690" s="8"/>
      <c r="R2690" s="8"/>
      <c r="T2690" s="8"/>
      <c r="AQ2690"/>
      <c r="BJ2690" s="33" t="s">
        <v>2857</v>
      </c>
      <c r="BP2690" s="8"/>
    </row>
    <row r="2691" spans="1:68" x14ac:dyDescent="0.25">
      <c r="A2691" s="8"/>
      <c r="B2691" s="8"/>
      <c r="C2691" s="8"/>
      <c r="D2691" s="8"/>
      <c r="F2691" s="8"/>
      <c r="H2691"/>
      <c r="N2691"/>
      <c r="P2691" s="8"/>
      <c r="R2691" s="8"/>
      <c r="T2691" s="8"/>
      <c r="AQ2691"/>
      <c r="BJ2691" s="33" t="s">
        <v>2858</v>
      </c>
      <c r="BP2691" s="8"/>
    </row>
    <row r="2692" spans="1:68" x14ac:dyDescent="0.25">
      <c r="A2692" s="8"/>
      <c r="B2692" s="8"/>
      <c r="C2692" s="8"/>
      <c r="D2692" s="8"/>
      <c r="F2692" s="8"/>
      <c r="H2692"/>
      <c r="N2692"/>
      <c r="P2692" s="8"/>
      <c r="R2692" s="8"/>
      <c r="T2692" s="8"/>
      <c r="AQ2692"/>
      <c r="BJ2692" s="33" t="s">
        <v>2859</v>
      </c>
      <c r="BP2692" s="8"/>
    </row>
    <row r="2693" spans="1:68" x14ac:dyDescent="0.25">
      <c r="A2693" s="8"/>
      <c r="B2693" s="8"/>
      <c r="C2693" s="8"/>
      <c r="D2693" s="8"/>
      <c r="F2693" s="8"/>
      <c r="H2693"/>
      <c r="N2693"/>
      <c r="P2693" s="8"/>
      <c r="R2693" s="8"/>
      <c r="T2693" s="8"/>
      <c r="AQ2693"/>
      <c r="BJ2693" s="33" t="s">
        <v>2860</v>
      </c>
      <c r="BP2693" s="8"/>
    </row>
    <row r="2694" spans="1:68" x14ac:dyDescent="0.25">
      <c r="A2694" s="8"/>
      <c r="B2694" s="8"/>
      <c r="C2694" s="8"/>
      <c r="D2694" s="8"/>
      <c r="F2694" s="8"/>
      <c r="H2694"/>
      <c r="N2694"/>
      <c r="P2694" s="8"/>
      <c r="R2694" s="8"/>
      <c r="T2694" s="8"/>
      <c r="AQ2694"/>
      <c r="BJ2694" s="33" t="s">
        <v>2861</v>
      </c>
      <c r="BP2694" s="8"/>
    </row>
    <row r="2695" spans="1:68" x14ac:dyDescent="0.25">
      <c r="A2695" s="8"/>
      <c r="B2695" s="8"/>
      <c r="C2695" s="8"/>
      <c r="D2695" s="8"/>
      <c r="F2695" s="8"/>
      <c r="H2695"/>
      <c r="N2695"/>
      <c r="P2695" s="8"/>
      <c r="R2695" s="8"/>
      <c r="T2695" s="8"/>
      <c r="AQ2695"/>
      <c r="BJ2695" s="33" t="s">
        <v>2862</v>
      </c>
      <c r="BP2695" s="8"/>
    </row>
    <row r="2696" spans="1:68" x14ac:dyDescent="0.25">
      <c r="A2696" s="8"/>
      <c r="B2696" s="8"/>
      <c r="C2696" s="8"/>
      <c r="D2696" s="8"/>
      <c r="F2696" s="8"/>
      <c r="H2696"/>
      <c r="N2696"/>
      <c r="P2696" s="8"/>
      <c r="R2696" s="8"/>
      <c r="T2696" s="8"/>
      <c r="AQ2696"/>
      <c r="BJ2696" s="33" t="s">
        <v>2863</v>
      </c>
      <c r="BP2696" s="8"/>
    </row>
    <row r="2697" spans="1:68" x14ac:dyDescent="0.25">
      <c r="A2697" s="8"/>
      <c r="B2697" s="8"/>
      <c r="C2697" s="8"/>
      <c r="D2697" s="8"/>
      <c r="F2697" s="8"/>
      <c r="H2697"/>
      <c r="N2697"/>
      <c r="P2697" s="8"/>
      <c r="R2697" s="8"/>
      <c r="T2697" s="8"/>
      <c r="AQ2697"/>
      <c r="BJ2697" s="33" t="s">
        <v>2864</v>
      </c>
      <c r="BP2697" s="8"/>
    </row>
    <row r="2698" spans="1:68" x14ac:dyDescent="0.25">
      <c r="A2698" s="8"/>
      <c r="B2698" s="8"/>
      <c r="C2698" s="8"/>
      <c r="D2698" s="8"/>
      <c r="F2698" s="8"/>
      <c r="H2698"/>
      <c r="N2698"/>
      <c r="P2698" s="8"/>
      <c r="R2698" s="8"/>
      <c r="T2698" s="8"/>
      <c r="AQ2698"/>
      <c r="BJ2698" s="33" t="s">
        <v>2865</v>
      </c>
      <c r="BP2698" s="8"/>
    </row>
    <row r="2699" spans="1:68" x14ac:dyDescent="0.25">
      <c r="A2699" s="8"/>
      <c r="B2699" s="8"/>
      <c r="C2699" s="8"/>
      <c r="D2699" s="8"/>
      <c r="F2699" s="8"/>
      <c r="H2699"/>
      <c r="N2699"/>
      <c r="P2699" s="8"/>
      <c r="R2699" s="8"/>
      <c r="T2699" s="8"/>
      <c r="AQ2699"/>
      <c r="BJ2699" s="33" t="s">
        <v>2866</v>
      </c>
      <c r="BP2699" s="8"/>
    </row>
    <row r="2700" spans="1:68" x14ac:dyDescent="0.25">
      <c r="A2700" s="8"/>
      <c r="B2700" s="8"/>
      <c r="C2700" s="8"/>
      <c r="D2700" s="8"/>
      <c r="F2700" s="8"/>
      <c r="H2700"/>
      <c r="N2700"/>
      <c r="P2700" s="8"/>
      <c r="R2700" s="8"/>
      <c r="T2700" s="8"/>
      <c r="AQ2700"/>
      <c r="BJ2700" s="33" t="s">
        <v>2867</v>
      </c>
      <c r="BP2700" s="8"/>
    </row>
    <row r="2701" spans="1:68" x14ac:dyDescent="0.25">
      <c r="A2701" s="8"/>
      <c r="B2701" s="8"/>
      <c r="C2701" s="8"/>
      <c r="D2701" s="8"/>
      <c r="F2701" s="8"/>
      <c r="H2701"/>
      <c r="N2701"/>
      <c r="P2701" s="8"/>
      <c r="R2701" s="8"/>
      <c r="T2701" s="8"/>
      <c r="AQ2701"/>
      <c r="BJ2701" s="33" t="s">
        <v>2868</v>
      </c>
      <c r="BP2701" s="8"/>
    </row>
    <row r="2702" spans="1:68" x14ac:dyDescent="0.25">
      <c r="A2702" s="8"/>
      <c r="B2702" s="8"/>
      <c r="C2702" s="8"/>
      <c r="D2702" s="8"/>
      <c r="F2702" s="8"/>
      <c r="H2702"/>
      <c r="N2702"/>
      <c r="P2702" s="8"/>
      <c r="R2702" s="8"/>
      <c r="T2702" s="8"/>
      <c r="AQ2702"/>
      <c r="BJ2702" s="33" t="s">
        <v>2869</v>
      </c>
      <c r="BP2702" s="8"/>
    </row>
    <row r="2703" spans="1:68" x14ac:dyDescent="0.25">
      <c r="A2703" s="8"/>
      <c r="B2703" s="8"/>
      <c r="C2703" s="8"/>
      <c r="D2703" s="8"/>
      <c r="F2703" s="8"/>
      <c r="H2703"/>
      <c r="N2703"/>
      <c r="P2703" s="8"/>
      <c r="R2703" s="8"/>
      <c r="T2703" s="8"/>
      <c r="AQ2703"/>
      <c r="BJ2703" s="33" t="s">
        <v>2870</v>
      </c>
      <c r="BP2703" s="8"/>
    </row>
    <row r="2704" spans="1:68" x14ac:dyDescent="0.25">
      <c r="A2704" s="8"/>
      <c r="B2704" s="8"/>
      <c r="C2704" s="8"/>
      <c r="D2704" s="8"/>
      <c r="F2704" s="8"/>
      <c r="H2704"/>
      <c r="N2704"/>
      <c r="P2704" s="8"/>
      <c r="R2704" s="8"/>
      <c r="T2704" s="8"/>
      <c r="AQ2704"/>
      <c r="BJ2704" s="33" t="s">
        <v>2871</v>
      </c>
      <c r="BP2704" s="8"/>
    </row>
    <row r="2705" spans="1:68" x14ac:dyDescent="0.25">
      <c r="A2705" s="8"/>
      <c r="B2705" s="8"/>
      <c r="C2705" s="8"/>
      <c r="D2705" s="8"/>
      <c r="F2705" s="8"/>
      <c r="H2705"/>
      <c r="N2705"/>
      <c r="P2705" s="8"/>
      <c r="R2705" s="8"/>
      <c r="T2705" s="8"/>
      <c r="AQ2705"/>
      <c r="BJ2705" s="33" t="s">
        <v>2872</v>
      </c>
      <c r="BP2705" s="8"/>
    </row>
    <row r="2706" spans="1:68" x14ac:dyDescent="0.25">
      <c r="A2706" s="8"/>
      <c r="B2706" s="8"/>
      <c r="C2706" s="8"/>
      <c r="D2706" s="8"/>
      <c r="F2706" s="8"/>
      <c r="H2706"/>
      <c r="N2706"/>
      <c r="P2706" s="8"/>
      <c r="R2706" s="8"/>
      <c r="T2706" s="8"/>
      <c r="AQ2706"/>
      <c r="BJ2706" s="33" t="s">
        <v>2873</v>
      </c>
      <c r="BP2706" s="8"/>
    </row>
    <row r="2707" spans="1:68" x14ac:dyDescent="0.25">
      <c r="A2707" s="8"/>
      <c r="B2707" s="8"/>
      <c r="C2707" s="8"/>
      <c r="D2707" s="8"/>
      <c r="F2707" s="8"/>
      <c r="H2707"/>
      <c r="N2707"/>
      <c r="P2707" s="8"/>
      <c r="R2707" s="8"/>
      <c r="T2707" s="8"/>
      <c r="AQ2707"/>
      <c r="BJ2707" s="33" t="s">
        <v>2874</v>
      </c>
      <c r="BP2707" s="8"/>
    </row>
    <row r="2708" spans="1:68" x14ac:dyDescent="0.25">
      <c r="A2708" s="8"/>
      <c r="B2708" s="8"/>
      <c r="C2708" s="8"/>
      <c r="D2708" s="8"/>
      <c r="F2708" s="8"/>
      <c r="H2708"/>
      <c r="N2708"/>
      <c r="P2708" s="8"/>
      <c r="R2708" s="8"/>
      <c r="T2708" s="8"/>
      <c r="AQ2708"/>
      <c r="BJ2708" s="33" t="s">
        <v>2875</v>
      </c>
      <c r="BP2708" s="8"/>
    </row>
    <row r="2709" spans="1:68" x14ac:dyDescent="0.25">
      <c r="A2709" s="8"/>
      <c r="B2709" s="8"/>
      <c r="C2709" s="8"/>
      <c r="D2709" s="8"/>
      <c r="F2709" s="8"/>
      <c r="H2709"/>
      <c r="N2709"/>
      <c r="P2709" s="8"/>
      <c r="R2709" s="8"/>
      <c r="T2709" s="8"/>
      <c r="AQ2709"/>
      <c r="BJ2709" s="33" t="s">
        <v>2876</v>
      </c>
      <c r="BP2709" s="8"/>
    </row>
    <row r="2710" spans="1:68" x14ac:dyDescent="0.25">
      <c r="A2710" s="8"/>
      <c r="B2710" s="8"/>
      <c r="C2710" s="8"/>
      <c r="D2710" s="8"/>
      <c r="F2710" s="8"/>
      <c r="H2710"/>
      <c r="N2710"/>
      <c r="P2710" s="8"/>
      <c r="R2710" s="8"/>
      <c r="T2710" s="8"/>
      <c r="AQ2710"/>
      <c r="BJ2710" s="33" t="s">
        <v>2877</v>
      </c>
      <c r="BP2710" s="8"/>
    </row>
    <row r="2711" spans="1:68" x14ac:dyDescent="0.25">
      <c r="A2711" s="8"/>
      <c r="B2711" s="8"/>
      <c r="C2711" s="8"/>
      <c r="D2711" s="8"/>
      <c r="F2711" s="8"/>
      <c r="H2711"/>
      <c r="N2711"/>
      <c r="P2711" s="8"/>
      <c r="R2711" s="8"/>
      <c r="T2711" s="8"/>
      <c r="AQ2711"/>
      <c r="BJ2711" s="33" t="s">
        <v>2878</v>
      </c>
      <c r="BP2711" s="8"/>
    </row>
    <row r="2712" spans="1:68" x14ac:dyDescent="0.25">
      <c r="A2712" s="8"/>
      <c r="B2712" s="8"/>
      <c r="C2712" s="8"/>
      <c r="D2712" s="8"/>
      <c r="F2712" s="8"/>
      <c r="H2712"/>
      <c r="N2712"/>
      <c r="P2712" s="8"/>
      <c r="R2712" s="8"/>
      <c r="T2712" s="8"/>
      <c r="AQ2712"/>
      <c r="BJ2712" s="33" t="s">
        <v>2879</v>
      </c>
      <c r="BP2712" s="8"/>
    </row>
    <row r="2713" spans="1:68" x14ac:dyDescent="0.25">
      <c r="A2713" s="8"/>
      <c r="B2713" s="8"/>
      <c r="C2713" s="8"/>
      <c r="D2713" s="8"/>
      <c r="F2713" s="8"/>
      <c r="H2713"/>
      <c r="N2713"/>
      <c r="P2713" s="8"/>
      <c r="R2713" s="8"/>
      <c r="T2713" s="8"/>
      <c r="AQ2713"/>
      <c r="BJ2713" s="33" t="s">
        <v>2880</v>
      </c>
      <c r="BP2713" s="8"/>
    </row>
    <row r="2714" spans="1:68" x14ac:dyDescent="0.25">
      <c r="A2714" s="8"/>
      <c r="B2714" s="8"/>
      <c r="C2714" s="8"/>
      <c r="D2714" s="8"/>
      <c r="F2714" s="8"/>
      <c r="H2714"/>
      <c r="N2714"/>
      <c r="P2714" s="8"/>
      <c r="R2714" s="8"/>
      <c r="T2714" s="8"/>
      <c r="AQ2714"/>
      <c r="BJ2714" s="33" t="s">
        <v>2881</v>
      </c>
      <c r="BP2714" s="8"/>
    </row>
    <row r="2715" spans="1:68" x14ac:dyDescent="0.25">
      <c r="A2715" s="8"/>
      <c r="B2715" s="8"/>
      <c r="C2715" s="8"/>
      <c r="D2715" s="8"/>
      <c r="F2715" s="8"/>
      <c r="H2715"/>
      <c r="N2715"/>
      <c r="P2715" s="8"/>
      <c r="R2715" s="8"/>
      <c r="T2715" s="8"/>
      <c r="AQ2715"/>
      <c r="BJ2715" s="33" t="s">
        <v>2882</v>
      </c>
      <c r="BP2715" s="8"/>
    </row>
    <row r="2716" spans="1:68" x14ac:dyDescent="0.25">
      <c r="A2716" s="8"/>
      <c r="B2716" s="8"/>
      <c r="C2716" s="8"/>
      <c r="D2716" s="8"/>
      <c r="F2716" s="8"/>
      <c r="H2716"/>
      <c r="N2716"/>
      <c r="P2716" s="8"/>
      <c r="R2716" s="8"/>
      <c r="T2716" s="8"/>
      <c r="AQ2716"/>
      <c r="BJ2716" s="33" t="s">
        <v>2883</v>
      </c>
      <c r="BP2716" s="8"/>
    </row>
    <row r="2717" spans="1:68" x14ac:dyDescent="0.25">
      <c r="A2717" s="8"/>
      <c r="B2717" s="8"/>
      <c r="C2717" s="8"/>
      <c r="D2717" s="8"/>
      <c r="F2717" s="8"/>
      <c r="H2717"/>
      <c r="N2717"/>
      <c r="P2717" s="8"/>
      <c r="R2717" s="8"/>
      <c r="T2717" s="8"/>
      <c r="AQ2717"/>
      <c r="BJ2717" s="33" t="s">
        <v>2884</v>
      </c>
      <c r="BP2717" s="8"/>
    </row>
    <row r="2718" spans="1:68" x14ac:dyDescent="0.25">
      <c r="A2718" s="8"/>
      <c r="B2718" s="8"/>
      <c r="C2718" s="8"/>
      <c r="D2718" s="8"/>
      <c r="F2718" s="8"/>
      <c r="H2718"/>
      <c r="N2718"/>
      <c r="P2718" s="8"/>
      <c r="R2718" s="8"/>
      <c r="T2718" s="8"/>
      <c r="AQ2718"/>
      <c r="BJ2718" s="33" t="s">
        <v>2885</v>
      </c>
      <c r="BP2718" s="8"/>
    </row>
    <row r="2719" spans="1:68" x14ac:dyDescent="0.25">
      <c r="A2719" s="8"/>
      <c r="B2719" s="8"/>
      <c r="C2719" s="8"/>
      <c r="D2719" s="8"/>
      <c r="F2719" s="8"/>
      <c r="H2719"/>
      <c r="N2719"/>
      <c r="P2719" s="8"/>
      <c r="R2719" s="8"/>
      <c r="T2719" s="8"/>
      <c r="AQ2719"/>
      <c r="BJ2719" s="33" t="s">
        <v>2886</v>
      </c>
      <c r="BP2719" s="8"/>
    </row>
    <row r="2720" spans="1:68" x14ac:dyDescent="0.25">
      <c r="A2720" s="8"/>
      <c r="B2720" s="8"/>
      <c r="C2720" s="8"/>
      <c r="D2720" s="8"/>
      <c r="F2720" s="8"/>
      <c r="H2720"/>
      <c r="N2720"/>
      <c r="P2720" s="8"/>
      <c r="R2720" s="8"/>
      <c r="T2720" s="8"/>
      <c r="AQ2720"/>
      <c r="BJ2720" s="33" t="s">
        <v>2887</v>
      </c>
      <c r="BP2720" s="8"/>
    </row>
    <row r="2721" spans="1:68" x14ac:dyDescent="0.25">
      <c r="A2721" s="8"/>
      <c r="B2721" s="8"/>
      <c r="C2721" s="8"/>
      <c r="D2721" s="8"/>
      <c r="F2721" s="8"/>
      <c r="H2721"/>
      <c r="N2721"/>
      <c r="P2721" s="8"/>
      <c r="R2721" s="8"/>
      <c r="T2721" s="8"/>
      <c r="AQ2721"/>
      <c r="BJ2721" s="33" t="s">
        <v>2888</v>
      </c>
      <c r="BP2721" s="8"/>
    </row>
    <row r="2722" spans="1:68" x14ac:dyDescent="0.25">
      <c r="A2722" s="8"/>
      <c r="B2722" s="8"/>
      <c r="C2722" s="8"/>
      <c r="D2722" s="8"/>
      <c r="F2722" s="8"/>
      <c r="H2722"/>
      <c r="N2722"/>
      <c r="P2722" s="8"/>
      <c r="R2722" s="8"/>
      <c r="T2722" s="8"/>
      <c r="AQ2722"/>
      <c r="BJ2722" s="33" t="s">
        <v>2889</v>
      </c>
      <c r="BP2722" s="8"/>
    </row>
    <row r="2723" spans="1:68" x14ac:dyDescent="0.25">
      <c r="A2723" s="8"/>
      <c r="B2723" s="8"/>
      <c r="C2723" s="8"/>
      <c r="D2723" s="8"/>
      <c r="F2723" s="8"/>
      <c r="H2723"/>
      <c r="N2723"/>
      <c r="P2723" s="8"/>
      <c r="R2723" s="8"/>
      <c r="T2723" s="8"/>
      <c r="AQ2723"/>
      <c r="BJ2723" s="33" t="s">
        <v>2890</v>
      </c>
      <c r="BP2723" s="8"/>
    </row>
    <row r="2724" spans="1:68" x14ac:dyDescent="0.25">
      <c r="A2724" s="8"/>
      <c r="B2724" s="8"/>
      <c r="C2724" s="8"/>
      <c r="D2724" s="8"/>
      <c r="F2724" s="8"/>
      <c r="H2724"/>
      <c r="N2724"/>
      <c r="P2724" s="8"/>
      <c r="R2724" s="8"/>
      <c r="T2724" s="8"/>
      <c r="AQ2724"/>
      <c r="BJ2724" s="33" t="s">
        <v>2891</v>
      </c>
      <c r="BP2724" s="8"/>
    </row>
    <row r="2725" spans="1:68" x14ac:dyDescent="0.25">
      <c r="A2725" s="8"/>
      <c r="B2725" s="8"/>
      <c r="C2725" s="8"/>
      <c r="D2725" s="8"/>
      <c r="F2725" s="8"/>
      <c r="H2725"/>
      <c r="N2725"/>
      <c r="P2725" s="8"/>
      <c r="R2725" s="8"/>
      <c r="T2725" s="8"/>
      <c r="AQ2725"/>
      <c r="BJ2725" s="33" t="s">
        <v>2892</v>
      </c>
      <c r="BP2725" s="8"/>
    </row>
    <row r="2726" spans="1:68" x14ac:dyDescent="0.25">
      <c r="A2726" s="8"/>
      <c r="B2726" s="8"/>
      <c r="C2726" s="8"/>
      <c r="D2726" s="8"/>
      <c r="F2726" s="8"/>
      <c r="H2726"/>
      <c r="N2726"/>
      <c r="P2726" s="8"/>
      <c r="R2726" s="8"/>
      <c r="T2726" s="8"/>
      <c r="AQ2726"/>
      <c r="BJ2726" s="33" t="s">
        <v>2893</v>
      </c>
      <c r="BP2726" s="8"/>
    </row>
    <row r="2727" spans="1:68" x14ac:dyDescent="0.25">
      <c r="A2727" s="8"/>
      <c r="B2727" s="8"/>
      <c r="C2727" s="8"/>
      <c r="D2727" s="8"/>
      <c r="F2727" s="8"/>
      <c r="H2727"/>
      <c r="N2727"/>
      <c r="P2727" s="8"/>
      <c r="R2727" s="8"/>
      <c r="T2727" s="8"/>
      <c r="AQ2727"/>
      <c r="BJ2727" s="33" t="s">
        <v>2894</v>
      </c>
      <c r="BP2727" s="8"/>
    </row>
    <row r="2728" spans="1:68" x14ac:dyDescent="0.25">
      <c r="A2728" s="8"/>
      <c r="B2728" s="8"/>
      <c r="C2728" s="8"/>
      <c r="D2728" s="8"/>
      <c r="F2728" s="8"/>
      <c r="H2728"/>
      <c r="N2728"/>
      <c r="P2728" s="8"/>
      <c r="R2728" s="8"/>
      <c r="T2728" s="8"/>
      <c r="AQ2728"/>
      <c r="BJ2728" s="33" t="s">
        <v>2895</v>
      </c>
      <c r="BP2728" s="8"/>
    </row>
    <row r="2729" spans="1:68" x14ac:dyDescent="0.25">
      <c r="A2729" s="8"/>
      <c r="B2729" s="8"/>
      <c r="C2729" s="8"/>
      <c r="D2729" s="8"/>
      <c r="F2729" s="8"/>
      <c r="H2729"/>
      <c r="N2729"/>
      <c r="P2729" s="8"/>
      <c r="R2729" s="8"/>
      <c r="T2729" s="8"/>
      <c r="AQ2729"/>
      <c r="BJ2729" s="33" t="s">
        <v>2896</v>
      </c>
      <c r="BP2729" s="8"/>
    </row>
    <row r="2730" spans="1:68" x14ac:dyDescent="0.25">
      <c r="A2730" s="8"/>
      <c r="B2730" s="8"/>
      <c r="C2730" s="8"/>
      <c r="D2730" s="8"/>
      <c r="F2730" s="8"/>
      <c r="H2730"/>
      <c r="N2730"/>
      <c r="P2730" s="8"/>
      <c r="R2730" s="8"/>
      <c r="T2730" s="8"/>
      <c r="AQ2730"/>
      <c r="BJ2730" s="33" t="s">
        <v>2897</v>
      </c>
      <c r="BP2730" s="8"/>
    </row>
    <row r="2731" spans="1:68" x14ac:dyDescent="0.25">
      <c r="A2731" s="8"/>
      <c r="B2731" s="8"/>
      <c r="C2731" s="8"/>
      <c r="D2731" s="8"/>
      <c r="F2731" s="8"/>
      <c r="H2731"/>
      <c r="N2731"/>
      <c r="P2731" s="8"/>
      <c r="R2731" s="8"/>
      <c r="T2731" s="8"/>
      <c r="AQ2731"/>
      <c r="BJ2731" s="33" t="s">
        <v>2898</v>
      </c>
      <c r="BP2731" s="8"/>
    </row>
    <row r="2732" spans="1:68" x14ac:dyDescent="0.25">
      <c r="A2732" s="8"/>
      <c r="B2732" s="8"/>
      <c r="C2732" s="8"/>
      <c r="D2732" s="8"/>
      <c r="F2732" s="8"/>
      <c r="H2732"/>
      <c r="N2732"/>
      <c r="P2732" s="8"/>
      <c r="R2732" s="8"/>
      <c r="T2732" s="8"/>
      <c r="AQ2732"/>
      <c r="BJ2732" s="33" t="s">
        <v>2899</v>
      </c>
      <c r="BP2732" s="8"/>
    </row>
    <row r="2733" spans="1:68" x14ac:dyDescent="0.25">
      <c r="A2733" s="8"/>
      <c r="B2733" s="8"/>
      <c r="C2733" s="8"/>
      <c r="D2733" s="8"/>
      <c r="F2733" s="8"/>
      <c r="H2733"/>
      <c r="N2733"/>
      <c r="P2733" s="8"/>
      <c r="R2733" s="8"/>
      <c r="T2733" s="8"/>
      <c r="AQ2733"/>
      <c r="BJ2733" s="33" t="s">
        <v>2900</v>
      </c>
      <c r="BP2733" s="8"/>
    </row>
    <row r="2734" spans="1:68" x14ac:dyDescent="0.25">
      <c r="A2734" s="8"/>
      <c r="B2734" s="8"/>
      <c r="C2734" s="8"/>
      <c r="D2734" s="8"/>
      <c r="F2734" s="8"/>
      <c r="H2734"/>
      <c r="N2734"/>
      <c r="P2734" s="8"/>
      <c r="R2734" s="8"/>
      <c r="T2734" s="8"/>
      <c r="AQ2734"/>
      <c r="BJ2734" s="33" t="s">
        <v>2901</v>
      </c>
      <c r="BP2734" s="8"/>
    </row>
    <row r="2735" spans="1:68" x14ac:dyDescent="0.25">
      <c r="A2735" s="8"/>
      <c r="B2735" s="8"/>
      <c r="C2735" s="8"/>
      <c r="D2735" s="8"/>
      <c r="F2735" s="8"/>
      <c r="H2735"/>
      <c r="N2735"/>
      <c r="P2735" s="8"/>
      <c r="R2735" s="8"/>
      <c r="T2735" s="8"/>
      <c r="AQ2735"/>
      <c r="BJ2735" s="33" t="s">
        <v>2902</v>
      </c>
      <c r="BP2735" s="8"/>
    </row>
    <row r="2736" spans="1:68" x14ac:dyDescent="0.25">
      <c r="A2736" s="8"/>
      <c r="B2736" s="8"/>
      <c r="C2736" s="8"/>
      <c r="D2736" s="8"/>
      <c r="F2736" s="8"/>
      <c r="H2736"/>
      <c r="N2736"/>
      <c r="P2736" s="8"/>
      <c r="R2736" s="8"/>
      <c r="T2736" s="8"/>
      <c r="AQ2736"/>
      <c r="BJ2736" s="33" t="s">
        <v>2903</v>
      </c>
      <c r="BP2736" s="8"/>
    </row>
    <row r="2737" spans="1:68" x14ac:dyDescent="0.25">
      <c r="A2737" s="8"/>
      <c r="B2737" s="8"/>
      <c r="C2737" s="8"/>
      <c r="D2737" s="8"/>
      <c r="F2737" s="8"/>
      <c r="H2737"/>
      <c r="N2737"/>
      <c r="P2737" s="8"/>
      <c r="R2737" s="8"/>
      <c r="T2737" s="8"/>
      <c r="AQ2737"/>
      <c r="BJ2737" s="33" t="s">
        <v>2904</v>
      </c>
      <c r="BP2737" s="8"/>
    </row>
    <row r="2738" spans="1:68" x14ac:dyDescent="0.25">
      <c r="A2738" s="8"/>
      <c r="B2738" s="8"/>
      <c r="C2738" s="8"/>
      <c r="D2738" s="8"/>
      <c r="F2738" s="8"/>
      <c r="H2738"/>
      <c r="N2738"/>
      <c r="P2738" s="8"/>
      <c r="R2738" s="8"/>
      <c r="T2738" s="8"/>
      <c r="AQ2738"/>
      <c r="BJ2738" s="33" t="s">
        <v>2905</v>
      </c>
      <c r="BP2738" s="8"/>
    </row>
    <row r="2739" spans="1:68" x14ac:dyDescent="0.25">
      <c r="A2739" s="8"/>
      <c r="B2739" s="8"/>
      <c r="C2739" s="8"/>
      <c r="D2739" s="8"/>
      <c r="F2739" s="8"/>
      <c r="H2739"/>
      <c r="N2739"/>
      <c r="P2739" s="8"/>
      <c r="R2739" s="8"/>
      <c r="T2739" s="8"/>
      <c r="AQ2739"/>
      <c r="BJ2739" s="33" t="s">
        <v>2906</v>
      </c>
      <c r="BP2739" s="8"/>
    </row>
    <row r="2740" spans="1:68" x14ac:dyDescent="0.25">
      <c r="A2740" s="8"/>
      <c r="B2740" s="8"/>
      <c r="C2740" s="8"/>
      <c r="D2740" s="8"/>
      <c r="F2740" s="8"/>
      <c r="H2740"/>
      <c r="N2740"/>
      <c r="P2740" s="8"/>
      <c r="R2740" s="8"/>
      <c r="T2740" s="8"/>
      <c r="AQ2740"/>
      <c r="BJ2740" s="33" t="s">
        <v>2907</v>
      </c>
      <c r="BP2740" s="8"/>
    </row>
    <row r="2741" spans="1:68" x14ac:dyDescent="0.25">
      <c r="A2741" s="8"/>
      <c r="B2741" s="8"/>
      <c r="C2741" s="8"/>
      <c r="D2741" s="8"/>
      <c r="F2741" s="8"/>
      <c r="H2741"/>
      <c r="N2741"/>
      <c r="P2741" s="8"/>
      <c r="R2741" s="8"/>
      <c r="T2741" s="8"/>
      <c r="AQ2741"/>
      <c r="BJ2741" s="33" t="s">
        <v>2908</v>
      </c>
      <c r="BP2741" s="8"/>
    </row>
    <row r="2742" spans="1:68" x14ac:dyDescent="0.25">
      <c r="A2742" s="8"/>
      <c r="B2742" s="8"/>
      <c r="C2742" s="8"/>
      <c r="D2742" s="8"/>
      <c r="F2742" s="8"/>
      <c r="H2742"/>
      <c r="N2742"/>
      <c r="P2742" s="8"/>
      <c r="R2742" s="8"/>
      <c r="T2742" s="8"/>
      <c r="AQ2742"/>
      <c r="BJ2742" s="33" t="s">
        <v>2909</v>
      </c>
      <c r="BP2742" s="8"/>
    </row>
    <row r="2743" spans="1:68" x14ac:dyDescent="0.25">
      <c r="A2743" s="8"/>
      <c r="B2743" s="8"/>
      <c r="C2743" s="8"/>
      <c r="D2743" s="8"/>
      <c r="F2743" s="8"/>
      <c r="H2743"/>
      <c r="N2743"/>
      <c r="P2743" s="8"/>
      <c r="R2743" s="8"/>
      <c r="T2743" s="8"/>
      <c r="AQ2743"/>
      <c r="BJ2743" s="33" t="s">
        <v>2910</v>
      </c>
      <c r="BP2743" s="8"/>
    </row>
    <row r="2744" spans="1:68" x14ac:dyDescent="0.25">
      <c r="A2744" s="8"/>
      <c r="B2744" s="8"/>
      <c r="C2744" s="8"/>
      <c r="D2744" s="8"/>
      <c r="F2744" s="8"/>
      <c r="H2744"/>
      <c r="N2744"/>
      <c r="P2744" s="8"/>
      <c r="R2744" s="8"/>
      <c r="T2744" s="8"/>
      <c r="AQ2744"/>
      <c r="BJ2744" s="33" t="s">
        <v>2911</v>
      </c>
      <c r="BP2744" s="8"/>
    </row>
    <row r="2745" spans="1:68" x14ac:dyDescent="0.25">
      <c r="A2745" s="8"/>
      <c r="B2745" s="8"/>
      <c r="C2745" s="8"/>
      <c r="D2745" s="8"/>
      <c r="F2745" s="8"/>
      <c r="H2745"/>
      <c r="N2745"/>
      <c r="P2745" s="8"/>
      <c r="R2745" s="8"/>
      <c r="T2745" s="8"/>
      <c r="AQ2745"/>
      <c r="BJ2745" s="33" t="s">
        <v>2912</v>
      </c>
      <c r="BP2745" s="8"/>
    </row>
    <row r="2746" spans="1:68" x14ac:dyDescent="0.25">
      <c r="A2746" s="8"/>
      <c r="B2746" s="8"/>
      <c r="C2746" s="8"/>
      <c r="D2746" s="8"/>
      <c r="F2746" s="8"/>
      <c r="H2746"/>
      <c r="N2746"/>
      <c r="P2746" s="8"/>
      <c r="R2746" s="8"/>
      <c r="T2746" s="8"/>
      <c r="AQ2746"/>
      <c r="BJ2746" s="33" t="s">
        <v>2913</v>
      </c>
      <c r="BP2746" s="8"/>
    </row>
    <row r="2747" spans="1:68" x14ac:dyDescent="0.25">
      <c r="A2747" s="8"/>
      <c r="B2747" s="8"/>
      <c r="C2747" s="8"/>
      <c r="D2747" s="8"/>
      <c r="F2747" s="8"/>
      <c r="H2747"/>
      <c r="N2747"/>
      <c r="P2747" s="8"/>
      <c r="R2747" s="8"/>
      <c r="T2747" s="8"/>
      <c r="AQ2747"/>
      <c r="BJ2747" s="33" t="s">
        <v>2914</v>
      </c>
      <c r="BP2747" s="8"/>
    </row>
    <row r="2748" spans="1:68" x14ac:dyDescent="0.25">
      <c r="A2748" s="8"/>
      <c r="B2748" s="8"/>
      <c r="C2748" s="8"/>
      <c r="D2748" s="8"/>
      <c r="F2748" s="8"/>
      <c r="H2748"/>
      <c r="N2748"/>
      <c r="P2748" s="8"/>
      <c r="R2748" s="8"/>
      <c r="T2748" s="8"/>
      <c r="AQ2748"/>
      <c r="BJ2748" s="33" t="s">
        <v>2915</v>
      </c>
      <c r="BP2748" s="8"/>
    </row>
    <row r="2749" spans="1:68" x14ac:dyDescent="0.25">
      <c r="A2749" s="8"/>
      <c r="B2749" s="8"/>
      <c r="C2749" s="8"/>
      <c r="D2749" s="8"/>
      <c r="F2749" s="8"/>
      <c r="H2749"/>
      <c r="N2749"/>
      <c r="P2749" s="8"/>
      <c r="R2749" s="8"/>
      <c r="T2749" s="8"/>
      <c r="AQ2749"/>
      <c r="BJ2749" s="33" t="s">
        <v>2916</v>
      </c>
      <c r="BP2749" s="8"/>
    </row>
    <row r="2750" spans="1:68" x14ac:dyDescent="0.25">
      <c r="A2750" s="8"/>
      <c r="B2750" s="8"/>
      <c r="C2750" s="8"/>
      <c r="D2750" s="8"/>
      <c r="F2750" s="8"/>
      <c r="H2750"/>
      <c r="N2750"/>
      <c r="P2750" s="8"/>
      <c r="R2750" s="8"/>
      <c r="T2750" s="8"/>
      <c r="AQ2750"/>
      <c r="BJ2750" s="33" t="s">
        <v>2917</v>
      </c>
      <c r="BP2750" s="8"/>
    </row>
    <row r="2751" spans="1:68" x14ac:dyDescent="0.25">
      <c r="A2751" s="8"/>
      <c r="B2751" s="8"/>
      <c r="C2751" s="8"/>
      <c r="D2751" s="8"/>
      <c r="F2751" s="8"/>
      <c r="H2751"/>
      <c r="N2751"/>
      <c r="P2751" s="8"/>
      <c r="R2751" s="8"/>
      <c r="T2751" s="8"/>
      <c r="AQ2751"/>
      <c r="BJ2751" s="33" t="s">
        <v>2918</v>
      </c>
      <c r="BP2751" s="8"/>
    </row>
    <row r="2752" spans="1:68" x14ac:dyDescent="0.25">
      <c r="A2752" s="8"/>
      <c r="B2752" s="8"/>
      <c r="C2752" s="8"/>
      <c r="D2752" s="8"/>
      <c r="F2752" s="8"/>
      <c r="H2752"/>
      <c r="N2752"/>
      <c r="P2752" s="8"/>
      <c r="R2752" s="8"/>
      <c r="T2752" s="8"/>
      <c r="AQ2752"/>
      <c r="BJ2752" s="33" t="s">
        <v>2919</v>
      </c>
      <c r="BP2752" s="8"/>
    </row>
    <row r="2753" spans="1:68" x14ac:dyDescent="0.25">
      <c r="A2753" s="8"/>
      <c r="B2753" s="8"/>
      <c r="C2753" s="8"/>
      <c r="D2753" s="8"/>
      <c r="F2753" s="8"/>
      <c r="H2753"/>
      <c r="N2753"/>
      <c r="P2753" s="8"/>
      <c r="R2753" s="8"/>
      <c r="T2753" s="8"/>
      <c r="AQ2753"/>
      <c r="BJ2753" s="33" t="s">
        <v>2920</v>
      </c>
      <c r="BP2753" s="8"/>
    </row>
    <row r="2754" spans="1:68" x14ac:dyDescent="0.25">
      <c r="A2754" s="8"/>
      <c r="B2754" s="8"/>
      <c r="C2754" s="8"/>
      <c r="D2754" s="8"/>
      <c r="F2754" s="8"/>
      <c r="H2754"/>
      <c r="N2754"/>
      <c r="P2754" s="8"/>
      <c r="R2754" s="8"/>
      <c r="T2754" s="8"/>
      <c r="AQ2754"/>
      <c r="BJ2754" s="33" t="s">
        <v>2921</v>
      </c>
      <c r="BP2754" s="8"/>
    </row>
    <row r="2755" spans="1:68" x14ac:dyDescent="0.25">
      <c r="A2755" s="8"/>
      <c r="B2755" s="8"/>
      <c r="C2755" s="8"/>
      <c r="D2755" s="8"/>
      <c r="F2755" s="8"/>
      <c r="H2755"/>
      <c r="N2755"/>
      <c r="P2755" s="8"/>
      <c r="R2755" s="8"/>
      <c r="T2755" s="8"/>
      <c r="AQ2755"/>
      <c r="BJ2755" s="33" t="s">
        <v>2922</v>
      </c>
      <c r="BP2755" s="8"/>
    </row>
    <row r="2756" spans="1:68" x14ac:dyDescent="0.25">
      <c r="A2756" s="8"/>
      <c r="B2756" s="8"/>
      <c r="C2756" s="8"/>
      <c r="D2756" s="8"/>
      <c r="F2756" s="8"/>
      <c r="H2756"/>
      <c r="N2756"/>
      <c r="P2756" s="8"/>
      <c r="R2756" s="8"/>
      <c r="T2756" s="8"/>
      <c r="AQ2756"/>
      <c r="BJ2756" s="33" t="s">
        <v>2923</v>
      </c>
      <c r="BP2756" s="8"/>
    </row>
    <row r="2757" spans="1:68" x14ac:dyDescent="0.25">
      <c r="A2757" s="8"/>
      <c r="B2757" s="8"/>
      <c r="C2757" s="8"/>
      <c r="D2757" s="8"/>
      <c r="F2757" s="8"/>
      <c r="H2757"/>
      <c r="N2757"/>
      <c r="P2757" s="8"/>
      <c r="R2757" s="8"/>
      <c r="T2757" s="8"/>
      <c r="AQ2757"/>
      <c r="BJ2757" s="33" t="s">
        <v>2924</v>
      </c>
      <c r="BP2757" s="8"/>
    </row>
    <row r="2758" spans="1:68" x14ac:dyDescent="0.25">
      <c r="A2758" s="8"/>
      <c r="B2758" s="8"/>
      <c r="C2758" s="8"/>
      <c r="D2758" s="8"/>
      <c r="F2758" s="8"/>
      <c r="H2758"/>
      <c r="N2758"/>
      <c r="P2758" s="8"/>
      <c r="R2758" s="8"/>
      <c r="T2758" s="8"/>
      <c r="AQ2758"/>
      <c r="BJ2758" s="33" t="s">
        <v>2925</v>
      </c>
      <c r="BP2758" s="8"/>
    </row>
    <row r="2759" spans="1:68" x14ac:dyDescent="0.25">
      <c r="A2759" s="8"/>
      <c r="B2759" s="8"/>
      <c r="C2759" s="8"/>
      <c r="D2759" s="8"/>
      <c r="F2759" s="8"/>
      <c r="H2759"/>
      <c r="N2759"/>
      <c r="P2759" s="8"/>
      <c r="R2759" s="8"/>
      <c r="T2759" s="8"/>
      <c r="AQ2759"/>
      <c r="BJ2759" s="33" t="s">
        <v>2926</v>
      </c>
      <c r="BP2759" s="8"/>
    </row>
    <row r="2760" spans="1:68" x14ac:dyDescent="0.25">
      <c r="A2760" s="8"/>
      <c r="B2760" s="8"/>
      <c r="C2760" s="8"/>
      <c r="D2760" s="8"/>
      <c r="F2760" s="8"/>
      <c r="H2760"/>
      <c r="N2760"/>
      <c r="P2760" s="8"/>
      <c r="R2760" s="8"/>
      <c r="T2760" s="8"/>
      <c r="AQ2760"/>
      <c r="BJ2760" s="33" t="s">
        <v>2927</v>
      </c>
      <c r="BP2760" s="8"/>
    </row>
    <row r="2761" spans="1:68" x14ac:dyDescent="0.25">
      <c r="A2761" s="8"/>
      <c r="B2761" s="8"/>
      <c r="C2761" s="8"/>
      <c r="D2761" s="8"/>
      <c r="F2761" s="8"/>
      <c r="H2761"/>
      <c r="N2761"/>
      <c r="P2761" s="8"/>
      <c r="R2761" s="8"/>
      <c r="T2761" s="8"/>
      <c r="AQ2761"/>
      <c r="BJ2761" s="33" t="s">
        <v>2928</v>
      </c>
      <c r="BP2761" s="8"/>
    </row>
    <row r="2762" spans="1:68" x14ac:dyDescent="0.25">
      <c r="A2762" s="8"/>
      <c r="B2762" s="8"/>
      <c r="C2762" s="8"/>
      <c r="D2762" s="8"/>
      <c r="F2762" s="8"/>
      <c r="H2762"/>
      <c r="N2762"/>
      <c r="P2762" s="8"/>
      <c r="R2762" s="8"/>
      <c r="T2762" s="8"/>
      <c r="AQ2762"/>
      <c r="BJ2762" s="33" t="s">
        <v>2929</v>
      </c>
      <c r="BP2762" s="8"/>
    </row>
    <row r="2763" spans="1:68" x14ac:dyDescent="0.25">
      <c r="A2763" s="8"/>
      <c r="B2763" s="8"/>
      <c r="C2763" s="8"/>
      <c r="D2763" s="8"/>
      <c r="F2763" s="8"/>
      <c r="H2763"/>
      <c r="N2763"/>
      <c r="P2763" s="8"/>
      <c r="R2763" s="8"/>
      <c r="T2763" s="8"/>
      <c r="AQ2763"/>
      <c r="BJ2763" s="33" t="s">
        <v>2930</v>
      </c>
      <c r="BP2763" s="8"/>
    </row>
    <row r="2764" spans="1:68" x14ac:dyDescent="0.25">
      <c r="A2764" s="8"/>
      <c r="B2764" s="8"/>
      <c r="C2764" s="8"/>
      <c r="D2764" s="8"/>
      <c r="F2764" s="8"/>
      <c r="H2764"/>
      <c r="N2764"/>
      <c r="P2764" s="8"/>
      <c r="R2764" s="8"/>
      <c r="T2764" s="8"/>
      <c r="AQ2764"/>
      <c r="BJ2764" s="33" t="s">
        <v>2931</v>
      </c>
      <c r="BP2764" s="8"/>
    </row>
    <row r="2765" spans="1:68" x14ac:dyDescent="0.25">
      <c r="A2765" s="8"/>
      <c r="B2765" s="8"/>
      <c r="C2765" s="8"/>
      <c r="D2765" s="8"/>
      <c r="F2765" s="8"/>
      <c r="H2765"/>
      <c r="N2765"/>
      <c r="P2765" s="8"/>
      <c r="R2765" s="8"/>
      <c r="T2765" s="8"/>
      <c r="AQ2765"/>
      <c r="BJ2765" s="33" t="s">
        <v>2932</v>
      </c>
      <c r="BP2765" s="8"/>
    </row>
    <row r="2766" spans="1:68" x14ac:dyDescent="0.25">
      <c r="A2766" s="8"/>
      <c r="B2766" s="8"/>
      <c r="C2766" s="8"/>
      <c r="D2766" s="8"/>
      <c r="F2766" s="8"/>
      <c r="H2766"/>
      <c r="N2766"/>
      <c r="P2766" s="8"/>
      <c r="R2766" s="8"/>
      <c r="T2766" s="8"/>
      <c r="AQ2766"/>
      <c r="BJ2766" s="33" t="s">
        <v>2933</v>
      </c>
      <c r="BP2766" s="8"/>
    </row>
    <row r="2767" spans="1:68" x14ac:dyDescent="0.25">
      <c r="A2767" s="8"/>
      <c r="B2767" s="8"/>
      <c r="C2767" s="8"/>
      <c r="D2767" s="8"/>
      <c r="F2767" s="8"/>
      <c r="H2767"/>
      <c r="N2767"/>
      <c r="P2767" s="8"/>
      <c r="R2767" s="8"/>
      <c r="T2767" s="8"/>
      <c r="AQ2767"/>
      <c r="BJ2767" s="33" t="s">
        <v>2934</v>
      </c>
      <c r="BP2767" s="8"/>
    </row>
    <row r="2768" spans="1:68" x14ac:dyDescent="0.25">
      <c r="A2768" s="8"/>
      <c r="B2768" s="8"/>
      <c r="C2768" s="8"/>
      <c r="D2768" s="8"/>
      <c r="F2768" s="8"/>
      <c r="H2768"/>
      <c r="N2768"/>
      <c r="P2768" s="8"/>
      <c r="R2768" s="8"/>
      <c r="T2768" s="8"/>
      <c r="AQ2768"/>
      <c r="BJ2768" s="33" t="s">
        <v>2935</v>
      </c>
      <c r="BP2768" s="8"/>
    </row>
    <row r="2769" spans="1:68" x14ac:dyDescent="0.25">
      <c r="A2769" s="8"/>
      <c r="B2769" s="8"/>
      <c r="C2769" s="8"/>
      <c r="D2769" s="8"/>
      <c r="F2769" s="8"/>
      <c r="H2769"/>
      <c r="N2769"/>
      <c r="P2769" s="8"/>
      <c r="R2769" s="8"/>
      <c r="T2769" s="8"/>
      <c r="AQ2769"/>
      <c r="BJ2769" s="33" t="s">
        <v>2936</v>
      </c>
      <c r="BP2769" s="8"/>
    </row>
    <row r="2770" spans="1:68" x14ac:dyDescent="0.25">
      <c r="A2770" s="8"/>
      <c r="B2770" s="8"/>
      <c r="C2770" s="8"/>
      <c r="D2770" s="8"/>
      <c r="F2770" s="8"/>
      <c r="H2770"/>
      <c r="N2770"/>
      <c r="P2770" s="8"/>
      <c r="R2770" s="8"/>
      <c r="T2770" s="8"/>
      <c r="AQ2770"/>
      <c r="BJ2770" s="33" t="s">
        <v>2937</v>
      </c>
      <c r="BP2770" s="8"/>
    </row>
    <row r="2771" spans="1:68" x14ac:dyDescent="0.25">
      <c r="A2771" s="8"/>
      <c r="B2771" s="8"/>
      <c r="C2771" s="8"/>
      <c r="D2771" s="8"/>
      <c r="F2771" s="8"/>
      <c r="H2771"/>
      <c r="N2771"/>
      <c r="P2771" s="8"/>
      <c r="R2771" s="8"/>
      <c r="T2771" s="8"/>
      <c r="AQ2771"/>
      <c r="BJ2771" s="33" t="s">
        <v>2938</v>
      </c>
      <c r="BP2771" s="8"/>
    </row>
    <row r="2772" spans="1:68" x14ac:dyDescent="0.25">
      <c r="A2772" s="8"/>
      <c r="B2772" s="8"/>
      <c r="C2772" s="8"/>
      <c r="D2772" s="8"/>
      <c r="F2772" s="8"/>
      <c r="H2772"/>
      <c r="N2772"/>
      <c r="P2772" s="8"/>
      <c r="R2772" s="8"/>
      <c r="T2772" s="8"/>
      <c r="AQ2772"/>
      <c r="BJ2772" s="33" t="s">
        <v>2939</v>
      </c>
      <c r="BP2772" s="8"/>
    </row>
    <row r="2773" spans="1:68" x14ac:dyDescent="0.25">
      <c r="A2773" s="8"/>
      <c r="B2773" s="8"/>
      <c r="C2773" s="8"/>
      <c r="D2773" s="8"/>
      <c r="F2773" s="8"/>
      <c r="H2773"/>
      <c r="N2773"/>
      <c r="P2773" s="8"/>
      <c r="R2773" s="8"/>
      <c r="T2773" s="8"/>
      <c r="AQ2773"/>
      <c r="BJ2773" s="33" t="s">
        <v>2940</v>
      </c>
      <c r="BP2773" s="8"/>
    </row>
    <row r="2774" spans="1:68" x14ac:dyDescent="0.25">
      <c r="A2774" s="8"/>
      <c r="B2774" s="8"/>
      <c r="C2774" s="8"/>
      <c r="D2774" s="8"/>
      <c r="F2774" s="8"/>
      <c r="H2774"/>
      <c r="N2774"/>
      <c r="P2774" s="8"/>
      <c r="R2774" s="8"/>
      <c r="T2774" s="8"/>
      <c r="AQ2774"/>
      <c r="BJ2774" s="33" t="s">
        <v>2941</v>
      </c>
      <c r="BP2774" s="8"/>
    </row>
    <row r="2775" spans="1:68" x14ac:dyDescent="0.25">
      <c r="A2775" s="8"/>
      <c r="B2775" s="8"/>
      <c r="C2775" s="8"/>
      <c r="D2775" s="8"/>
      <c r="F2775" s="8"/>
      <c r="H2775"/>
      <c r="N2775"/>
      <c r="P2775" s="8"/>
      <c r="R2775" s="8"/>
      <c r="T2775" s="8"/>
      <c r="AQ2775"/>
      <c r="BJ2775" s="33" t="s">
        <v>2942</v>
      </c>
      <c r="BP2775" s="8"/>
    </row>
    <row r="2776" spans="1:68" x14ac:dyDescent="0.25">
      <c r="A2776" s="8"/>
      <c r="B2776" s="8"/>
      <c r="C2776" s="8"/>
      <c r="D2776" s="8"/>
      <c r="F2776" s="8"/>
      <c r="H2776"/>
      <c r="N2776"/>
      <c r="P2776" s="8"/>
      <c r="R2776" s="8"/>
      <c r="T2776" s="8"/>
      <c r="AQ2776"/>
      <c r="BJ2776" s="33" t="s">
        <v>2943</v>
      </c>
      <c r="BP2776" s="8"/>
    </row>
    <row r="2777" spans="1:68" x14ac:dyDescent="0.25">
      <c r="A2777" s="8"/>
      <c r="B2777" s="8"/>
      <c r="C2777" s="8"/>
      <c r="D2777" s="8"/>
      <c r="F2777" s="8"/>
      <c r="H2777"/>
      <c r="N2777"/>
      <c r="P2777" s="8"/>
      <c r="R2777" s="8"/>
      <c r="T2777" s="8"/>
      <c r="AQ2777"/>
      <c r="BJ2777" s="33" t="s">
        <v>2944</v>
      </c>
      <c r="BP2777" s="8"/>
    </row>
    <row r="2778" spans="1:68" x14ac:dyDescent="0.25">
      <c r="A2778" s="8"/>
      <c r="B2778" s="8"/>
      <c r="C2778" s="8"/>
      <c r="D2778" s="8"/>
      <c r="F2778" s="8"/>
      <c r="H2778"/>
      <c r="N2778"/>
      <c r="P2778" s="8"/>
      <c r="R2778" s="8"/>
      <c r="T2778" s="8"/>
      <c r="AQ2778"/>
      <c r="BJ2778" s="33" t="s">
        <v>2945</v>
      </c>
      <c r="BP2778" s="8"/>
    </row>
    <row r="2779" spans="1:68" x14ac:dyDescent="0.25">
      <c r="A2779" s="8"/>
      <c r="B2779" s="8"/>
      <c r="C2779" s="8"/>
      <c r="D2779" s="8"/>
      <c r="F2779" s="8"/>
      <c r="H2779"/>
      <c r="N2779"/>
      <c r="P2779" s="8"/>
      <c r="R2779" s="8"/>
      <c r="T2779" s="8"/>
      <c r="AQ2779"/>
      <c r="BJ2779" s="33" t="s">
        <v>2946</v>
      </c>
      <c r="BP2779" s="8"/>
    </row>
    <row r="2780" spans="1:68" x14ac:dyDescent="0.25">
      <c r="A2780" s="8"/>
      <c r="B2780" s="8"/>
      <c r="C2780" s="8"/>
      <c r="D2780" s="8"/>
      <c r="F2780" s="8"/>
      <c r="H2780"/>
      <c r="N2780"/>
      <c r="P2780" s="8"/>
      <c r="R2780" s="8"/>
      <c r="T2780" s="8"/>
      <c r="AQ2780"/>
      <c r="BJ2780" s="33" t="s">
        <v>2947</v>
      </c>
      <c r="BP2780" s="8"/>
    </row>
    <row r="2781" spans="1:68" x14ac:dyDescent="0.25">
      <c r="A2781" s="8"/>
      <c r="B2781" s="8"/>
      <c r="C2781" s="8"/>
      <c r="D2781" s="8"/>
      <c r="F2781" s="8"/>
      <c r="H2781"/>
      <c r="N2781"/>
      <c r="P2781" s="8"/>
      <c r="R2781" s="8"/>
      <c r="T2781" s="8"/>
      <c r="AQ2781"/>
      <c r="BJ2781" s="33" t="s">
        <v>2948</v>
      </c>
      <c r="BP2781" s="8"/>
    </row>
    <row r="2782" spans="1:68" x14ac:dyDescent="0.25">
      <c r="A2782" s="8"/>
      <c r="B2782" s="8"/>
      <c r="C2782" s="8"/>
      <c r="D2782" s="8"/>
      <c r="F2782" s="8"/>
      <c r="H2782"/>
      <c r="N2782"/>
      <c r="P2782" s="8"/>
      <c r="R2782" s="8"/>
      <c r="T2782" s="8"/>
      <c r="AQ2782"/>
      <c r="BJ2782" s="33" t="s">
        <v>2949</v>
      </c>
      <c r="BP2782" s="8"/>
    </row>
    <row r="2783" spans="1:68" x14ac:dyDescent="0.25">
      <c r="A2783" s="8"/>
      <c r="B2783" s="8"/>
      <c r="C2783" s="8"/>
      <c r="D2783" s="8"/>
      <c r="F2783" s="8"/>
      <c r="H2783"/>
      <c r="N2783"/>
      <c r="P2783" s="8"/>
      <c r="R2783" s="8"/>
      <c r="T2783" s="8"/>
      <c r="AQ2783"/>
      <c r="BJ2783" s="33" t="s">
        <v>2950</v>
      </c>
      <c r="BP2783" s="8"/>
    </row>
    <row r="2784" spans="1:68" x14ac:dyDescent="0.25">
      <c r="A2784" s="8"/>
      <c r="B2784" s="8"/>
      <c r="C2784" s="8"/>
      <c r="D2784" s="8"/>
      <c r="F2784" s="8"/>
      <c r="H2784"/>
      <c r="N2784"/>
      <c r="P2784" s="8"/>
      <c r="R2784" s="8"/>
      <c r="T2784" s="8"/>
      <c r="AQ2784"/>
      <c r="BJ2784" s="33" t="s">
        <v>2951</v>
      </c>
      <c r="BP2784" s="8"/>
    </row>
    <row r="2785" spans="1:68" x14ac:dyDescent="0.25">
      <c r="A2785" s="8"/>
      <c r="B2785" s="8"/>
      <c r="C2785" s="8"/>
      <c r="D2785" s="8"/>
      <c r="F2785" s="8"/>
      <c r="H2785"/>
      <c r="N2785"/>
      <c r="P2785" s="8"/>
      <c r="R2785" s="8"/>
      <c r="T2785" s="8"/>
      <c r="AQ2785"/>
      <c r="BJ2785" s="33" t="s">
        <v>2952</v>
      </c>
      <c r="BP2785" s="8"/>
    </row>
    <row r="2786" spans="1:68" x14ac:dyDescent="0.25">
      <c r="A2786" s="8"/>
      <c r="B2786" s="8"/>
      <c r="C2786" s="8"/>
      <c r="D2786" s="8"/>
      <c r="F2786" s="8"/>
      <c r="H2786"/>
      <c r="N2786"/>
      <c r="P2786" s="8"/>
      <c r="R2786" s="8"/>
      <c r="T2786" s="8"/>
      <c r="AQ2786"/>
      <c r="BJ2786" s="33" t="s">
        <v>2953</v>
      </c>
      <c r="BP2786" s="8"/>
    </row>
    <row r="2787" spans="1:68" x14ac:dyDescent="0.25">
      <c r="A2787" s="8"/>
      <c r="B2787" s="8"/>
      <c r="C2787" s="8"/>
      <c r="D2787" s="8"/>
      <c r="F2787" s="8"/>
      <c r="H2787"/>
      <c r="N2787"/>
      <c r="P2787" s="8"/>
      <c r="R2787" s="8"/>
      <c r="T2787" s="8"/>
      <c r="AQ2787"/>
      <c r="BJ2787" s="33" t="s">
        <v>2954</v>
      </c>
      <c r="BP2787" s="8"/>
    </row>
    <row r="2788" spans="1:68" x14ac:dyDescent="0.25">
      <c r="A2788" s="8"/>
      <c r="B2788" s="8"/>
      <c r="C2788" s="8"/>
      <c r="D2788" s="8"/>
      <c r="F2788" s="8"/>
      <c r="H2788"/>
      <c r="N2788"/>
      <c r="P2788" s="8"/>
      <c r="R2788" s="8"/>
      <c r="T2788" s="8"/>
      <c r="AQ2788"/>
      <c r="BJ2788" s="33" t="s">
        <v>2955</v>
      </c>
      <c r="BP2788" s="8"/>
    </row>
    <row r="2789" spans="1:68" x14ac:dyDescent="0.25">
      <c r="A2789" s="8"/>
      <c r="B2789" s="8"/>
      <c r="C2789" s="8"/>
      <c r="D2789" s="8"/>
      <c r="F2789" s="8"/>
      <c r="H2789"/>
      <c r="N2789"/>
      <c r="P2789" s="8"/>
      <c r="R2789" s="8"/>
      <c r="T2789" s="8"/>
      <c r="AQ2789"/>
      <c r="BJ2789" s="33" t="s">
        <v>2956</v>
      </c>
      <c r="BP2789" s="8"/>
    </row>
    <row r="2790" spans="1:68" x14ac:dyDescent="0.25">
      <c r="A2790" s="8"/>
      <c r="B2790" s="8"/>
      <c r="C2790" s="8"/>
      <c r="D2790" s="8"/>
      <c r="F2790" s="8"/>
      <c r="H2790"/>
      <c r="N2790"/>
      <c r="P2790" s="8"/>
      <c r="R2790" s="8"/>
      <c r="T2790" s="8"/>
      <c r="AQ2790"/>
      <c r="BJ2790" s="33" t="s">
        <v>2957</v>
      </c>
      <c r="BP2790" s="8"/>
    </row>
    <row r="2791" spans="1:68" x14ac:dyDescent="0.25">
      <c r="A2791" s="8"/>
      <c r="B2791" s="8"/>
      <c r="C2791" s="8"/>
      <c r="D2791" s="8"/>
      <c r="F2791" s="8"/>
      <c r="H2791"/>
      <c r="N2791"/>
      <c r="P2791" s="8"/>
      <c r="R2791" s="8"/>
      <c r="T2791" s="8"/>
      <c r="AQ2791"/>
      <c r="BJ2791" s="33" t="s">
        <v>2958</v>
      </c>
      <c r="BP2791" s="8"/>
    </row>
    <row r="2792" spans="1:68" x14ac:dyDescent="0.25">
      <c r="A2792" s="8"/>
      <c r="B2792" s="8"/>
      <c r="C2792" s="8"/>
      <c r="D2792" s="8"/>
      <c r="F2792" s="8"/>
      <c r="H2792"/>
      <c r="N2792"/>
      <c r="P2792" s="8"/>
      <c r="R2792" s="8"/>
      <c r="T2792" s="8"/>
      <c r="AQ2792"/>
      <c r="BJ2792" s="33" t="s">
        <v>2959</v>
      </c>
      <c r="BP2792" s="8"/>
    </row>
    <row r="2793" spans="1:68" x14ac:dyDescent="0.25">
      <c r="A2793" s="8"/>
      <c r="B2793" s="8"/>
      <c r="C2793" s="8"/>
      <c r="D2793" s="8"/>
      <c r="F2793" s="8"/>
      <c r="H2793"/>
      <c r="N2793"/>
      <c r="P2793" s="8"/>
      <c r="R2793" s="8"/>
      <c r="T2793" s="8"/>
      <c r="AQ2793"/>
      <c r="BJ2793" s="33" t="s">
        <v>2960</v>
      </c>
      <c r="BP2793" s="8"/>
    </row>
    <row r="2794" spans="1:68" x14ac:dyDescent="0.25">
      <c r="A2794" s="8"/>
      <c r="B2794" s="8"/>
      <c r="C2794" s="8"/>
      <c r="D2794" s="8"/>
      <c r="F2794" s="8"/>
      <c r="H2794"/>
      <c r="N2794"/>
      <c r="P2794" s="8"/>
      <c r="R2794" s="8"/>
      <c r="T2794" s="8"/>
      <c r="AQ2794"/>
      <c r="BJ2794" s="33" t="s">
        <v>2961</v>
      </c>
      <c r="BP2794" s="8"/>
    </row>
    <row r="2795" spans="1:68" x14ac:dyDescent="0.25">
      <c r="A2795" s="8"/>
      <c r="B2795" s="8"/>
      <c r="C2795" s="8"/>
      <c r="D2795" s="8"/>
      <c r="F2795" s="8"/>
      <c r="H2795"/>
      <c r="N2795"/>
      <c r="P2795" s="8"/>
      <c r="R2795" s="8"/>
      <c r="T2795" s="8"/>
      <c r="AQ2795"/>
      <c r="BJ2795" s="33" t="s">
        <v>2962</v>
      </c>
      <c r="BP2795" s="8"/>
    </row>
    <row r="2796" spans="1:68" x14ac:dyDescent="0.25">
      <c r="A2796" s="8"/>
      <c r="B2796" s="8"/>
      <c r="C2796" s="8"/>
      <c r="D2796" s="8"/>
      <c r="F2796" s="8"/>
      <c r="H2796"/>
      <c r="N2796"/>
      <c r="P2796" s="8"/>
      <c r="R2796" s="8"/>
      <c r="T2796" s="8"/>
      <c r="AQ2796"/>
      <c r="BJ2796" s="33" t="s">
        <v>2963</v>
      </c>
      <c r="BP2796" s="8"/>
    </row>
    <row r="2797" spans="1:68" x14ac:dyDescent="0.25">
      <c r="A2797" s="8"/>
      <c r="B2797" s="8"/>
      <c r="C2797" s="8"/>
      <c r="D2797" s="8"/>
      <c r="F2797" s="8"/>
      <c r="H2797"/>
      <c r="N2797"/>
      <c r="P2797" s="8"/>
      <c r="R2797" s="8"/>
      <c r="T2797" s="8"/>
      <c r="AQ2797"/>
      <c r="BJ2797" s="33" t="s">
        <v>2964</v>
      </c>
      <c r="BP2797" s="8"/>
    </row>
    <row r="2798" spans="1:68" x14ac:dyDescent="0.25">
      <c r="A2798" s="8"/>
      <c r="B2798" s="8"/>
      <c r="C2798" s="8"/>
      <c r="D2798" s="8"/>
      <c r="F2798" s="8"/>
      <c r="H2798"/>
      <c r="N2798"/>
      <c r="P2798" s="8"/>
      <c r="R2798" s="8"/>
      <c r="T2798" s="8"/>
      <c r="AQ2798"/>
      <c r="BJ2798" s="33" t="s">
        <v>2965</v>
      </c>
      <c r="BP2798" s="8"/>
    </row>
    <row r="2799" spans="1:68" x14ac:dyDescent="0.25">
      <c r="A2799" s="8"/>
      <c r="B2799" s="8"/>
      <c r="C2799" s="8"/>
      <c r="D2799" s="8"/>
      <c r="F2799" s="8"/>
      <c r="H2799"/>
      <c r="N2799"/>
      <c r="P2799" s="8"/>
      <c r="R2799" s="8"/>
      <c r="T2799" s="8"/>
      <c r="AQ2799"/>
      <c r="BJ2799" s="33" t="s">
        <v>2966</v>
      </c>
      <c r="BP2799" s="8"/>
    </row>
    <row r="2800" spans="1:68" x14ac:dyDescent="0.25">
      <c r="A2800" s="8"/>
      <c r="B2800" s="8"/>
      <c r="C2800" s="8"/>
      <c r="D2800" s="8"/>
      <c r="F2800" s="8"/>
      <c r="H2800"/>
      <c r="N2800"/>
      <c r="P2800" s="8"/>
      <c r="R2800" s="8"/>
      <c r="T2800" s="8"/>
      <c r="AQ2800"/>
      <c r="BJ2800" s="33" t="s">
        <v>2967</v>
      </c>
      <c r="BP2800" s="8"/>
    </row>
    <row r="2801" spans="1:68" x14ac:dyDescent="0.25">
      <c r="A2801" s="8"/>
      <c r="B2801" s="8"/>
      <c r="C2801" s="8"/>
      <c r="D2801" s="8"/>
      <c r="F2801" s="8"/>
      <c r="H2801"/>
      <c r="N2801"/>
      <c r="P2801" s="8"/>
      <c r="R2801" s="8"/>
      <c r="T2801" s="8"/>
      <c r="AQ2801"/>
      <c r="BJ2801" s="33" t="s">
        <v>2968</v>
      </c>
      <c r="BP2801" s="8"/>
    </row>
    <row r="2802" spans="1:68" x14ac:dyDescent="0.25">
      <c r="A2802" s="8"/>
      <c r="B2802" s="8"/>
      <c r="C2802" s="8"/>
      <c r="D2802" s="8"/>
      <c r="F2802" s="8"/>
      <c r="H2802"/>
      <c r="N2802"/>
      <c r="P2802" s="8"/>
      <c r="R2802" s="8"/>
      <c r="T2802" s="8"/>
      <c r="AQ2802"/>
      <c r="BJ2802" s="33" t="s">
        <v>2969</v>
      </c>
      <c r="BP2802" s="8"/>
    </row>
    <row r="2803" spans="1:68" x14ac:dyDescent="0.25">
      <c r="A2803" s="8"/>
      <c r="B2803" s="8"/>
      <c r="C2803" s="8"/>
      <c r="D2803" s="8"/>
      <c r="F2803" s="8"/>
      <c r="H2803"/>
      <c r="N2803"/>
      <c r="P2803" s="8"/>
      <c r="R2803" s="8"/>
      <c r="T2803" s="8"/>
      <c r="AQ2803"/>
      <c r="BJ2803" s="33" t="s">
        <v>2970</v>
      </c>
      <c r="BP2803" s="8"/>
    </row>
    <row r="2804" spans="1:68" x14ac:dyDescent="0.25">
      <c r="A2804" s="8"/>
      <c r="B2804" s="8"/>
      <c r="C2804" s="8"/>
      <c r="D2804" s="8"/>
      <c r="F2804" s="8"/>
      <c r="H2804"/>
      <c r="N2804"/>
      <c r="P2804" s="8"/>
      <c r="R2804" s="8"/>
      <c r="T2804" s="8"/>
      <c r="AQ2804"/>
      <c r="BJ2804" s="33" t="s">
        <v>2971</v>
      </c>
      <c r="BP2804" s="8"/>
    </row>
    <row r="2805" spans="1:68" x14ac:dyDescent="0.25">
      <c r="A2805" s="8"/>
      <c r="B2805" s="8"/>
      <c r="C2805" s="8"/>
      <c r="D2805" s="8"/>
      <c r="F2805" s="8"/>
      <c r="H2805"/>
      <c r="N2805"/>
      <c r="P2805" s="8"/>
      <c r="R2805" s="8"/>
      <c r="T2805" s="8"/>
      <c r="AQ2805"/>
      <c r="BJ2805" s="33" t="s">
        <v>2972</v>
      </c>
      <c r="BP2805" s="8"/>
    </row>
    <row r="2806" spans="1:68" x14ac:dyDescent="0.25">
      <c r="A2806" s="8"/>
      <c r="B2806" s="8"/>
      <c r="C2806" s="8"/>
      <c r="D2806" s="8"/>
      <c r="F2806" s="8"/>
      <c r="H2806"/>
      <c r="N2806"/>
      <c r="P2806" s="8"/>
      <c r="R2806" s="8"/>
      <c r="T2806" s="8"/>
      <c r="AQ2806"/>
      <c r="BJ2806" s="33" t="s">
        <v>2973</v>
      </c>
      <c r="BP2806" s="8"/>
    </row>
    <row r="2807" spans="1:68" x14ac:dyDescent="0.25">
      <c r="A2807" s="8"/>
      <c r="B2807" s="8"/>
      <c r="C2807" s="8"/>
      <c r="D2807" s="8"/>
      <c r="F2807" s="8"/>
      <c r="H2807"/>
      <c r="N2807"/>
      <c r="P2807" s="8"/>
      <c r="R2807" s="8"/>
      <c r="T2807" s="8"/>
      <c r="AQ2807"/>
      <c r="BJ2807" s="33" t="s">
        <v>2974</v>
      </c>
      <c r="BP2807" s="8"/>
    </row>
    <row r="2808" spans="1:68" x14ac:dyDescent="0.25">
      <c r="A2808" s="8"/>
      <c r="B2808" s="8"/>
      <c r="C2808" s="8"/>
      <c r="D2808" s="8"/>
      <c r="F2808" s="8"/>
      <c r="H2808"/>
      <c r="N2808"/>
      <c r="P2808" s="8"/>
      <c r="R2808" s="8"/>
      <c r="T2808" s="8"/>
      <c r="AQ2808"/>
      <c r="BJ2808" s="33" t="s">
        <v>2975</v>
      </c>
      <c r="BP2808" s="8"/>
    </row>
    <row r="2809" spans="1:68" x14ac:dyDescent="0.25">
      <c r="A2809" s="8"/>
      <c r="B2809" s="8"/>
      <c r="C2809" s="8"/>
      <c r="D2809" s="8"/>
      <c r="F2809" s="8"/>
      <c r="H2809"/>
      <c r="N2809"/>
      <c r="P2809" s="8"/>
      <c r="R2809" s="8"/>
      <c r="T2809" s="8"/>
      <c r="AQ2809"/>
      <c r="BJ2809" s="33" t="s">
        <v>2976</v>
      </c>
      <c r="BP2809" s="8"/>
    </row>
    <row r="2810" spans="1:68" x14ac:dyDescent="0.25">
      <c r="A2810" s="8"/>
      <c r="B2810" s="8"/>
      <c r="C2810" s="8"/>
      <c r="D2810" s="8"/>
      <c r="F2810" s="8"/>
      <c r="H2810"/>
      <c r="N2810"/>
      <c r="P2810" s="8"/>
      <c r="R2810" s="8"/>
      <c r="T2810" s="8"/>
      <c r="AQ2810"/>
      <c r="BJ2810" s="33" t="s">
        <v>2977</v>
      </c>
      <c r="BP2810" s="8"/>
    </row>
    <row r="2811" spans="1:68" x14ac:dyDescent="0.25">
      <c r="A2811" s="8"/>
      <c r="B2811" s="8"/>
      <c r="C2811" s="8"/>
      <c r="D2811" s="8"/>
      <c r="F2811" s="8"/>
      <c r="H2811"/>
      <c r="N2811"/>
      <c r="P2811" s="8"/>
      <c r="R2811" s="8"/>
      <c r="T2811" s="8"/>
      <c r="AQ2811"/>
      <c r="BJ2811" s="33" t="s">
        <v>2978</v>
      </c>
      <c r="BP2811" s="8"/>
    </row>
    <row r="2812" spans="1:68" x14ac:dyDescent="0.25">
      <c r="A2812" s="8"/>
      <c r="B2812" s="8"/>
      <c r="C2812" s="8"/>
      <c r="D2812" s="8"/>
      <c r="F2812" s="8"/>
      <c r="H2812"/>
      <c r="N2812"/>
      <c r="P2812" s="8"/>
      <c r="R2812" s="8"/>
      <c r="T2812" s="8"/>
      <c r="AQ2812"/>
      <c r="BJ2812" s="33" t="s">
        <v>2979</v>
      </c>
      <c r="BP2812" s="8"/>
    </row>
    <row r="2813" spans="1:68" x14ac:dyDescent="0.25">
      <c r="A2813" s="8"/>
      <c r="B2813" s="8"/>
      <c r="C2813" s="8"/>
      <c r="D2813" s="8"/>
      <c r="F2813" s="8"/>
      <c r="H2813"/>
      <c r="N2813"/>
      <c r="P2813" s="8"/>
      <c r="R2813" s="8"/>
      <c r="T2813" s="8"/>
      <c r="AQ2813"/>
      <c r="BJ2813" s="33" t="s">
        <v>2980</v>
      </c>
      <c r="BP2813" s="8"/>
    </row>
    <row r="2814" spans="1:68" x14ac:dyDescent="0.25">
      <c r="A2814" s="8"/>
      <c r="B2814" s="8"/>
      <c r="C2814" s="8"/>
      <c r="D2814" s="8"/>
      <c r="F2814" s="8"/>
      <c r="H2814"/>
      <c r="N2814"/>
      <c r="P2814" s="8"/>
      <c r="R2814" s="8"/>
      <c r="T2814" s="8"/>
      <c r="AQ2814"/>
      <c r="BJ2814" s="33" t="s">
        <v>2981</v>
      </c>
      <c r="BP2814" s="8"/>
    </row>
    <row r="2815" spans="1:68" x14ac:dyDescent="0.25">
      <c r="A2815" s="8"/>
      <c r="B2815" s="8"/>
      <c r="C2815" s="8"/>
      <c r="D2815" s="8"/>
      <c r="F2815" s="8"/>
      <c r="H2815"/>
      <c r="N2815"/>
      <c r="P2815" s="8"/>
      <c r="R2815" s="8"/>
      <c r="T2815" s="8"/>
      <c r="AQ2815"/>
      <c r="BJ2815" s="33" t="s">
        <v>2982</v>
      </c>
      <c r="BP2815" s="8"/>
    </row>
    <row r="2816" spans="1:68" x14ac:dyDescent="0.25">
      <c r="A2816" s="8"/>
      <c r="B2816" s="8"/>
      <c r="C2816" s="8"/>
      <c r="D2816" s="8"/>
      <c r="F2816" s="8"/>
      <c r="H2816"/>
      <c r="N2816"/>
      <c r="P2816" s="8"/>
      <c r="R2816" s="8"/>
      <c r="T2816" s="8"/>
      <c r="AQ2816"/>
      <c r="BJ2816" s="33" t="s">
        <v>2983</v>
      </c>
      <c r="BP2816" s="8"/>
    </row>
    <row r="2817" spans="1:68" x14ac:dyDescent="0.25">
      <c r="A2817" s="8"/>
      <c r="B2817" s="8"/>
      <c r="C2817" s="8"/>
      <c r="D2817" s="8"/>
      <c r="F2817" s="8"/>
      <c r="H2817"/>
      <c r="N2817"/>
      <c r="P2817" s="8"/>
      <c r="R2817" s="8"/>
      <c r="T2817" s="8"/>
      <c r="AQ2817"/>
      <c r="BJ2817" s="33" t="s">
        <v>2984</v>
      </c>
      <c r="BP2817" s="8"/>
    </row>
    <row r="2818" spans="1:68" x14ac:dyDescent="0.25">
      <c r="A2818" s="8"/>
      <c r="B2818" s="8"/>
      <c r="C2818" s="8"/>
      <c r="D2818" s="8"/>
      <c r="F2818" s="8"/>
      <c r="H2818"/>
      <c r="N2818"/>
      <c r="P2818" s="8"/>
      <c r="R2818" s="8"/>
      <c r="T2818" s="8"/>
      <c r="AQ2818"/>
      <c r="BJ2818" s="33" t="s">
        <v>2985</v>
      </c>
      <c r="BP2818" s="8"/>
    </row>
    <row r="2819" spans="1:68" x14ac:dyDescent="0.25">
      <c r="A2819" s="8"/>
      <c r="B2819" s="8"/>
      <c r="C2819" s="8"/>
      <c r="D2819" s="8"/>
      <c r="F2819" s="8"/>
      <c r="H2819"/>
      <c r="N2819"/>
      <c r="P2819" s="8"/>
      <c r="R2819" s="8"/>
      <c r="T2819" s="8"/>
      <c r="AQ2819"/>
      <c r="BJ2819" s="33" t="s">
        <v>2986</v>
      </c>
      <c r="BP2819" s="8"/>
    </row>
    <row r="2820" spans="1:68" x14ac:dyDescent="0.25">
      <c r="A2820" s="8"/>
      <c r="B2820" s="8"/>
      <c r="C2820" s="8"/>
      <c r="D2820" s="8"/>
      <c r="F2820" s="8"/>
      <c r="H2820"/>
      <c r="N2820"/>
      <c r="P2820" s="8"/>
      <c r="R2820" s="8"/>
      <c r="T2820" s="8"/>
      <c r="AQ2820"/>
      <c r="BJ2820" s="33" t="s">
        <v>2987</v>
      </c>
      <c r="BP2820" s="8"/>
    </row>
    <row r="2821" spans="1:68" x14ac:dyDescent="0.25">
      <c r="A2821" s="8"/>
      <c r="B2821" s="8"/>
      <c r="C2821" s="8"/>
      <c r="D2821" s="8"/>
      <c r="F2821" s="8"/>
      <c r="H2821"/>
      <c r="N2821"/>
      <c r="P2821" s="8"/>
      <c r="R2821" s="8"/>
      <c r="T2821" s="8"/>
      <c r="AQ2821"/>
      <c r="BJ2821" s="33" t="s">
        <v>2988</v>
      </c>
      <c r="BP2821" s="8"/>
    </row>
    <row r="2822" spans="1:68" x14ac:dyDescent="0.25">
      <c r="A2822" s="8"/>
      <c r="B2822" s="8"/>
      <c r="C2822" s="8"/>
      <c r="D2822" s="8"/>
      <c r="F2822" s="8"/>
      <c r="H2822"/>
      <c r="N2822"/>
      <c r="P2822" s="8"/>
      <c r="R2822" s="8"/>
      <c r="T2822" s="8"/>
      <c r="AQ2822"/>
      <c r="BJ2822" s="33" t="s">
        <v>2989</v>
      </c>
      <c r="BP2822" s="8"/>
    </row>
    <row r="2823" spans="1:68" x14ac:dyDescent="0.25">
      <c r="A2823" s="8"/>
      <c r="B2823" s="8"/>
      <c r="C2823" s="8"/>
      <c r="D2823" s="8"/>
      <c r="F2823" s="8"/>
      <c r="H2823"/>
      <c r="N2823"/>
      <c r="P2823" s="8"/>
      <c r="R2823" s="8"/>
      <c r="T2823" s="8"/>
      <c r="AQ2823"/>
      <c r="BJ2823" s="33" t="s">
        <v>2990</v>
      </c>
      <c r="BP2823" s="8"/>
    </row>
    <row r="2824" spans="1:68" x14ac:dyDescent="0.25">
      <c r="A2824" s="8"/>
      <c r="B2824" s="8"/>
      <c r="C2824" s="8"/>
      <c r="D2824" s="8"/>
      <c r="F2824" s="8"/>
      <c r="H2824"/>
      <c r="N2824"/>
      <c r="P2824" s="8"/>
      <c r="R2824" s="8"/>
      <c r="T2824" s="8"/>
      <c r="AQ2824"/>
      <c r="BJ2824" s="33" t="s">
        <v>2991</v>
      </c>
      <c r="BP2824" s="8"/>
    </row>
    <row r="2825" spans="1:68" x14ac:dyDescent="0.25">
      <c r="A2825" s="8"/>
      <c r="B2825" s="8"/>
      <c r="C2825" s="8"/>
      <c r="D2825" s="8"/>
      <c r="F2825" s="8"/>
      <c r="H2825"/>
      <c r="N2825"/>
      <c r="P2825" s="8"/>
      <c r="R2825" s="8"/>
      <c r="T2825" s="8"/>
      <c r="AQ2825"/>
      <c r="BJ2825" s="33" t="s">
        <v>2992</v>
      </c>
      <c r="BP2825" s="8"/>
    </row>
    <row r="2826" spans="1:68" x14ac:dyDescent="0.25">
      <c r="A2826" s="8"/>
      <c r="B2826" s="8"/>
      <c r="C2826" s="8"/>
      <c r="D2826" s="8"/>
      <c r="F2826" s="8"/>
      <c r="H2826"/>
      <c r="N2826"/>
      <c r="P2826" s="8"/>
      <c r="R2826" s="8"/>
      <c r="T2826" s="8"/>
      <c r="AQ2826"/>
      <c r="BJ2826" s="33" t="s">
        <v>2993</v>
      </c>
      <c r="BP2826" s="8"/>
    </row>
    <row r="2827" spans="1:68" x14ac:dyDescent="0.25">
      <c r="A2827" s="8"/>
      <c r="B2827" s="8"/>
      <c r="C2827" s="8"/>
      <c r="D2827" s="8"/>
      <c r="F2827" s="8"/>
      <c r="H2827"/>
      <c r="N2827"/>
      <c r="P2827" s="8"/>
      <c r="R2827" s="8"/>
      <c r="T2827" s="8"/>
      <c r="AQ2827"/>
      <c r="BJ2827" s="33" t="s">
        <v>2994</v>
      </c>
      <c r="BP2827" s="8"/>
    </row>
    <row r="2828" spans="1:68" x14ac:dyDescent="0.25">
      <c r="A2828" s="8"/>
      <c r="B2828" s="8"/>
      <c r="C2828" s="8"/>
      <c r="D2828" s="8"/>
      <c r="F2828" s="8"/>
      <c r="H2828"/>
      <c r="N2828"/>
      <c r="P2828" s="8"/>
      <c r="R2828" s="8"/>
      <c r="T2828" s="8"/>
      <c r="AQ2828"/>
      <c r="BJ2828" s="33" t="s">
        <v>2995</v>
      </c>
      <c r="BP2828" s="8"/>
    </row>
    <row r="2829" spans="1:68" x14ac:dyDescent="0.25">
      <c r="A2829" s="8"/>
      <c r="B2829" s="8"/>
      <c r="C2829" s="8"/>
      <c r="D2829" s="8"/>
      <c r="F2829" s="8"/>
      <c r="H2829"/>
      <c r="N2829"/>
      <c r="P2829" s="8"/>
      <c r="R2829" s="8"/>
      <c r="T2829" s="8"/>
      <c r="AQ2829"/>
      <c r="BJ2829" s="33" t="s">
        <v>2996</v>
      </c>
      <c r="BP2829" s="8"/>
    </row>
    <row r="2830" spans="1:68" x14ac:dyDescent="0.25">
      <c r="A2830" s="8"/>
      <c r="B2830" s="8"/>
      <c r="C2830" s="8"/>
      <c r="D2830" s="8"/>
      <c r="F2830" s="8"/>
      <c r="H2830"/>
      <c r="N2830"/>
      <c r="P2830" s="8"/>
      <c r="R2830" s="8"/>
      <c r="T2830" s="8"/>
      <c r="AQ2830"/>
      <c r="BJ2830" s="33" t="s">
        <v>2997</v>
      </c>
      <c r="BP2830" s="8"/>
    </row>
    <row r="2831" spans="1:68" x14ac:dyDescent="0.25">
      <c r="A2831" s="8"/>
      <c r="B2831" s="8"/>
      <c r="C2831" s="8"/>
      <c r="D2831" s="8"/>
      <c r="F2831" s="8"/>
      <c r="H2831"/>
      <c r="N2831"/>
      <c r="P2831" s="8"/>
      <c r="R2831" s="8"/>
      <c r="T2831" s="8"/>
      <c r="AQ2831"/>
      <c r="BJ2831" s="33" t="s">
        <v>2998</v>
      </c>
      <c r="BP2831" s="8"/>
    </row>
    <row r="2832" spans="1:68" x14ac:dyDescent="0.25">
      <c r="A2832" s="8"/>
      <c r="B2832" s="8"/>
      <c r="C2832" s="8"/>
      <c r="D2832" s="8"/>
      <c r="F2832" s="8"/>
      <c r="H2832"/>
      <c r="N2832"/>
      <c r="P2832" s="8"/>
      <c r="R2832" s="8"/>
      <c r="T2832" s="8"/>
      <c r="AQ2832"/>
      <c r="BJ2832" s="33" t="s">
        <v>2999</v>
      </c>
      <c r="BP2832" s="8"/>
    </row>
    <row r="2833" spans="1:68" x14ac:dyDescent="0.25">
      <c r="A2833" s="8"/>
      <c r="B2833" s="8"/>
      <c r="C2833" s="8"/>
      <c r="D2833" s="8"/>
      <c r="F2833" s="8"/>
      <c r="H2833"/>
      <c r="N2833"/>
      <c r="P2833" s="8"/>
      <c r="R2833" s="8"/>
      <c r="T2833" s="8"/>
      <c r="AQ2833"/>
      <c r="BJ2833" s="33" t="s">
        <v>3000</v>
      </c>
      <c r="BP2833" s="8"/>
    </row>
    <row r="2834" spans="1:68" x14ac:dyDescent="0.25">
      <c r="A2834" s="8"/>
      <c r="B2834" s="8"/>
      <c r="C2834" s="8"/>
      <c r="D2834" s="8"/>
      <c r="F2834" s="8"/>
      <c r="H2834"/>
      <c r="N2834"/>
      <c r="P2834" s="8"/>
      <c r="R2834" s="8"/>
      <c r="T2834" s="8"/>
      <c r="AQ2834"/>
      <c r="BJ2834" s="33" t="s">
        <v>3001</v>
      </c>
      <c r="BP2834" s="8"/>
    </row>
    <row r="2835" spans="1:68" x14ac:dyDescent="0.25">
      <c r="A2835" s="8"/>
      <c r="B2835" s="8"/>
      <c r="C2835" s="8"/>
      <c r="D2835" s="8"/>
      <c r="F2835" s="8"/>
      <c r="H2835"/>
      <c r="N2835"/>
      <c r="P2835" s="8"/>
      <c r="R2835" s="8"/>
      <c r="T2835" s="8"/>
      <c r="AQ2835"/>
      <c r="BJ2835" s="33" t="s">
        <v>3002</v>
      </c>
      <c r="BP2835" s="8"/>
    </row>
    <row r="2836" spans="1:68" x14ac:dyDescent="0.25">
      <c r="A2836" s="8"/>
      <c r="B2836" s="8"/>
      <c r="C2836" s="8"/>
      <c r="D2836" s="8"/>
      <c r="F2836" s="8"/>
      <c r="H2836"/>
      <c r="N2836"/>
      <c r="P2836" s="8"/>
      <c r="R2836" s="8"/>
      <c r="T2836" s="8"/>
      <c r="AQ2836"/>
      <c r="BJ2836" s="33" t="s">
        <v>3003</v>
      </c>
      <c r="BP2836" s="8"/>
    </row>
    <row r="2837" spans="1:68" x14ac:dyDescent="0.25">
      <c r="A2837" s="8"/>
      <c r="B2837" s="8"/>
      <c r="C2837" s="8"/>
      <c r="D2837" s="8"/>
      <c r="F2837" s="8"/>
      <c r="H2837"/>
      <c r="N2837"/>
      <c r="P2837" s="8"/>
      <c r="R2837" s="8"/>
      <c r="T2837" s="8"/>
      <c r="AQ2837"/>
      <c r="BJ2837" s="33" t="s">
        <v>3004</v>
      </c>
      <c r="BP2837" s="8"/>
    </row>
    <row r="2838" spans="1:68" x14ac:dyDescent="0.25">
      <c r="A2838" s="8"/>
      <c r="B2838" s="8"/>
      <c r="C2838" s="8"/>
      <c r="D2838" s="8"/>
      <c r="F2838" s="8"/>
      <c r="H2838"/>
      <c r="N2838"/>
      <c r="P2838" s="8"/>
      <c r="R2838" s="8"/>
      <c r="T2838" s="8"/>
      <c r="AQ2838"/>
      <c r="BJ2838" s="33" t="s">
        <v>3005</v>
      </c>
      <c r="BP2838" s="8"/>
    </row>
    <row r="2839" spans="1:68" x14ac:dyDescent="0.25">
      <c r="A2839" s="8"/>
      <c r="B2839" s="8"/>
      <c r="C2839" s="8"/>
      <c r="D2839" s="8"/>
      <c r="F2839" s="8"/>
      <c r="H2839"/>
      <c r="N2839"/>
      <c r="P2839" s="8"/>
      <c r="R2839" s="8"/>
      <c r="T2839" s="8"/>
      <c r="AQ2839"/>
      <c r="BJ2839" s="33" t="s">
        <v>3006</v>
      </c>
      <c r="BP2839" s="8"/>
    </row>
    <row r="2840" spans="1:68" x14ac:dyDescent="0.25">
      <c r="A2840" s="8"/>
      <c r="B2840" s="8"/>
      <c r="C2840" s="8"/>
      <c r="D2840" s="8"/>
      <c r="F2840" s="8"/>
      <c r="H2840"/>
      <c r="N2840"/>
      <c r="P2840" s="8"/>
      <c r="R2840" s="8"/>
      <c r="T2840" s="8"/>
      <c r="AQ2840"/>
      <c r="BJ2840" s="33" t="s">
        <v>3007</v>
      </c>
      <c r="BP2840" s="8"/>
    </row>
    <row r="2841" spans="1:68" x14ac:dyDescent="0.25">
      <c r="A2841" s="8"/>
      <c r="B2841" s="8"/>
      <c r="C2841" s="8"/>
      <c r="D2841" s="8"/>
      <c r="F2841" s="8"/>
      <c r="H2841"/>
      <c r="N2841"/>
      <c r="P2841" s="8"/>
      <c r="R2841" s="8"/>
      <c r="T2841" s="8"/>
      <c r="AQ2841"/>
      <c r="BJ2841" s="33" t="s">
        <v>3008</v>
      </c>
      <c r="BP2841" s="8"/>
    </row>
    <row r="2842" spans="1:68" x14ac:dyDescent="0.25">
      <c r="A2842" s="8"/>
      <c r="B2842" s="8"/>
      <c r="C2842" s="8"/>
      <c r="D2842" s="8"/>
      <c r="F2842" s="8"/>
      <c r="H2842"/>
      <c r="N2842"/>
      <c r="P2842" s="8"/>
      <c r="R2842" s="8"/>
      <c r="T2842" s="8"/>
      <c r="AQ2842"/>
      <c r="BJ2842" s="33" t="s">
        <v>3009</v>
      </c>
      <c r="BP2842" s="8"/>
    </row>
    <row r="2843" spans="1:68" x14ac:dyDescent="0.25">
      <c r="A2843" s="8"/>
      <c r="B2843" s="8"/>
      <c r="C2843" s="8"/>
      <c r="D2843" s="8"/>
      <c r="F2843" s="8"/>
      <c r="H2843"/>
      <c r="N2843"/>
      <c r="P2843" s="8"/>
      <c r="R2843" s="8"/>
      <c r="T2843" s="8"/>
      <c r="AQ2843"/>
      <c r="BJ2843" s="33" t="s">
        <v>3010</v>
      </c>
      <c r="BP2843" s="8"/>
    </row>
    <row r="2844" spans="1:68" x14ac:dyDescent="0.25">
      <c r="A2844" s="8"/>
      <c r="B2844" s="8"/>
      <c r="C2844" s="8"/>
      <c r="D2844" s="8"/>
      <c r="F2844" s="8"/>
      <c r="H2844"/>
      <c r="N2844"/>
      <c r="P2844" s="8"/>
      <c r="R2844" s="8"/>
      <c r="T2844" s="8"/>
      <c r="AQ2844"/>
      <c r="BJ2844" s="33" t="s">
        <v>3011</v>
      </c>
      <c r="BP2844" s="8"/>
    </row>
    <row r="2845" spans="1:68" x14ac:dyDescent="0.25">
      <c r="A2845" s="8"/>
      <c r="B2845" s="8"/>
      <c r="C2845" s="8"/>
      <c r="D2845" s="8"/>
      <c r="F2845" s="8"/>
      <c r="H2845"/>
      <c r="N2845"/>
      <c r="P2845" s="8"/>
      <c r="R2845" s="8"/>
      <c r="T2845" s="8"/>
      <c r="AQ2845"/>
      <c r="BJ2845" s="33" t="s">
        <v>3012</v>
      </c>
      <c r="BP2845" s="8"/>
    </row>
    <row r="2846" spans="1:68" x14ac:dyDescent="0.25">
      <c r="A2846" s="8"/>
      <c r="B2846" s="8"/>
      <c r="C2846" s="8"/>
      <c r="D2846" s="8"/>
      <c r="F2846" s="8"/>
      <c r="H2846"/>
      <c r="N2846"/>
      <c r="P2846" s="8"/>
      <c r="R2846" s="8"/>
      <c r="T2846" s="8"/>
      <c r="AQ2846"/>
      <c r="BJ2846" s="33" t="s">
        <v>3013</v>
      </c>
      <c r="BP2846" s="8"/>
    </row>
    <row r="2847" spans="1:68" x14ac:dyDescent="0.25">
      <c r="A2847" s="8"/>
      <c r="B2847" s="8"/>
      <c r="C2847" s="8"/>
      <c r="D2847" s="8"/>
      <c r="F2847" s="8"/>
      <c r="H2847"/>
      <c r="N2847"/>
      <c r="P2847" s="8"/>
      <c r="R2847" s="8"/>
      <c r="T2847" s="8"/>
      <c r="AQ2847"/>
      <c r="BJ2847" s="33" t="s">
        <v>3014</v>
      </c>
      <c r="BP2847" s="8"/>
    </row>
    <row r="2848" spans="1:68" x14ac:dyDescent="0.25">
      <c r="A2848" s="8"/>
      <c r="B2848" s="8"/>
      <c r="C2848" s="8"/>
      <c r="D2848" s="8"/>
      <c r="F2848" s="8"/>
      <c r="H2848"/>
      <c r="N2848"/>
      <c r="P2848" s="8"/>
      <c r="R2848" s="8"/>
      <c r="T2848" s="8"/>
      <c r="AQ2848"/>
      <c r="BJ2848" s="33" t="s">
        <v>3015</v>
      </c>
      <c r="BP2848" s="8"/>
    </row>
    <row r="2849" spans="1:68" x14ac:dyDescent="0.25">
      <c r="A2849" s="8"/>
      <c r="B2849" s="8"/>
      <c r="C2849" s="8"/>
      <c r="D2849" s="8"/>
      <c r="F2849" s="8"/>
      <c r="H2849"/>
      <c r="N2849"/>
      <c r="P2849" s="8"/>
      <c r="R2849" s="8"/>
      <c r="T2849" s="8"/>
      <c r="AQ2849"/>
      <c r="BJ2849" s="33" t="s">
        <v>3016</v>
      </c>
      <c r="BP2849" s="8"/>
    </row>
    <row r="2850" spans="1:68" x14ac:dyDescent="0.25">
      <c r="A2850" s="8"/>
      <c r="B2850" s="8"/>
      <c r="C2850" s="8"/>
      <c r="D2850" s="8"/>
      <c r="F2850" s="8"/>
      <c r="H2850"/>
      <c r="N2850"/>
      <c r="P2850" s="8"/>
      <c r="R2850" s="8"/>
      <c r="T2850" s="8"/>
      <c r="AQ2850"/>
      <c r="BJ2850" s="33" t="s">
        <v>3017</v>
      </c>
      <c r="BP2850" s="8"/>
    </row>
    <row r="2851" spans="1:68" x14ac:dyDescent="0.25">
      <c r="A2851" s="8"/>
      <c r="B2851" s="8"/>
      <c r="C2851" s="8"/>
      <c r="D2851" s="8"/>
      <c r="F2851" s="8"/>
      <c r="H2851"/>
      <c r="N2851"/>
      <c r="P2851" s="8"/>
      <c r="R2851" s="8"/>
      <c r="T2851" s="8"/>
      <c r="AQ2851"/>
      <c r="BJ2851" s="33" t="s">
        <v>3018</v>
      </c>
      <c r="BP2851" s="8"/>
    </row>
    <row r="2852" spans="1:68" x14ac:dyDescent="0.25">
      <c r="A2852" s="8"/>
      <c r="B2852" s="8"/>
      <c r="C2852" s="8"/>
      <c r="D2852" s="8"/>
      <c r="F2852" s="8"/>
      <c r="H2852"/>
      <c r="N2852"/>
      <c r="P2852" s="8"/>
      <c r="R2852" s="8"/>
      <c r="T2852" s="8"/>
      <c r="AQ2852"/>
      <c r="BJ2852" s="33" t="s">
        <v>3019</v>
      </c>
      <c r="BP2852" s="8"/>
    </row>
    <row r="2853" spans="1:68" x14ac:dyDescent="0.25">
      <c r="A2853" s="8"/>
      <c r="B2853" s="8"/>
      <c r="C2853" s="8"/>
      <c r="D2853" s="8"/>
      <c r="F2853" s="8"/>
      <c r="H2853"/>
      <c r="N2853"/>
      <c r="P2853" s="8"/>
      <c r="R2853" s="8"/>
      <c r="T2853" s="8"/>
      <c r="AQ2853"/>
      <c r="BJ2853" s="33" t="s">
        <v>3020</v>
      </c>
      <c r="BP2853" s="8"/>
    </row>
    <row r="2854" spans="1:68" x14ac:dyDescent="0.25">
      <c r="A2854" s="8"/>
      <c r="B2854" s="8"/>
      <c r="C2854" s="8"/>
      <c r="D2854" s="8"/>
      <c r="F2854" s="8"/>
      <c r="H2854"/>
      <c r="N2854"/>
      <c r="P2854" s="8"/>
      <c r="R2854" s="8"/>
      <c r="T2854" s="8"/>
      <c r="AQ2854"/>
      <c r="BJ2854" s="33" t="s">
        <v>3021</v>
      </c>
      <c r="BP2854" s="8"/>
    </row>
    <row r="2855" spans="1:68" x14ac:dyDescent="0.25">
      <c r="A2855" s="8"/>
      <c r="B2855" s="8"/>
      <c r="C2855" s="8"/>
      <c r="D2855" s="8"/>
      <c r="F2855" s="8"/>
      <c r="H2855"/>
      <c r="N2855"/>
      <c r="P2855" s="8"/>
      <c r="R2855" s="8"/>
      <c r="T2855" s="8"/>
      <c r="AQ2855"/>
      <c r="BJ2855" s="33" t="s">
        <v>3022</v>
      </c>
      <c r="BP2855" s="8"/>
    </row>
    <row r="2856" spans="1:68" x14ac:dyDescent="0.25">
      <c r="A2856" s="8"/>
      <c r="B2856" s="8"/>
      <c r="C2856" s="8"/>
      <c r="D2856" s="8"/>
      <c r="F2856" s="8"/>
      <c r="H2856"/>
      <c r="N2856"/>
      <c r="P2856" s="8"/>
      <c r="R2856" s="8"/>
      <c r="T2856" s="8"/>
      <c r="AQ2856"/>
      <c r="BJ2856" s="33" t="s">
        <v>3023</v>
      </c>
      <c r="BP2856" s="8"/>
    </row>
    <row r="2857" spans="1:68" x14ac:dyDescent="0.25">
      <c r="A2857" s="8"/>
      <c r="B2857" s="8"/>
      <c r="C2857" s="8"/>
      <c r="D2857" s="8"/>
      <c r="F2857" s="8"/>
      <c r="H2857"/>
      <c r="N2857"/>
      <c r="P2857" s="8"/>
      <c r="R2857" s="8"/>
      <c r="T2857" s="8"/>
      <c r="AQ2857"/>
      <c r="BJ2857" s="33" t="s">
        <v>3024</v>
      </c>
      <c r="BP2857" s="8"/>
    </row>
    <row r="2858" spans="1:68" x14ac:dyDescent="0.25">
      <c r="A2858" s="8"/>
      <c r="B2858" s="8"/>
      <c r="C2858" s="8"/>
      <c r="D2858" s="8"/>
      <c r="F2858" s="8"/>
      <c r="H2858"/>
      <c r="N2858"/>
      <c r="P2858" s="8"/>
      <c r="R2858" s="8"/>
      <c r="T2858" s="8"/>
      <c r="AQ2858"/>
      <c r="BJ2858" s="33" t="s">
        <v>3025</v>
      </c>
      <c r="BP2858" s="8"/>
    </row>
    <row r="2859" spans="1:68" x14ac:dyDescent="0.25">
      <c r="A2859" s="8"/>
      <c r="B2859" s="8"/>
      <c r="C2859" s="8"/>
      <c r="D2859" s="8"/>
      <c r="F2859" s="8"/>
      <c r="H2859"/>
      <c r="N2859"/>
      <c r="P2859" s="8"/>
      <c r="R2859" s="8"/>
      <c r="T2859" s="8"/>
      <c r="AQ2859"/>
      <c r="BJ2859" s="33" t="s">
        <v>3026</v>
      </c>
      <c r="BP2859" s="8"/>
    </row>
    <row r="2860" spans="1:68" x14ac:dyDescent="0.25">
      <c r="A2860" s="8"/>
      <c r="B2860" s="8"/>
      <c r="C2860" s="8"/>
      <c r="D2860" s="8"/>
      <c r="F2860" s="8"/>
      <c r="H2860"/>
      <c r="N2860"/>
      <c r="P2860" s="8"/>
      <c r="R2860" s="8"/>
      <c r="T2860" s="8"/>
      <c r="AQ2860"/>
      <c r="BJ2860" s="33" t="s">
        <v>3027</v>
      </c>
      <c r="BP2860" s="8"/>
    </row>
    <row r="2861" spans="1:68" x14ac:dyDescent="0.25">
      <c r="A2861" s="8"/>
      <c r="B2861" s="8"/>
      <c r="C2861" s="8"/>
      <c r="D2861" s="8"/>
      <c r="F2861" s="8"/>
      <c r="H2861"/>
      <c r="N2861"/>
      <c r="P2861" s="8"/>
      <c r="R2861" s="8"/>
      <c r="T2861" s="8"/>
      <c r="AQ2861"/>
      <c r="BJ2861" s="33" t="s">
        <v>3028</v>
      </c>
      <c r="BP2861" s="8"/>
    </row>
    <row r="2862" spans="1:68" x14ac:dyDescent="0.25">
      <c r="A2862" s="8"/>
      <c r="B2862" s="8"/>
      <c r="C2862" s="8"/>
      <c r="D2862" s="8"/>
      <c r="F2862" s="8"/>
      <c r="H2862"/>
      <c r="N2862"/>
      <c r="P2862" s="8"/>
      <c r="R2862" s="8"/>
      <c r="T2862" s="8"/>
      <c r="AQ2862"/>
      <c r="BJ2862" s="33" t="s">
        <v>3029</v>
      </c>
      <c r="BP2862" s="8"/>
    </row>
    <row r="2863" spans="1:68" x14ac:dyDescent="0.25">
      <c r="A2863" s="8"/>
      <c r="B2863" s="8"/>
      <c r="C2863" s="8"/>
      <c r="D2863" s="8"/>
      <c r="F2863" s="8"/>
      <c r="H2863"/>
      <c r="N2863"/>
      <c r="P2863" s="8"/>
      <c r="R2863" s="8"/>
      <c r="T2863" s="8"/>
      <c r="AQ2863"/>
      <c r="BJ2863" s="33" t="s">
        <v>3030</v>
      </c>
      <c r="BP2863" s="8"/>
    </row>
    <row r="2864" spans="1:68" x14ac:dyDescent="0.25">
      <c r="A2864" s="8"/>
      <c r="B2864" s="8"/>
      <c r="C2864" s="8"/>
      <c r="D2864" s="8"/>
      <c r="F2864" s="8"/>
      <c r="H2864"/>
      <c r="N2864"/>
      <c r="P2864" s="8"/>
      <c r="R2864" s="8"/>
      <c r="T2864" s="8"/>
      <c r="AQ2864"/>
      <c r="BJ2864" s="33" t="s">
        <v>3031</v>
      </c>
      <c r="BP2864" s="8"/>
    </row>
    <row r="2865" spans="1:68" x14ac:dyDescent="0.25">
      <c r="A2865" s="8"/>
      <c r="B2865" s="8"/>
      <c r="C2865" s="8"/>
      <c r="D2865" s="8"/>
      <c r="F2865" s="8"/>
      <c r="H2865"/>
      <c r="N2865"/>
      <c r="P2865" s="8"/>
      <c r="R2865" s="8"/>
      <c r="T2865" s="8"/>
      <c r="AQ2865"/>
      <c r="BJ2865" s="33" t="s">
        <v>3032</v>
      </c>
      <c r="BP2865" s="8"/>
    </row>
    <row r="2866" spans="1:68" x14ac:dyDescent="0.25">
      <c r="A2866" s="8"/>
      <c r="B2866" s="8"/>
      <c r="C2866" s="8"/>
      <c r="D2866" s="8"/>
      <c r="F2866" s="8"/>
      <c r="H2866"/>
      <c r="N2866"/>
      <c r="P2866" s="8"/>
      <c r="R2866" s="8"/>
      <c r="T2866" s="8"/>
      <c r="AQ2866"/>
      <c r="BJ2866" s="33" t="s">
        <v>3033</v>
      </c>
      <c r="BP2866" s="8"/>
    </row>
    <row r="2867" spans="1:68" x14ac:dyDescent="0.25">
      <c r="A2867" s="8"/>
      <c r="B2867" s="8"/>
      <c r="C2867" s="8"/>
      <c r="D2867" s="8"/>
      <c r="F2867" s="8"/>
      <c r="H2867"/>
      <c r="N2867"/>
      <c r="P2867" s="8"/>
      <c r="R2867" s="8"/>
      <c r="T2867" s="8"/>
      <c r="AQ2867"/>
      <c r="BJ2867" s="33" t="s">
        <v>3034</v>
      </c>
      <c r="BP2867" s="8"/>
    </row>
    <row r="2868" spans="1:68" x14ac:dyDescent="0.25">
      <c r="A2868" s="8"/>
      <c r="B2868" s="8"/>
      <c r="C2868" s="8"/>
      <c r="D2868" s="8"/>
      <c r="F2868" s="8"/>
      <c r="H2868"/>
      <c r="N2868"/>
      <c r="P2868" s="8"/>
      <c r="R2868" s="8"/>
      <c r="T2868" s="8"/>
      <c r="AQ2868"/>
      <c r="BJ2868" s="33" t="s">
        <v>3035</v>
      </c>
      <c r="BP2868" s="8"/>
    </row>
    <row r="2869" spans="1:68" x14ac:dyDescent="0.25">
      <c r="A2869" s="8"/>
      <c r="B2869" s="8"/>
      <c r="C2869" s="8"/>
      <c r="D2869" s="8"/>
      <c r="F2869" s="8"/>
      <c r="H2869"/>
      <c r="N2869"/>
      <c r="P2869" s="8"/>
      <c r="R2869" s="8"/>
      <c r="T2869" s="8"/>
      <c r="AQ2869"/>
      <c r="BJ2869" s="33" t="s">
        <v>3036</v>
      </c>
      <c r="BP2869" s="8"/>
    </row>
    <row r="2870" spans="1:68" x14ac:dyDescent="0.25">
      <c r="A2870" s="8"/>
      <c r="B2870" s="8"/>
      <c r="C2870" s="8"/>
      <c r="D2870" s="8"/>
      <c r="F2870" s="8"/>
      <c r="H2870"/>
      <c r="N2870"/>
      <c r="P2870" s="8"/>
      <c r="R2870" s="8"/>
      <c r="T2870" s="8"/>
      <c r="AQ2870"/>
      <c r="BJ2870" s="33" t="s">
        <v>3037</v>
      </c>
      <c r="BP2870" s="8"/>
    </row>
    <row r="2871" spans="1:68" x14ac:dyDescent="0.25">
      <c r="A2871" s="8"/>
      <c r="B2871" s="8"/>
      <c r="C2871" s="8"/>
      <c r="D2871" s="8"/>
      <c r="F2871" s="8"/>
      <c r="H2871"/>
      <c r="N2871"/>
      <c r="P2871" s="8"/>
      <c r="R2871" s="8"/>
      <c r="T2871" s="8"/>
      <c r="AQ2871"/>
      <c r="BJ2871" s="33" t="s">
        <v>3038</v>
      </c>
      <c r="BP2871" s="8"/>
    </row>
    <row r="2872" spans="1:68" x14ac:dyDescent="0.25">
      <c r="A2872" s="8"/>
      <c r="B2872" s="8"/>
      <c r="C2872" s="8"/>
      <c r="D2872" s="8"/>
      <c r="F2872" s="8"/>
      <c r="H2872"/>
      <c r="N2872"/>
      <c r="P2872" s="8"/>
      <c r="R2872" s="8"/>
      <c r="T2872" s="8"/>
      <c r="AQ2872"/>
      <c r="BJ2872" s="33" t="s">
        <v>3039</v>
      </c>
      <c r="BP2872" s="8"/>
    </row>
    <row r="2873" spans="1:68" x14ac:dyDescent="0.25">
      <c r="A2873" s="8"/>
      <c r="B2873" s="8"/>
      <c r="C2873" s="8"/>
      <c r="D2873" s="8"/>
      <c r="F2873" s="8"/>
      <c r="H2873"/>
      <c r="N2873"/>
      <c r="P2873" s="8"/>
      <c r="R2873" s="8"/>
      <c r="T2873" s="8"/>
      <c r="AQ2873"/>
      <c r="BJ2873" s="33" t="s">
        <v>3040</v>
      </c>
      <c r="BP2873" s="8"/>
    </row>
    <row r="2874" spans="1:68" x14ac:dyDescent="0.25">
      <c r="A2874" s="8"/>
      <c r="B2874" s="8"/>
      <c r="C2874" s="8"/>
      <c r="D2874" s="8"/>
      <c r="F2874" s="8"/>
      <c r="H2874"/>
      <c r="N2874"/>
      <c r="P2874" s="8"/>
      <c r="R2874" s="8"/>
      <c r="T2874" s="8"/>
      <c r="AQ2874"/>
      <c r="BJ2874" s="33" t="s">
        <v>3041</v>
      </c>
      <c r="BP2874" s="8"/>
    </row>
    <row r="2875" spans="1:68" x14ac:dyDescent="0.25">
      <c r="A2875" s="8"/>
      <c r="B2875" s="8"/>
      <c r="C2875" s="8"/>
      <c r="D2875" s="8"/>
      <c r="F2875" s="8"/>
      <c r="H2875"/>
      <c r="N2875"/>
      <c r="P2875" s="8"/>
      <c r="R2875" s="8"/>
      <c r="T2875" s="8"/>
      <c r="AQ2875"/>
      <c r="BJ2875" s="33" t="s">
        <v>3042</v>
      </c>
      <c r="BP2875" s="8"/>
    </row>
    <row r="2876" spans="1:68" x14ac:dyDescent="0.25">
      <c r="A2876" s="8"/>
      <c r="B2876" s="8"/>
      <c r="C2876" s="8"/>
      <c r="D2876" s="8"/>
      <c r="F2876" s="8"/>
      <c r="H2876"/>
      <c r="N2876"/>
      <c r="P2876" s="8"/>
      <c r="R2876" s="8"/>
      <c r="T2876" s="8"/>
      <c r="AQ2876"/>
      <c r="BJ2876" s="33" t="s">
        <v>3043</v>
      </c>
      <c r="BP2876" s="8"/>
    </row>
    <row r="2877" spans="1:68" x14ac:dyDescent="0.25">
      <c r="A2877" s="8"/>
      <c r="B2877" s="8"/>
      <c r="C2877" s="8"/>
      <c r="D2877" s="8"/>
      <c r="F2877" s="8"/>
      <c r="H2877"/>
      <c r="N2877"/>
      <c r="P2877" s="8"/>
      <c r="R2877" s="8"/>
      <c r="T2877" s="8"/>
      <c r="AQ2877"/>
      <c r="BJ2877" s="33" t="s">
        <v>3044</v>
      </c>
      <c r="BP2877" s="8"/>
    </row>
    <row r="2878" spans="1:68" x14ac:dyDescent="0.25">
      <c r="A2878" s="8"/>
      <c r="B2878" s="8"/>
      <c r="C2878" s="8"/>
      <c r="D2878" s="8"/>
      <c r="F2878" s="8"/>
      <c r="H2878"/>
      <c r="N2878"/>
      <c r="P2878" s="8"/>
      <c r="R2878" s="8"/>
      <c r="T2878" s="8"/>
      <c r="AQ2878"/>
      <c r="BJ2878" s="33" t="s">
        <v>3045</v>
      </c>
      <c r="BP2878" s="8"/>
    </row>
    <row r="2879" spans="1:68" x14ac:dyDescent="0.25">
      <c r="A2879" s="8"/>
      <c r="B2879" s="8"/>
      <c r="C2879" s="8"/>
      <c r="D2879" s="8"/>
      <c r="F2879" s="8"/>
      <c r="H2879"/>
      <c r="N2879"/>
      <c r="P2879" s="8"/>
      <c r="R2879" s="8"/>
      <c r="T2879" s="8"/>
      <c r="AQ2879"/>
      <c r="BJ2879" s="33" t="s">
        <v>3046</v>
      </c>
      <c r="BP2879" s="8"/>
    </row>
    <row r="2880" spans="1:68" x14ac:dyDescent="0.25">
      <c r="A2880" s="8"/>
      <c r="B2880" s="8"/>
      <c r="C2880" s="8"/>
      <c r="D2880" s="8"/>
      <c r="F2880" s="8"/>
      <c r="H2880"/>
      <c r="N2880"/>
      <c r="P2880" s="8"/>
      <c r="R2880" s="8"/>
      <c r="T2880" s="8"/>
      <c r="AQ2880"/>
      <c r="BJ2880" s="33" t="s">
        <v>3047</v>
      </c>
      <c r="BP2880" s="8"/>
    </row>
    <row r="2881" spans="1:68" x14ac:dyDescent="0.25">
      <c r="A2881" s="8"/>
      <c r="B2881" s="8"/>
      <c r="C2881" s="8"/>
      <c r="D2881" s="8"/>
      <c r="F2881" s="8"/>
      <c r="H2881"/>
      <c r="N2881"/>
      <c r="P2881" s="8"/>
      <c r="R2881" s="8"/>
      <c r="T2881" s="8"/>
      <c r="AQ2881"/>
      <c r="BJ2881" s="33" t="s">
        <v>3048</v>
      </c>
      <c r="BP2881" s="8"/>
    </row>
    <row r="2882" spans="1:68" x14ac:dyDescent="0.25">
      <c r="A2882" s="8"/>
      <c r="B2882" s="8"/>
      <c r="C2882" s="8"/>
      <c r="D2882" s="8"/>
      <c r="F2882" s="8"/>
      <c r="H2882"/>
      <c r="N2882"/>
      <c r="P2882" s="8"/>
      <c r="R2882" s="8"/>
      <c r="T2882" s="8"/>
      <c r="AQ2882"/>
      <c r="BJ2882" s="33" t="s">
        <v>3049</v>
      </c>
      <c r="BP2882" s="8"/>
    </row>
    <row r="2883" spans="1:68" x14ac:dyDescent="0.25">
      <c r="A2883" s="8"/>
      <c r="B2883" s="8"/>
      <c r="C2883" s="8"/>
      <c r="D2883" s="8"/>
      <c r="F2883" s="8"/>
      <c r="H2883"/>
      <c r="N2883"/>
      <c r="P2883" s="8"/>
      <c r="R2883" s="8"/>
      <c r="T2883" s="8"/>
      <c r="AQ2883"/>
      <c r="BJ2883" s="33" t="s">
        <v>3050</v>
      </c>
      <c r="BP2883" s="8"/>
    </row>
    <row r="2884" spans="1:68" x14ac:dyDescent="0.25">
      <c r="A2884" s="8"/>
      <c r="B2884" s="8"/>
      <c r="C2884" s="8"/>
      <c r="D2884" s="8"/>
      <c r="F2884" s="8"/>
      <c r="H2884"/>
      <c r="N2884"/>
      <c r="P2884" s="8"/>
      <c r="R2884" s="8"/>
      <c r="T2884" s="8"/>
      <c r="AQ2884"/>
      <c r="BJ2884" s="33" t="s">
        <v>3051</v>
      </c>
      <c r="BP2884" s="8"/>
    </row>
    <row r="2885" spans="1:68" x14ac:dyDescent="0.25">
      <c r="A2885" s="8"/>
      <c r="B2885" s="8"/>
      <c r="C2885" s="8"/>
      <c r="D2885" s="8"/>
      <c r="F2885" s="8"/>
      <c r="H2885"/>
      <c r="N2885"/>
      <c r="P2885" s="8"/>
      <c r="R2885" s="8"/>
      <c r="T2885" s="8"/>
      <c r="AQ2885"/>
      <c r="BJ2885" s="33" t="s">
        <v>3052</v>
      </c>
      <c r="BP2885" s="8"/>
    </row>
    <row r="2886" spans="1:68" x14ac:dyDescent="0.25">
      <c r="A2886" s="8"/>
      <c r="B2886" s="8"/>
      <c r="C2886" s="8"/>
      <c r="D2886" s="8"/>
      <c r="F2886" s="8"/>
      <c r="H2886"/>
      <c r="N2886"/>
      <c r="P2886" s="8"/>
      <c r="R2886" s="8"/>
      <c r="T2886" s="8"/>
      <c r="AQ2886"/>
      <c r="BJ2886" s="33" t="s">
        <v>3053</v>
      </c>
      <c r="BP2886" s="8"/>
    </row>
    <row r="2887" spans="1:68" x14ac:dyDescent="0.25">
      <c r="A2887" s="8"/>
      <c r="B2887" s="8"/>
      <c r="C2887" s="8"/>
      <c r="D2887" s="8"/>
      <c r="F2887" s="8"/>
      <c r="H2887"/>
      <c r="N2887"/>
      <c r="P2887" s="8"/>
      <c r="R2887" s="8"/>
      <c r="T2887" s="8"/>
      <c r="AQ2887"/>
      <c r="BJ2887" s="33" t="s">
        <v>3054</v>
      </c>
      <c r="BP2887" s="8"/>
    </row>
    <row r="2888" spans="1:68" x14ac:dyDescent="0.25">
      <c r="A2888" s="8"/>
      <c r="B2888" s="8"/>
      <c r="C2888" s="8"/>
      <c r="D2888" s="8"/>
      <c r="F2888" s="8"/>
      <c r="H2888"/>
      <c r="N2888"/>
      <c r="P2888" s="8"/>
      <c r="R2888" s="8"/>
      <c r="T2888" s="8"/>
      <c r="AQ2888"/>
      <c r="BJ2888" s="33" t="s">
        <v>3055</v>
      </c>
      <c r="BP2888" s="8"/>
    </row>
    <row r="2889" spans="1:68" x14ac:dyDescent="0.25">
      <c r="A2889" s="8"/>
      <c r="B2889" s="8"/>
      <c r="C2889" s="8"/>
      <c r="D2889" s="8"/>
      <c r="F2889" s="8"/>
      <c r="H2889"/>
      <c r="N2889"/>
      <c r="P2889" s="8"/>
      <c r="R2889" s="8"/>
      <c r="T2889" s="8"/>
      <c r="AQ2889"/>
      <c r="BJ2889" s="33" t="s">
        <v>3056</v>
      </c>
      <c r="BP2889" s="8"/>
    </row>
    <row r="2890" spans="1:68" x14ac:dyDescent="0.25">
      <c r="A2890" s="8"/>
      <c r="B2890" s="8"/>
      <c r="C2890" s="8"/>
      <c r="D2890" s="8"/>
      <c r="F2890" s="8"/>
      <c r="H2890"/>
      <c r="N2890"/>
      <c r="P2890" s="8"/>
      <c r="R2890" s="8"/>
      <c r="T2890" s="8"/>
      <c r="AQ2890"/>
      <c r="BJ2890" s="33" t="s">
        <v>3057</v>
      </c>
      <c r="BP2890" s="8"/>
    </row>
    <row r="2891" spans="1:68" x14ac:dyDescent="0.25">
      <c r="A2891" s="8"/>
      <c r="B2891" s="8"/>
      <c r="C2891" s="8"/>
      <c r="D2891" s="8"/>
      <c r="F2891" s="8"/>
      <c r="H2891"/>
      <c r="N2891"/>
      <c r="P2891" s="8"/>
      <c r="R2891" s="8"/>
      <c r="T2891" s="8"/>
      <c r="AQ2891"/>
      <c r="BJ2891" s="33" t="s">
        <v>3058</v>
      </c>
      <c r="BP2891" s="8"/>
    </row>
    <row r="2892" spans="1:68" x14ac:dyDescent="0.25">
      <c r="A2892" s="8"/>
      <c r="B2892" s="8"/>
      <c r="C2892" s="8"/>
      <c r="D2892" s="8"/>
      <c r="F2892" s="8"/>
      <c r="H2892"/>
      <c r="N2892"/>
      <c r="P2892" s="8"/>
      <c r="R2892" s="8"/>
      <c r="T2892" s="8"/>
      <c r="AQ2892"/>
      <c r="BJ2892" s="33" t="s">
        <v>3059</v>
      </c>
      <c r="BP2892" s="8"/>
    </row>
    <row r="2893" spans="1:68" x14ac:dyDescent="0.25">
      <c r="A2893" s="8"/>
      <c r="B2893" s="8"/>
      <c r="C2893" s="8"/>
      <c r="D2893" s="8"/>
      <c r="F2893" s="8"/>
      <c r="H2893"/>
      <c r="N2893"/>
      <c r="P2893" s="8"/>
      <c r="R2893" s="8"/>
      <c r="T2893" s="8"/>
      <c r="AQ2893"/>
      <c r="BJ2893" s="33" t="s">
        <v>3060</v>
      </c>
      <c r="BP2893" s="8"/>
    </row>
    <row r="2894" spans="1:68" x14ac:dyDescent="0.25">
      <c r="A2894" s="8"/>
      <c r="B2894" s="8"/>
      <c r="C2894" s="8"/>
      <c r="D2894" s="8"/>
      <c r="F2894" s="8"/>
      <c r="H2894"/>
      <c r="N2894"/>
      <c r="P2894" s="8"/>
      <c r="R2894" s="8"/>
      <c r="T2894" s="8"/>
      <c r="AQ2894"/>
      <c r="BJ2894" s="33" t="s">
        <v>3061</v>
      </c>
      <c r="BP2894" s="8"/>
    </row>
    <row r="2895" spans="1:68" x14ac:dyDescent="0.25">
      <c r="A2895" s="8"/>
      <c r="B2895" s="8"/>
      <c r="C2895" s="8"/>
      <c r="D2895" s="8"/>
      <c r="F2895" s="8"/>
      <c r="H2895"/>
      <c r="N2895"/>
      <c r="P2895" s="8"/>
      <c r="R2895" s="8"/>
      <c r="T2895" s="8"/>
      <c r="AQ2895"/>
      <c r="BJ2895" s="33" t="s">
        <v>3062</v>
      </c>
      <c r="BP2895" s="8"/>
    </row>
    <row r="2896" spans="1:68" x14ac:dyDescent="0.25">
      <c r="A2896" s="8"/>
      <c r="B2896" s="8"/>
      <c r="C2896" s="8"/>
      <c r="D2896" s="8"/>
      <c r="F2896" s="8"/>
      <c r="H2896"/>
      <c r="N2896"/>
      <c r="P2896" s="8"/>
      <c r="R2896" s="8"/>
      <c r="T2896" s="8"/>
      <c r="AQ2896"/>
      <c r="BJ2896" s="33" t="s">
        <v>3063</v>
      </c>
      <c r="BP2896" s="8"/>
    </row>
    <row r="2897" spans="1:68" x14ac:dyDescent="0.25">
      <c r="A2897" s="8"/>
      <c r="B2897" s="8"/>
      <c r="C2897" s="8"/>
      <c r="D2897" s="8"/>
      <c r="F2897" s="8"/>
      <c r="H2897"/>
      <c r="N2897"/>
      <c r="P2897" s="8"/>
      <c r="R2897" s="8"/>
      <c r="T2897" s="8"/>
      <c r="AQ2897"/>
      <c r="BJ2897" s="33" t="s">
        <v>3064</v>
      </c>
      <c r="BP2897" s="8"/>
    </row>
    <row r="2898" spans="1:68" x14ac:dyDescent="0.25">
      <c r="A2898" s="8"/>
      <c r="B2898" s="8"/>
      <c r="C2898" s="8"/>
      <c r="D2898" s="8"/>
      <c r="F2898" s="8"/>
      <c r="H2898"/>
      <c r="N2898"/>
      <c r="P2898" s="8"/>
      <c r="R2898" s="8"/>
      <c r="T2898" s="8"/>
      <c r="AQ2898"/>
      <c r="BJ2898" s="33" t="s">
        <v>3065</v>
      </c>
      <c r="BP2898" s="8"/>
    </row>
    <row r="2899" spans="1:68" x14ac:dyDescent="0.25">
      <c r="A2899" s="8"/>
      <c r="B2899" s="8"/>
      <c r="C2899" s="8"/>
      <c r="D2899" s="8"/>
      <c r="F2899" s="8"/>
      <c r="H2899"/>
      <c r="N2899"/>
      <c r="P2899" s="8"/>
      <c r="R2899" s="8"/>
      <c r="T2899" s="8"/>
      <c r="AQ2899"/>
      <c r="BJ2899" s="33" t="s">
        <v>3066</v>
      </c>
      <c r="BP2899" s="8"/>
    </row>
    <row r="2900" spans="1:68" x14ac:dyDescent="0.25">
      <c r="A2900" s="8"/>
      <c r="B2900" s="8"/>
      <c r="C2900" s="8"/>
      <c r="D2900" s="8"/>
      <c r="F2900" s="8"/>
      <c r="H2900"/>
      <c r="N2900"/>
      <c r="P2900" s="8"/>
      <c r="R2900" s="8"/>
      <c r="T2900" s="8"/>
      <c r="AQ2900"/>
      <c r="BJ2900" s="33" t="s">
        <v>3067</v>
      </c>
      <c r="BP2900" s="8"/>
    </row>
    <row r="2901" spans="1:68" x14ac:dyDescent="0.25">
      <c r="A2901" s="8"/>
      <c r="B2901" s="8"/>
      <c r="C2901" s="8"/>
      <c r="D2901" s="8"/>
      <c r="F2901" s="8"/>
      <c r="H2901"/>
      <c r="N2901"/>
      <c r="P2901" s="8"/>
      <c r="R2901" s="8"/>
      <c r="T2901" s="8"/>
      <c r="AQ2901"/>
      <c r="BJ2901" s="33" t="s">
        <v>3068</v>
      </c>
      <c r="BP2901" s="8"/>
    </row>
    <row r="2902" spans="1:68" x14ac:dyDescent="0.25">
      <c r="A2902" s="8"/>
      <c r="B2902" s="8"/>
      <c r="C2902" s="8"/>
      <c r="D2902" s="8"/>
      <c r="F2902" s="8"/>
      <c r="H2902"/>
      <c r="N2902"/>
      <c r="P2902" s="8"/>
      <c r="R2902" s="8"/>
      <c r="T2902" s="8"/>
      <c r="AQ2902"/>
      <c r="BJ2902" s="33" t="s">
        <v>3069</v>
      </c>
      <c r="BP2902" s="8"/>
    </row>
    <row r="2903" spans="1:68" x14ac:dyDescent="0.25">
      <c r="A2903" s="8"/>
      <c r="B2903" s="8"/>
      <c r="C2903" s="8"/>
      <c r="D2903" s="8"/>
      <c r="F2903" s="8"/>
      <c r="H2903"/>
      <c r="N2903"/>
      <c r="P2903" s="8"/>
      <c r="R2903" s="8"/>
      <c r="T2903" s="8"/>
      <c r="AQ2903"/>
      <c r="BJ2903" s="33" t="s">
        <v>3070</v>
      </c>
      <c r="BP2903" s="8"/>
    </row>
    <row r="2904" spans="1:68" x14ac:dyDescent="0.25">
      <c r="A2904" s="8"/>
      <c r="B2904" s="8"/>
      <c r="C2904" s="8"/>
      <c r="D2904" s="8"/>
      <c r="F2904" s="8"/>
      <c r="H2904"/>
      <c r="N2904"/>
      <c r="P2904" s="8"/>
      <c r="R2904" s="8"/>
      <c r="T2904" s="8"/>
      <c r="AQ2904"/>
      <c r="BJ2904" s="33" t="s">
        <v>3071</v>
      </c>
      <c r="BP2904" s="8"/>
    </row>
    <row r="2905" spans="1:68" x14ac:dyDescent="0.25">
      <c r="A2905" s="8"/>
      <c r="B2905" s="8"/>
      <c r="C2905" s="8"/>
      <c r="D2905" s="8"/>
      <c r="F2905" s="8"/>
      <c r="H2905"/>
      <c r="N2905"/>
      <c r="P2905" s="8"/>
      <c r="R2905" s="8"/>
      <c r="T2905" s="8"/>
      <c r="AQ2905"/>
      <c r="BJ2905" s="33" t="s">
        <v>3072</v>
      </c>
      <c r="BP2905" s="8"/>
    </row>
    <row r="2906" spans="1:68" x14ac:dyDescent="0.25">
      <c r="A2906" s="8"/>
      <c r="B2906" s="8"/>
      <c r="C2906" s="8"/>
      <c r="D2906" s="8"/>
      <c r="F2906" s="8"/>
      <c r="H2906"/>
      <c r="N2906"/>
      <c r="P2906" s="8"/>
      <c r="R2906" s="8"/>
      <c r="T2906" s="8"/>
      <c r="AQ2906"/>
      <c r="BJ2906" s="33" t="s">
        <v>3073</v>
      </c>
      <c r="BP2906" s="8"/>
    </row>
    <row r="2907" spans="1:68" x14ac:dyDescent="0.25">
      <c r="A2907" s="8"/>
      <c r="B2907" s="8"/>
      <c r="C2907" s="8"/>
      <c r="D2907" s="8"/>
      <c r="F2907" s="8"/>
      <c r="H2907"/>
      <c r="N2907"/>
      <c r="P2907" s="8"/>
      <c r="R2907" s="8"/>
      <c r="T2907" s="8"/>
      <c r="AQ2907"/>
      <c r="BJ2907" s="33" t="s">
        <v>3074</v>
      </c>
      <c r="BP2907" s="8"/>
    </row>
    <row r="2908" spans="1:68" x14ac:dyDescent="0.25">
      <c r="A2908" s="8"/>
      <c r="B2908" s="8"/>
      <c r="C2908" s="8"/>
      <c r="D2908" s="8"/>
      <c r="F2908" s="8"/>
      <c r="H2908"/>
      <c r="N2908"/>
      <c r="P2908" s="8"/>
      <c r="R2908" s="8"/>
      <c r="T2908" s="8"/>
      <c r="AQ2908"/>
      <c r="BJ2908" s="33" t="s">
        <v>3075</v>
      </c>
      <c r="BP2908" s="8"/>
    </row>
    <row r="2909" spans="1:68" x14ac:dyDescent="0.25">
      <c r="A2909" s="8"/>
      <c r="B2909" s="8"/>
      <c r="C2909" s="8"/>
      <c r="D2909" s="8"/>
      <c r="F2909" s="8"/>
      <c r="H2909"/>
      <c r="N2909"/>
      <c r="P2909" s="8"/>
      <c r="R2909" s="8"/>
      <c r="T2909" s="8"/>
      <c r="AQ2909"/>
      <c r="BJ2909" s="33" t="s">
        <v>3076</v>
      </c>
      <c r="BP2909" s="8"/>
    </row>
    <row r="2910" spans="1:68" x14ac:dyDescent="0.25">
      <c r="A2910" s="8"/>
      <c r="B2910" s="8"/>
      <c r="C2910" s="8"/>
      <c r="D2910" s="8"/>
      <c r="F2910" s="8"/>
      <c r="H2910"/>
      <c r="N2910"/>
      <c r="P2910" s="8"/>
      <c r="R2910" s="8"/>
      <c r="T2910" s="8"/>
      <c r="AQ2910"/>
      <c r="BJ2910" s="33" t="s">
        <v>3077</v>
      </c>
      <c r="BP2910" s="8"/>
    </row>
    <row r="2911" spans="1:68" x14ac:dyDescent="0.25">
      <c r="A2911" s="8"/>
      <c r="B2911" s="8"/>
      <c r="C2911" s="8"/>
      <c r="D2911" s="8"/>
      <c r="F2911" s="8"/>
      <c r="H2911"/>
      <c r="N2911"/>
      <c r="P2911" s="8"/>
      <c r="R2911" s="8"/>
      <c r="T2911" s="8"/>
      <c r="AQ2911"/>
      <c r="BJ2911" s="33" t="s">
        <v>3078</v>
      </c>
      <c r="BP2911" s="8"/>
    </row>
    <row r="2912" spans="1:68" x14ac:dyDescent="0.25">
      <c r="A2912" s="8"/>
      <c r="B2912" s="8"/>
      <c r="C2912" s="8"/>
      <c r="D2912" s="8"/>
      <c r="F2912" s="8"/>
      <c r="H2912"/>
      <c r="N2912"/>
      <c r="P2912" s="8"/>
      <c r="R2912" s="8"/>
      <c r="T2912" s="8"/>
      <c r="AQ2912"/>
      <c r="BJ2912" s="33" t="s">
        <v>3079</v>
      </c>
      <c r="BP2912" s="8"/>
    </row>
    <row r="2913" spans="1:68" x14ac:dyDescent="0.25">
      <c r="A2913" s="8"/>
      <c r="B2913" s="8"/>
      <c r="C2913" s="8"/>
      <c r="D2913" s="8"/>
      <c r="F2913" s="8"/>
      <c r="H2913"/>
      <c r="N2913"/>
      <c r="P2913" s="8"/>
      <c r="R2913" s="8"/>
      <c r="T2913" s="8"/>
      <c r="AQ2913"/>
      <c r="BJ2913" s="33" t="s">
        <v>3080</v>
      </c>
      <c r="BP2913" s="8"/>
    </row>
    <row r="2914" spans="1:68" x14ac:dyDescent="0.25">
      <c r="A2914" s="8"/>
      <c r="B2914" s="8"/>
      <c r="C2914" s="8"/>
      <c r="D2914" s="8"/>
      <c r="F2914" s="8"/>
      <c r="H2914"/>
      <c r="N2914"/>
      <c r="P2914" s="8"/>
      <c r="R2914" s="8"/>
      <c r="T2914" s="8"/>
      <c r="AQ2914"/>
      <c r="BJ2914" s="33" t="s">
        <v>3081</v>
      </c>
      <c r="BP2914" s="8"/>
    </row>
    <row r="2915" spans="1:68" x14ac:dyDescent="0.25">
      <c r="A2915" s="8"/>
      <c r="B2915" s="8"/>
      <c r="C2915" s="8"/>
      <c r="D2915" s="8"/>
      <c r="F2915" s="8"/>
      <c r="H2915"/>
      <c r="N2915"/>
      <c r="P2915" s="8"/>
      <c r="R2915" s="8"/>
      <c r="T2915" s="8"/>
      <c r="AQ2915"/>
      <c r="BJ2915" s="33" t="s">
        <v>3082</v>
      </c>
      <c r="BP2915" s="8"/>
    </row>
    <row r="2916" spans="1:68" x14ac:dyDescent="0.25">
      <c r="A2916" s="8"/>
      <c r="B2916" s="8"/>
      <c r="C2916" s="8"/>
      <c r="D2916" s="8"/>
      <c r="F2916" s="8"/>
      <c r="H2916"/>
      <c r="N2916"/>
      <c r="P2916" s="8"/>
      <c r="R2916" s="8"/>
      <c r="T2916" s="8"/>
      <c r="AQ2916"/>
      <c r="BJ2916" s="33" t="s">
        <v>3083</v>
      </c>
      <c r="BP2916" s="8"/>
    </row>
    <row r="2917" spans="1:68" x14ac:dyDescent="0.25">
      <c r="A2917" s="8"/>
      <c r="B2917" s="8"/>
      <c r="C2917" s="8"/>
      <c r="D2917" s="8"/>
      <c r="F2917" s="8"/>
      <c r="H2917"/>
      <c r="N2917"/>
      <c r="P2917" s="8"/>
      <c r="R2917" s="8"/>
      <c r="T2917" s="8"/>
      <c r="AQ2917"/>
      <c r="BJ2917" s="33" t="s">
        <v>3084</v>
      </c>
      <c r="BP2917" s="8"/>
    </row>
    <row r="2918" spans="1:68" x14ac:dyDescent="0.25">
      <c r="A2918" s="8"/>
      <c r="B2918" s="8"/>
      <c r="C2918" s="8"/>
      <c r="D2918" s="8"/>
      <c r="F2918" s="8"/>
      <c r="H2918"/>
      <c r="N2918"/>
      <c r="P2918" s="8"/>
      <c r="R2918" s="8"/>
      <c r="T2918" s="8"/>
      <c r="AQ2918"/>
      <c r="BJ2918" s="33" t="s">
        <v>3085</v>
      </c>
      <c r="BP2918" s="8"/>
    </row>
    <row r="2919" spans="1:68" x14ac:dyDescent="0.25">
      <c r="A2919" s="8"/>
      <c r="B2919" s="8"/>
      <c r="C2919" s="8"/>
      <c r="D2919" s="8"/>
      <c r="F2919" s="8"/>
      <c r="H2919"/>
      <c r="N2919"/>
      <c r="P2919" s="8"/>
      <c r="R2919" s="8"/>
      <c r="T2919" s="8"/>
      <c r="AQ2919"/>
      <c r="BJ2919" s="33" t="s">
        <v>3086</v>
      </c>
      <c r="BP2919" s="8"/>
    </row>
    <row r="2920" spans="1:68" x14ac:dyDescent="0.25">
      <c r="A2920" s="8"/>
      <c r="B2920" s="8"/>
      <c r="C2920" s="8"/>
      <c r="D2920" s="8"/>
      <c r="F2920" s="8"/>
      <c r="H2920"/>
      <c r="N2920"/>
      <c r="P2920" s="8"/>
      <c r="R2920" s="8"/>
      <c r="T2920" s="8"/>
      <c r="AQ2920"/>
      <c r="BJ2920" s="33" t="s">
        <v>3087</v>
      </c>
      <c r="BP2920" s="8"/>
    </row>
    <row r="2921" spans="1:68" x14ac:dyDescent="0.25">
      <c r="A2921" s="8"/>
      <c r="B2921" s="8"/>
      <c r="C2921" s="8"/>
      <c r="D2921" s="8"/>
      <c r="F2921" s="8"/>
      <c r="H2921"/>
      <c r="N2921"/>
      <c r="P2921" s="8"/>
      <c r="R2921" s="8"/>
      <c r="T2921" s="8"/>
      <c r="AQ2921"/>
      <c r="BJ2921" s="33" t="s">
        <v>3088</v>
      </c>
      <c r="BP2921" s="8"/>
    </row>
    <row r="2922" spans="1:68" x14ac:dyDescent="0.25">
      <c r="A2922" s="8"/>
      <c r="B2922" s="8"/>
      <c r="C2922" s="8"/>
      <c r="D2922" s="8"/>
      <c r="F2922" s="8"/>
      <c r="H2922"/>
      <c r="N2922"/>
      <c r="P2922" s="8"/>
      <c r="R2922" s="8"/>
      <c r="T2922" s="8"/>
      <c r="AQ2922"/>
      <c r="BJ2922" s="33" t="s">
        <v>3089</v>
      </c>
      <c r="BP2922" s="8"/>
    </row>
    <row r="2923" spans="1:68" x14ac:dyDescent="0.25">
      <c r="A2923" s="8"/>
      <c r="B2923" s="8"/>
      <c r="C2923" s="8"/>
      <c r="D2923" s="8"/>
      <c r="F2923" s="8"/>
      <c r="H2923"/>
      <c r="N2923"/>
      <c r="P2923" s="8"/>
      <c r="R2923" s="8"/>
      <c r="T2923" s="8"/>
      <c r="AQ2923"/>
      <c r="BJ2923" s="33" t="s">
        <v>3090</v>
      </c>
      <c r="BP2923" s="8"/>
    </row>
    <row r="2924" spans="1:68" x14ac:dyDescent="0.25">
      <c r="A2924" s="8"/>
      <c r="B2924" s="8"/>
      <c r="C2924" s="8"/>
      <c r="D2924" s="8"/>
      <c r="F2924" s="8"/>
      <c r="H2924"/>
      <c r="N2924"/>
      <c r="P2924" s="8"/>
      <c r="R2924" s="8"/>
      <c r="T2924" s="8"/>
      <c r="AQ2924"/>
      <c r="BJ2924" s="33" t="s">
        <v>3091</v>
      </c>
      <c r="BP2924" s="8"/>
    </row>
    <row r="2925" spans="1:68" x14ac:dyDescent="0.25">
      <c r="A2925" s="8"/>
      <c r="B2925" s="8"/>
      <c r="C2925" s="8"/>
      <c r="D2925" s="8"/>
      <c r="F2925" s="8"/>
      <c r="H2925"/>
      <c r="N2925"/>
      <c r="P2925" s="8"/>
      <c r="R2925" s="8"/>
      <c r="T2925" s="8"/>
      <c r="AQ2925"/>
      <c r="BJ2925" s="33" t="s">
        <v>3092</v>
      </c>
      <c r="BP2925" s="8"/>
    </row>
    <row r="2926" spans="1:68" x14ac:dyDescent="0.25">
      <c r="A2926" s="8"/>
      <c r="B2926" s="8"/>
      <c r="C2926" s="8"/>
      <c r="D2926" s="8"/>
      <c r="F2926" s="8"/>
      <c r="H2926"/>
      <c r="N2926"/>
      <c r="P2926" s="8"/>
      <c r="R2926" s="8"/>
      <c r="T2926" s="8"/>
      <c r="AQ2926"/>
      <c r="BJ2926" s="33" t="s">
        <v>3093</v>
      </c>
      <c r="BP2926" s="8"/>
    </row>
    <row r="2927" spans="1:68" x14ac:dyDescent="0.25">
      <c r="A2927" s="8"/>
      <c r="B2927" s="8"/>
      <c r="C2927" s="8"/>
      <c r="D2927" s="8"/>
      <c r="F2927" s="8"/>
      <c r="H2927"/>
      <c r="N2927"/>
      <c r="P2927" s="8"/>
      <c r="R2927" s="8"/>
      <c r="T2927" s="8"/>
      <c r="AQ2927"/>
      <c r="BJ2927" s="33" t="s">
        <v>3094</v>
      </c>
      <c r="BP2927" s="8"/>
    </row>
    <row r="2928" spans="1:68" x14ac:dyDescent="0.25">
      <c r="A2928" s="8"/>
      <c r="B2928" s="8"/>
      <c r="C2928" s="8"/>
      <c r="D2928" s="8"/>
      <c r="F2928" s="8"/>
      <c r="H2928"/>
      <c r="N2928"/>
      <c r="P2928" s="8"/>
      <c r="R2928" s="8"/>
      <c r="T2928" s="8"/>
      <c r="AQ2928"/>
      <c r="BJ2928" s="33" t="s">
        <v>3095</v>
      </c>
      <c r="BP2928" s="8"/>
    </row>
    <row r="2929" spans="1:68" x14ac:dyDescent="0.25">
      <c r="A2929" s="8"/>
      <c r="B2929" s="8"/>
      <c r="C2929" s="8"/>
      <c r="D2929" s="8"/>
      <c r="F2929" s="8"/>
      <c r="H2929"/>
      <c r="N2929"/>
      <c r="P2929" s="8"/>
      <c r="R2929" s="8"/>
      <c r="T2929" s="8"/>
      <c r="AQ2929"/>
      <c r="BJ2929" s="33" t="s">
        <v>3096</v>
      </c>
      <c r="BP2929" s="8"/>
    </row>
    <row r="2930" spans="1:68" x14ac:dyDescent="0.25">
      <c r="A2930" s="8"/>
      <c r="B2930" s="8"/>
      <c r="C2930" s="8"/>
      <c r="D2930" s="8"/>
      <c r="F2930" s="8"/>
      <c r="H2930"/>
      <c r="N2930"/>
      <c r="P2930" s="8"/>
      <c r="R2930" s="8"/>
      <c r="T2930" s="8"/>
      <c r="AQ2930"/>
      <c r="BJ2930" s="33" t="s">
        <v>3097</v>
      </c>
      <c r="BP2930" s="8"/>
    </row>
    <row r="2931" spans="1:68" x14ac:dyDescent="0.25">
      <c r="A2931" s="8"/>
      <c r="B2931" s="8"/>
      <c r="C2931" s="8"/>
      <c r="D2931" s="8"/>
      <c r="F2931" s="8"/>
      <c r="H2931"/>
      <c r="N2931"/>
      <c r="P2931" s="8"/>
      <c r="R2931" s="8"/>
      <c r="T2931" s="8"/>
      <c r="AQ2931"/>
      <c r="BJ2931" s="33" t="s">
        <v>3098</v>
      </c>
      <c r="BP2931" s="8"/>
    </row>
    <row r="2932" spans="1:68" x14ac:dyDescent="0.25">
      <c r="A2932" s="8"/>
      <c r="B2932" s="8"/>
      <c r="C2932" s="8"/>
      <c r="D2932" s="8"/>
      <c r="F2932" s="8"/>
      <c r="H2932"/>
      <c r="N2932"/>
      <c r="P2932" s="8"/>
      <c r="R2932" s="8"/>
      <c r="T2932" s="8"/>
      <c r="AQ2932"/>
      <c r="BJ2932" s="33" t="s">
        <v>3099</v>
      </c>
      <c r="BP2932" s="8"/>
    </row>
    <row r="2933" spans="1:68" x14ac:dyDescent="0.25">
      <c r="A2933" s="8"/>
      <c r="B2933" s="8"/>
      <c r="C2933" s="8"/>
      <c r="D2933" s="8"/>
      <c r="F2933" s="8"/>
      <c r="H2933"/>
      <c r="N2933"/>
      <c r="P2933" s="8"/>
      <c r="R2933" s="8"/>
      <c r="T2933" s="8"/>
      <c r="AQ2933"/>
      <c r="BJ2933" s="33" t="s">
        <v>3100</v>
      </c>
      <c r="BP2933" s="8"/>
    </row>
    <row r="2934" spans="1:68" x14ac:dyDescent="0.25">
      <c r="A2934" s="8"/>
      <c r="B2934" s="8"/>
      <c r="C2934" s="8"/>
      <c r="D2934" s="8"/>
      <c r="F2934" s="8"/>
      <c r="H2934"/>
      <c r="N2934"/>
      <c r="P2934" s="8"/>
      <c r="R2934" s="8"/>
      <c r="T2934" s="8"/>
      <c r="AQ2934"/>
      <c r="BJ2934" s="33" t="s">
        <v>3101</v>
      </c>
      <c r="BP2934" s="8"/>
    </row>
    <row r="2935" spans="1:68" x14ac:dyDescent="0.25">
      <c r="A2935" s="8"/>
      <c r="B2935" s="8"/>
      <c r="C2935" s="8"/>
      <c r="D2935" s="8"/>
      <c r="F2935" s="8"/>
      <c r="H2935"/>
      <c r="N2935"/>
      <c r="P2935" s="8"/>
      <c r="R2935" s="8"/>
      <c r="T2935" s="8"/>
      <c r="AQ2935"/>
      <c r="BJ2935" s="33" t="s">
        <v>3102</v>
      </c>
      <c r="BP2935" s="8"/>
    </row>
    <row r="2936" spans="1:68" x14ac:dyDescent="0.25">
      <c r="A2936" s="8"/>
      <c r="B2936" s="8"/>
      <c r="C2936" s="8"/>
      <c r="D2936" s="8"/>
      <c r="F2936" s="8"/>
      <c r="H2936"/>
      <c r="N2936"/>
      <c r="P2936" s="8"/>
      <c r="R2936" s="8"/>
      <c r="T2936" s="8"/>
      <c r="AQ2936"/>
      <c r="BJ2936" s="33" t="s">
        <v>3103</v>
      </c>
      <c r="BP2936" s="8"/>
    </row>
    <row r="2937" spans="1:68" x14ac:dyDescent="0.25">
      <c r="A2937" s="8"/>
      <c r="B2937" s="8"/>
      <c r="C2937" s="8"/>
      <c r="D2937" s="8"/>
      <c r="F2937" s="8"/>
      <c r="H2937"/>
      <c r="N2937"/>
      <c r="P2937" s="8"/>
      <c r="R2937" s="8"/>
      <c r="T2937" s="8"/>
      <c r="AQ2937"/>
      <c r="BJ2937" s="33" t="s">
        <v>3104</v>
      </c>
      <c r="BP2937" s="8"/>
    </row>
    <row r="2938" spans="1:68" x14ac:dyDescent="0.25">
      <c r="A2938" s="8"/>
      <c r="B2938" s="8"/>
      <c r="C2938" s="8"/>
      <c r="D2938" s="8"/>
      <c r="F2938" s="8"/>
      <c r="H2938"/>
      <c r="N2938"/>
      <c r="P2938" s="8"/>
      <c r="R2938" s="8"/>
      <c r="T2938" s="8"/>
      <c r="AQ2938"/>
      <c r="BJ2938" s="33" t="s">
        <v>3105</v>
      </c>
      <c r="BP2938" s="8"/>
    </row>
    <row r="2939" spans="1:68" x14ac:dyDescent="0.25">
      <c r="A2939" s="8"/>
      <c r="B2939" s="8"/>
      <c r="C2939" s="8"/>
      <c r="D2939" s="8"/>
      <c r="F2939" s="8"/>
      <c r="H2939"/>
      <c r="N2939"/>
      <c r="P2939" s="8"/>
      <c r="R2939" s="8"/>
      <c r="T2939" s="8"/>
      <c r="AQ2939"/>
      <c r="BJ2939" s="33" t="s">
        <v>3106</v>
      </c>
      <c r="BP2939" s="8"/>
    </row>
    <row r="2940" spans="1:68" x14ac:dyDescent="0.25">
      <c r="A2940" s="8"/>
      <c r="B2940" s="8"/>
      <c r="C2940" s="8"/>
      <c r="D2940" s="8"/>
      <c r="F2940" s="8"/>
      <c r="H2940"/>
      <c r="N2940"/>
      <c r="P2940" s="8"/>
      <c r="R2940" s="8"/>
      <c r="T2940" s="8"/>
      <c r="AQ2940"/>
      <c r="BJ2940" s="33" t="s">
        <v>3107</v>
      </c>
      <c r="BP2940" s="8"/>
    </row>
    <row r="2941" spans="1:68" x14ac:dyDescent="0.25">
      <c r="A2941" s="8"/>
      <c r="B2941" s="8"/>
      <c r="C2941" s="8"/>
      <c r="D2941" s="8"/>
      <c r="F2941" s="8"/>
      <c r="H2941"/>
      <c r="N2941"/>
      <c r="P2941" s="8"/>
      <c r="R2941" s="8"/>
      <c r="T2941" s="8"/>
      <c r="AQ2941"/>
      <c r="BJ2941" s="33" t="s">
        <v>3108</v>
      </c>
      <c r="BP2941" s="8"/>
    </row>
    <row r="2942" spans="1:68" x14ac:dyDescent="0.25">
      <c r="A2942" s="8"/>
      <c r="B2942" s="8"/>
      <c r="C2942" s="8"/>
      <c r="D2942" s="8"/>
      <c r="F2942" s="8"/>
      <c r="H2942"/>
      <c r="N2942"/>
      <c r="P2942" s="8"/>
      <c r="R2942" s="8"/>
      <c r="T2942" s="8"/>
      <c r="AQ2942"/>
      <c r="BJ2942" s="33" t="s">
        <v>3109</v>
      </c>
      <c r="BP2942" s="8"/>
    </row>
    <row r="2943" spans="1:68" x14ac:dyDescent="0.25">
      <c r="A2943" s="8"/>
      <c r="B2943" s="8"/>
      <c r="C2943" s="8"/>
      <c r="D2943" s="8"/>
      <c r="F2943" s="8"/>
      <c r="H2943"/>
      <c r="N2943"/>
      <c r="P2943" s="8"/>
      <c r="R2943" s="8"/>
      <c r="T2943" s="8"/>
      <c r="AQ2943"/>
      <c r="BJ2943" s="33" t="s">
        <v>3110</v>
      </c>
      <c r="BP2943" s="8"/>
    </row>
    <row r="2944" spans="1:68" x14ac:dyDescent="0.25">
      <c r="A2944" s="8"/>
      <c r="B2944" s="8"/>
      <c r="C2944" s="8"/>
      <c r="D2944" s="8"/>
      <c r="F2944" s="8"/>
      <c r="H2944"/>
      <c r="N2944"/>
      <c r="P2944" s="8"/>
      <c r="R2944" s="8"/>
      <c r="T2944" s="8"/>
      <c r="AQ2944"/>
      <c r="BJ2944" s="33" t="s">
        <v>3111</v>
      </c>
      <c r="BP2944" s="8"/>
    </row>
    <row r="2945" spans="1:68" x14ac:dyDescent="0.25">
      <c r="A2945" s="8"/>
      <c r="B2945" s="8"/>
      <c r="C2945" s="8"/>
      <c r="D2945" s="8"/>
      <c r="F2945" s="8"/>
      <c r="H2945"/>
      <c r="N2945"/>
      <c r="P2945" s="8"/>
      <c r="R2945" s="8"/>
      <c r="T2945" s="8"/>
      <c r="AQ2945"/>
      <c r="BJ2945" s="33" t="s">
        <v>3112</v>
      </c>
      <c r="BP2945" s="8"/>
    </row>
    <row r="2946" spans="1:68" x14ac:dyDescent="0.25">
      <c r="A2946" s="8"/>
      <c r="B2946" s="8"/>
      <c r="C2946" s="8"/>
      <c r="D2946" s="8"/>
      <c r="F2946" s="8"/>
      <c r="H2946"/>
      <c r="N2946"/>
      <c r="P2946" s="8"/>
      <c r="R2946" s="8"/>
      <c r="T2946" s="8"/>
      <c r="AQ2946"/>
      <c r="BJ2946" s="33" t="s">
        <v>3113</v>
      </c>
      <c r="BP2946" s="8"/>
    </row>
    <row r="2947" spans="1:68" x14ac:dyDescent="0.25">
      <c r="A2947" s="8"/>
      <c r="B2947" s="8"/>
      <c r="C2947" s="8"/>
      <c r="D2947" s="8"/>
      <c r="F2947" s="8"/>
      <c r="H2947"/>
      <c r="N2947"/>
      <c r="P2947" s="8"/>
      <c r="R2947" s="8"/>
      <c r="T2947" s="8"/>
      <c r="AQ2947"/>
      <c r="BJ2947" s="33" t="s">
        <v>3114</v>
      </c>
      <c r="BP2947" s="8"/>
    </row>
    <row r="2948" spans="1:68" x14ac:dyDescent="0.25">
      <c r="A2948" s="8"/>
      <c r="B2948" s="8"/>
      <c r="C2948" s="8"/>
      <c r="D2948" s="8"/>
      <c r="F2948" s="8"/>
      <c r="H2948"/>
      <c r="N2948"/>
      <c r="P2948" s="8"/>
      <c r="R2948" s="8"/>
      <c r="T2948" s="8"/>
      <c r="AQ2948"/>
      <c r="BJ2948" s="33" t="s">
        <v>3115</v>
      </c>
      <c r="BP2948" s="8"/>
    </row>
    <row r="2949" spans="1:68" x14ac:dyDescent="0.25">
      <c r="A2949" s="8"/>
      <c r="B2949" s="8"/>
      <c r="C2949" s="8"/>
      <c r="D2949" s="8"/>
      <c r="F2949" s="8"/>
      <c r="H2949"/>
      <c r="N2949"/>
      <c r="P2949" s="8"/>
      <c r="R2949" s="8"/>
      <c r="T2949" s="8"/>
      <c r="AQ2949"/>
      <c r="BJ2949" s="33" t="s">
        <v>3116</v>
      </c>
      <c r="BP2949" s="8"/>
    </row>
    <row r="2950" spans="1:68" x14ac:dyDescent="0.25">
      <c r="A2950" s="8"/>
      <c r="B2950" s="8"/>
      <c r="C2950" s="8"/>
      <c r="D2950" s="8"/>
      <c r="F2950" s="8"/>
      <c r="H2950"/>
      <c r="N2950"/>
      <c r="P2950" s="8"/>
      <c r="R2950" s="8"/>
      <c r="T2950" s="8"/>
      <c r="AQ2950"/>
      <c r="BJ2950" s="33" t="s">
        <v>3117</v>
      </c>
      <c r="BP2950" s="8"/>
    </row>
    <row r="2951" spans="1:68" x14ac:dyDescent="0.25">
      <c r="A2951" s="8"/>
      <c r="B2951" s="8"/>
      <c r="C2951" s="8"/>
      <c r="D2951" s="8"/>
      <c r="F2951" s="8"/>
      <c r="H2951"/>
      <c r="N2951"/>
      <c r="P2951" s="8"/>
      <c r="R2951" s="8"/>
      <c r="T2951" s="8"/>
      <c r="AQ2951"/>
      <c r="BJ2951" s="33" t="s">
        <v>3118</v>
      </c>
      <c r="BP2951" s="8"/>
    </row>
    <row r="2952" spans="1:68" x14ac:dyDescent="0.25">
      <c r="A2952" s="8"/>
      <c r="B2952" s="8"/>
      <c r="C2952" s="8"/>
      <c r="D2952" s="8"/>
      <c r="F2952" s="8"/>
      <c r="H2952"/>
      <c r="N2952"/>
      <c r="P2952" s="8"/>
      <c r="R2952" s="8"/>
      <c r="T2952" s="8"/>
      <c r="AQ2952"/>
      <c r="BJ2952" s="33" t="s">
        <v>3119</v>
      </c>
      <c r="BP2952" s="8"/>
    </row>
    <row r="2953" spans="1:68" x14ac:dyDescent="0.25">
      <c r="A2953" s="8"/>
      <c r="B2953" s="8"/>
      <c r="C2953" s="8"/>
      <c r="D2953" s="8"/>
      <c r="F2953" s="8"/>
      <c r="H2953"/>
      <c r="N2953"/>
      <c r="P2953" s="8"/>
      <c r="R2953" s="8"/>
      <c r="T2953" s="8"/>
      <c r="AQ2953"/>
      <c r="BJ2953" s="33" t="s">
        <v>3120</v>
      </c>
      <c r="BP2953" s="8"/>
    </row>
    <row r="2954" spans="1:68" x14ac:dyDescent="0.25">
      <c r="A2954" s="8"/>
      <c r="B2954" s="8"/>
      <c r="C2954" s="8"/>
      <c r="D2954" s="8"/>
      <c r="F2954" s="8"/>
      <c r="H2954"/>
      <c r="N2954"/>
      <c r="P2954" s="8"/>
      <c r="R2954" s="8"/>
      <c r="T2954" s="8"/>
      <c r="AQ2954"/>
      <c r="BJ2954" s="33" t="s">
        <v>3121</v>
      </c>
      <c r="BP2954" s="8"/>
    </row>
    <row r="2955" spans="1:68" x14ac:dyDescent="0.25">
      <c r="A2955" s="8"/>
      <c r="B2955" s="8"/>
      <c r="C2955" s="8"/>
      <c r="D2955" s="8"/>
      <c r="F2955" s="8"/>
      <c r="H2955"/>
      <c r="N2955"/>
      <c r="P2955" s="8"/>
      <c r="R2955" s="8"/>
      <c r="T2955" s="8"/>
      <c r="AQ2955"/>
      <c r="BJ2955" s="33" t="s">
        <v>3122</v>
      </c>
      <c r="BP2955" s="8"/>
    </row>
    <row r="2956" spans="1:68" x14ac:dyDescent="0.25">
      <c r="A2956" s="8"/>
      <c r="B2956" s="8"/>
      <c r="C2956" s="8"/>
      <c r="D2956" s="8"/>
      <c r="F2956" s="8"/>
      <c r="H2956"/>
      <c r="N2956"/>
      <c r="P2956" s="8"/>
      <c r="R2956" s="8"/>
      <c r="T2956" s="8"/>
      <c r="AQ2956"/>
      <c r="BJ2956" s="33" t="s">
        <v>3123</v>
      </c>
      <c r="BP2956" s="8"/>
    </row>
    <row r="2957" spans="1:68" x14ac:dyDescent="0.25">
      <c r="A2957" s="8"/>
      <c r="B2957" s="8"/>
      <c r="C2957" s="8"/>
      <c r="D2957" s="8"/>
      <c r="F2957" s="8"/>
      <c r="H2957"/>
      <c r="N2957"/>
      <c r="P2957" s="8"/>
      <c r="R2957" s="8"/>
      <c r="T2957" s="8"/>
      <c r="AQ2957"/>
      <c r="BJ2957" s="33" t="s">
        <v>3124</v>
      </c>
      <c r="BP2957" s="8"/>
    </row>
    <row r="2958" spans="1:68" x14ac:dyDescent="0.25">
      <c r="A2958" s="8"/>
      <c r="B2958" s="8"/>
      <c r="C2958" s="8"/>
      <c r="D2958" s="8"/>
      <c r="F2958" s="8"/>
      <c r="H2958"/>
      <c r="N2958"/>
      <c r="P2958" s="8"/>
      <c r="R2958" s="8"/>
      <c r="T2958" s="8"/>
      <c r="AQ2958"/>
      <c r="BJ2958" s="33" t="s">
        <v>3125</v>
      </c>
      <c r="BP2958" s="8"/>
    </row>
    <row r="2959" spans="1:68" x14ac:dyDescent="0.25">
      <c r="A2959" s="8"/>
      <c r="B2959" s="8"/>
      <c r="C2959" s="8"/>
      <c r="D2959" s="8"/>
      <c r="F2959" s="8"/>
      <c r="H2959"/>
      <c r="N2959"/>
      <c r="P2959" s="8"/>
      <c r="R2959" s="8"/>
      <c r="T2959" s="8"/>
      <c r="AQ2959"/>
      <c r="BJ2959" s="33" t="s">
        <v>3126</v>
      </c>
      <c r="BP2959" s="8"/>
    </row>
    <row r="2960" spans="1:68" x14ac:dyDescent="0.25">
      <c r="A2960" s="8"/>
      <c r="B2960" s="8"/>
      <c r="C2960" s="8"/>
      <c r="D2960" s="8"/>
      <c r="F2960" s="8"/>
      <c r="H2960"/>
      <c r="N2960"/>
      <c r="P2960" s="8"/>
      <c r="R2960" s="8"/>
      <c r="T2960" s="8"/>
      <c r="AQ2960"/>
      <c r="BJ2960" s="33" t="s">
        <v>3127</v>
      </c>
      <c r="BP2960" s="8"/>
    </row>
    <row r="2961" spans="1:68" x14ac:dyDescent="0.25">
      <c r="A2961" s="8"/>
      <c r="B2961" s="8"/>
      <c r="C2961" s="8"/>
      <c r="D2961" s="8"/>
      <c r="F2961" s="8"/>
      <c r="H2961"/>
      <c r="N2961"/>
      <c r="P2961" s="8"/>
      <c r="R2961" s="8"/>
      <c r="T2961" s="8"/>
      <c r="AQ2961"/>
      <c r="BJ2961" s="33" t="s">
        <v>3128</v>
      </c>
      <c r="BP2961" s="8"/>
    </row>
    <row r="2962" spans="1:68" x14ac:dyDescent="0.25">
      <c r="A2962" s="8"/>
      <c r="B2962" s="8"/>
      <c r="C2962" s="8"/>
      <c r="D2962" s="8"/>
      <c r="F2962" s="8"/>
      <c r="H2962"/>
      <c r="N2962"/>
      <c r="P2962" s="8"/>
      <c r="R2962" s="8"/>
      <c r="T2962" s="8"/>
      <c r="AQ2962"/>
      <c r="BJ2962" s="33" t="s">
        <v>3129</v>
      </c>
      <c r="BP2962" s="8"/>
    </row>
    <row r="2963" spans="1:68" x14ac:dyDescent="0.25">
      <c r="A2963" s="8"/>
      <c r="B2963" s="8"/>
      <c r="C2963" s="8"/>
      <c r="D2963" s="8"/>
      <c r="F2963" s="8"/>
      <c r="H2963"/>
      <c r="N2963"/>
      <c r="P2963" s="8"/>
      <c r="R2963" s="8"/>
      <c r="T2963" s="8"/>
      <c r="AQ2963"/>
      <c r="BJ2963" s="33" t="s">
        <v>3130</v>
      </c>
      <c r="BP2963" s="8"/>
    </row>
    <row r="2964" spans="1:68" x14ac:dyDescent="0.25">
      <c r="A2964" s="8"/>
      <c r="B2964" s="8"/>
      <c r="C2964" s="8"/>
      <c r="D2964" s="8"/>
      <c r="F2964" s="8"/>
      <c r="H2964"/>
      <c r="N2964"/>
      <c r="P2964" s="8"/>
      <c r="R2964" s="8"/>
      <c r="T2964" s="8"/>
      <c r="AQ2964"/>
      <c r="BJ2964" s="33" t="s">
        <v>3131</v>
      </c>
      <c r="BP2964" s="8"/>
    </row>
    <row r="2965" spans="1:68" x14ac:dyDescent="0.25">
      <c r="A2965" s="8"/>
      <c r="B2965" s="8"/>
      <c r="C2965" s="8"/>
      <c r="D2965" s="8"/>
      <c r="F2965" s="8"/>
      <c r="H2965"/>
      <c r="N2965"/>
      <c r="P2965" s="8"/>
      <c r="R2965" s="8"/>
      <c r="T2965" s="8"/>
      <c r="AQ2965"/>
      <c r="BJ2965" s="33" t="s">
        <v>3132</v>
      </c>
      <c r="BP2965" s="8"/>
    </row>
    <row r="2966" spans="1:68" x14ac:dyDescent="0.25">
      <c r="A2966" s="8"/>
      <c r="B2966" s="8"/>
      <c r="C2966" s="8"/>
      <c r="D2966" s="8"/>
      <c r="F2966" s="8"/>
      <c r="H2966"/>
      <c r="N2966"/>
      <c r="P2966" s="8"/>
      <c r="R2966" s="8"/>
      <c r="T2966" s="8"/>
      <c r="AQ2966"/>
      <c r="BJ2966" s="33" t="s">
        <v>3133</v>
      </c>
      <c r="BP2966" s="8"/>
    </row>
    <row r="2967" spans="1:68" x14ac:dyDescent="0.25">
      <c r="A2967" s="8"/>
      <c r="B2967" s="8"/>
      <c r="C2967" s="8"/>
      <c r="D2967" s="8"/>
      <c r="F2967" s="8"/>
      <c r="H2967"/>
      <c r="N2967"/>
      <c r="P2967" s="8"/>
      <c r="R2967" s="8"/>
      <c r="T2967" s="8"/>
      <c r="AQ2967"/>
      <c r="BJ2967" s="33" t="s">
        <v>3134</v>
      </c>
      <c r="BP2967" s="8"/>
    </row>
    <row r="2968" spans="1:68" x14ac:dyDescent="0.25">
      <c r="A2968" s="8"/>
      <c r="B2968" s="8"/>
      <c r="C2968" s="8"/>
      <c r="D2968" s="8"/>
      <c r="F2968" s="8"/>
      <c r="H2968"/>
      <c r="N2968"/>
      <c r="P2968" s="8"/>
      <c r="R2968" s="8"/>
      <c r="T2968" s="8"/>
      <c r="AQ2968"/>
      <c r="BJ2968" s="33" t="s">
        <v>3135</v>
      </c>
      <c r="BP2968" s="8"/>
    </row>
    <row r="2969" spans="1:68" x14ac:dyDescent="0.25">
      <c r="A2969" s="8"/>
      <c r="B2969" s="8"/>
      <c r="C2969" s="8"/>
      <c r="D2969" s="8"/>
      <c r="F2969" s="8"/>
      <c r="H2969"/>
      <c r="N2969"/>
      <c r="P2969" s="8"/>
      <c r="R2969" s="8"/>
      <c r="T2969" s="8"/>
      <c r="AQ2969"/>
      <c r="BJ2969" s="33" t="s">
        <v>3136</v>
      </c>
      <c r="BP2969" s="8"/>
    </row>
    <row r="2970" spans="1:68" x14ac:dyDescent="0.25">
      <c r="A2970" s="8"/>
      <c r="B2970" s="8"/>
      <c r="C2970" s="8"/>
      <c r="D2970" s="8"/>
      <c r="F2970" s="8"/>
      <c r="H2970"/>
      <c r="N2970"/>
      <c r="P2970" s="8"/>
      <c r="R2970" s="8"/>
      <c r="T2970" s="8"/>
      <c r="AQ2970"/>
      <c r="BJ2970" s="33" t="s">
        <v>3137</v>
      </c>
      <c r="BP2970" s="8"/>
    </row>
    <row r="2971" spans="1:68" x14ac:dyDescent="0.25">
      <c r="A2971" s="8"/>
      <c r="B2971" s="8"/>
      <c r="C2971" s="8"/>
      <c r="D2971" s="8"/>
      <c r="F2971" s="8"/>
      <c r="H2971"/>
      <c r="N2971"/>
      <c r="P2971" s="8"/>
      <c r="R2971" s="8"/>
      <c r="T2971" s="8"/>
      <c r="AQ2971"/>
      <c r="BJ2971" s="33" t="s">
        <v>3138</v>
      </c>
      <c r="BP2971" s="8"/>
    </row>
    <row r="2972" spans="1:68" x14ac:dyDescent="0.25">
      <c r="A2972" s="8"/>
      <c r="B2972" s="8"/>
      <c r="C2972" s="8"/>
      <c r="D2972" s="8"/>
      <c r="F2972" s="8"/>
      <c r="H2972"/>
      <c r="N2972"/>
      <c r="P2972" s="8"/>
      <c r="R2972" s="8"/>
      <c r="T2972" s="8"/>
      <c r="AQ2972"/>
      <c r="BJ2972" s="33" t="s">
        <v>3139</v>
      </c>
      <c r="BP2972" s="8"/>
    </row>
    <row r="2973" spans="1:68" x14ac:dyDescent="0.25">
      <c r="A2973" s="8"/>
      <c r="B2973" s="8"/>
      <c r="C2973" s="8"/>
      <c r="D2973" s="8"/>
      <c r="F2973" s="8"/>
      <c r="H2973"/>
      <c r="N2973"/>
      <c r="P2973" s="8"/>
      <c r="R2973" s="8"/>
      <c r="T2973" s="8"/>
      <c r="AQ2973"/>
      <c r="BJ2973" s="33" t="s">
        <v>3140</v>
      </c>
      <c r="BP2973" s="8"/>
    </row>
    <row r="2974" spans="1:68" x14ac:dyDescent="0.25">
      <c r="A2974" s="8"/>
      <c r="B2974" s="8"/>
      <c r="C2974" s="8"/>
      <c r="D2974" s="8"/>
      <c r="F2974" s="8"/>
      <c r="H2974"/>
      <c r="N2974"/>
      <c r="P2974" s="8"/>
      <c r="R2974" s="8"/>
      <c r="T2974" s="8"/>
      <c r="AQ2974"/>
      <c r="BJ2974" s="33" t="s">
        <v>3141</v>
      </c>
      <c r="BP2974" s="8"/>
    </row>
    <row r="2975" spans="1:68" x14ac:dyDescent="0.25">
      <c r="A2975" s="8"/>
      <c r="B2975" s="8"/>
      <c r="C2975" s="8"/>
      <c r="D2975" s="8"/>
      <c r="F2975" s="8"/>
      <c r="H2975"/>
      <c r="N2975"/>
      <c r="P2975" s="8"/>
      <c r="R2975" s="8"/>
      <c r="T2975" s="8"/>
      <c r="AQ2975"/>
      <c r="BJ2975" s="33" t="s">
        <v>3142</v>
      </c>
      <c r="BP2975" s="8"/>
    </row>
    <row r="2976" spans="1:68" x14ac:dyDescent="0.25">
      <c r="A2976" s="8"/>
      <c r="B2976" s="8"/>
      <c r="C2976" s="8"/>
      <c r="D2976" s="8"/>
      <c r="F2976" s="8"/>
      <c r="H2976"/>
      <c r="N2976"/>
      <c r="P2976" s="8"/>
      <c r="R2976" s="8"/>
      <c r="T2976" s="8"/>
      <c r="AQ2976"/>
      <c r="BJ2976" s="33" t="s">
        <v>3143</v>
      </c>
      <c r="BP2976" s="8"/>
    </row>
    <row r="2977" spans="1:68" x14ac:dyDescent="0.25">
      <c r="A2977" s="8"/>
      <c r="B2977" s="8"/>
      <c r="C2977" s="8"/>
      <c r="D2977" s="8"/>
      <c r="F2977" s="8"/>
      <c r="H2977"/>
      <c r="N2977"/>
      <c r="P2977" s="8"/>
      <c r="R2977" s="8"/>
      <c r="T2977" s="8"/>
      <c r="AQ2977"/>
      <c r="BJ2977" s="33" t="s">
        <v>3144</v>
      </c>
      <c r="BP2977" s="8"/>
    </row>
    <row r="2978" spans="1:68" x14ac:dyDescent="0.25">
      <c r="A2978" s="8"/>
      <c r="B2978" s="8"/>
      <c r="C2978" s="8"/>
      <c r="D2978" s="8"/>
      <c r="F2978" s="8"/>
      <c r="H2978"/>
      <c r="N2978"/>
      <c r="P2978" s="8"/>
      <c r="R2978" s="8"/>
      <c r="T2978" s="8"/>
      <c r="AQ2978"/>
      <c r="BJ2978" s="33" t="s">
        <v>3145</v>
      </c>
      <c r="BP2978" s="8"/>
    </row>
    <row r="2979" spans="1:68" x14ac:dyDescent="0.25">
      <c r="A2979" s="8"/>
      <c r="B2979" s="8"/>
      <c r="C2979" s="8"/>
      <c r="D2979" s="8"/>
      <c r="F2979" s="8"/>
      <c r="H2979"/>
      <c r="N2979"/>
      <c r="P2979" s="8"/>
      <c r="R2979" s="8"/>
      <c r="T2979" s="8"/>
      <c r="AQ2979"/>
      <c r="BJ2979" s="33" t="s">
        <v>3146</v>
      </c>
      <c r="BP2979" s="8"/>
    </row>
    <row r="2980" spans="1:68" x14ac:dyDescent="0.25">
      <c r="A2980" s="8"/>
      <c r="B2980" s="8"/>
      <c r="C2980" s="8"/>
      <c r="D2980" s="8"/>
      <c r="F2980" s="8"/>
      <c r="H2980"/>
      <c r="N2980"/>
      <c r="P2980" s="8"/>
      <c r="R2980" s="8"/>
      <c r="T2980" s="8"/>
      <c r="AQ2980"/>
      <c r="BJ2980" s="33" t="s">
        <v>3147</v>
      </c>
      <c r="BP2980" s="8"/>
    </row>
    <row r="2981" spans="1:68" x14ac:dyDescent="0.25">
      <c r="A2981" s="8"/>
      <c r="B2981" s="8"/>
      <c r="C2981" s="8"/>
      <c r="D2981" s="8"/>
      <c r="F2981" s="8"/>
      <c r="H2981"/>
      <c r="N2981"/>
      <c r="P2981" s="8"/>
      <c r="R2981" s="8"/>
      <c r="T2981" s="8"/>
      <c r="AQ2981"/>
      <c r="BJ2981" s="33" t="s">
        <v>3148</v>
      </c>
      <c r="BP2981" s="8"/>
    </row>
    <row r="2982" spans="1:68" x14ac:dyDescent="0.25">
      <c r="A2982" s="8"/>
      <c r="B2982" s="8"/>
      <c r="C2982" s="8"/>
      <c r="D2982" s="8"/>
      <c r="F2982" s="8"/>
      <c r="H2982"/>
      <c r="N2982"/>
      <c r="P2982" s="8"/>
      <c r="R2982" s="8"/>
      <c r="T2982" s="8"/>
      <c r="AQ2982"/>
      <c r="BJ2982" s="33" t="s">
        <v>3149</v>
      </c>
      <c r="BP2982" s="8"/>
    </row>
    <row r="2983" spans="1:68" x14ac:dyDescent="0.25">
      <c r="A2983" s="8"/>
      <c r="B2983" s="8"/>
      <c r="C2983" s="8"/>
      <c r="D2983" s="8"/>
      <c r="F2983" s="8"/>
      <c r="H2983"/>
      <c r="N2983"/>
      <c r="P2983" s="8"/>
      <c r="R2983" s="8"/>
      <c r="T2983" s="8"/>
      <c r="AQ2983"/>
      <c r="BJ2983" s="33" t="s">
        <v>3150</v>
      </c>
      <c r="BP2983" s="8"/>
    </row>
    <row r="2984" spans="1:68" x14ac:dyDescent="0.25">
      <c r="A2984" s="8"/>
      <c r="B2984" s="8"/>
      <c r="C2984" s="8"/>
      <c r="D2984" s="8"/>
      <c r="F2984" s="8"/>
      <c r="H2984"/>
      <c r="N2984"/>
      <c r="P2984" s="8"/>
      <c r="R2984" s="8"/>
      <c r="T2984" s="8"/>
      <c r="AQ2984"/>
      <c r="BJ2984" s="33" t="s">
        <v>3151</v>
      </c>
      <c r="BP2984" s="8"/>
    </row>
    <row r="2985" spans="1:68" x14ac:dyDescent="0.25">
      <c r="A2985" s="8"/>
      <c r="B2985" s="8"/>
      <c r="C2985" s="8"/>
      <c r="D2985" s="8"/>
      <c r="F2985" s="8"/>
      <c r="H2985"/>
      <c r="N2985"/>
      <c r="P2985" s="8"/>
      <c r="R2985" s="8"/>
      <c r="T2985" s="8"/>
      <c r="AQ2985"/>
      <c r="BJ2985" s="33" t="s">
        <v>3152</v>
      </c>
      <c r="BP2985" s="8"/>
    </row>
    <row r="2986" spans="1:68" x14ac:dyDescent="0.25">
      <c r="A2986" s="8"/>
      <c r="B2986" s="8"/>
      <c r="C2986" s="8"/>
      <c r="D2986" s="8"/>
      <c r="F2986" s="8"/>
      <c r="H2986"/>
      <c r="N2986"/>
      <c r="P2986" s="8"/>
      <c r="R2986" s="8"/>
      <c r="T2986" s="8"/>
      <c r="AQ2986"/>
      <c r="BJ2986" s="33" t="s">
        <v>3153</v>
      </c>
      <c r="BP2986" s="8"/>
    </row>
    <row r="2987" spans="1:68" x14ac:dyDescent="0.25">
      <c r="A2987" s="8"/>
      <c r="B2987" s="8"/>
      <c r="C2987" s="8"/>
      <c r="D2987" s="8"/>
      <c r="F2987" s="8"/>
      <c r="H2987"/>
      <c r="N2987"/>
      <c r="P2987" s="8"/>
      <c r="R2987" s="8"/>
      <c r="T2987" s="8"/>
      <c r="AQ2987"/>
      <c r="BJ2987" s="33" t="s">
        <v>3154</v>
      </c>
      <c r="BP2987" s="8"/>
    </row>
    <row r="2988" spans="1:68" x14ac:dyDescent="0.25">
      <c r="A2988" s="8"/>
      <c r="B2988" s="8"/>
      <c r="C2988" s="8"/>
      <c r="D2988" s="8"/>
      <c r="F2988" s="8"/>
      <c r="H2988"/>
      <c r="N2988"/>
      <c r="P2988" s="8"/>
      <c r="R2988" s="8"/>
      <c r="T2988" s="8"/>
      <c r="AQ2988"/>
      <c r="BJ2988" s="33" t="s">
        <v>3155</v>
      </c>
      <c r="BP2988" s="8"/>
    </row>
    <row r="2989" spans="1:68" x14ac:dyDescent="0.25">
      <c r="A2989" s="8"/>
      <c r="B2989" s="8"/>
      <c r="C2989" s="8"/>
      <c r="D2989" s="8"/>
      <c r="F2989" s="8"/>
      <c r="H2989"/>
      <c r="N2989"/>
      <c r="P2989" s="8"/>
      <c r="R2989" s="8"/>
      <c r="T2989" s="8"/>
      <c r="AQ2989"/>
      <c r="BJ2989" s="33" t="s">
        <v>3156</v>
      </c>
      <c r="BP2989" s="8"/>
    </row>
    <row r="2990" spans="1:68" x14ac:dyDescent="0.25">
      <c r="A2990" s="8"/>
      <c r="B2990" s="8"/>
      <c r="C2990" s="8"/>
      <c r="D2990" s="8"/>
      <c r="F2990" s="8"/>
      <c r="H2990"/>
      <c r="N2990"/>
      <c r="P2990" s="8"/>
      <c r="R2990" s="8"/>
      <c r="T2990" s="8"/>
      <c r="AQ2990"/>
      <c r="BJ2990" s="33" t="s">
        <v>3157</v>
      </c>
      <c r="BP2990" s="8"/>
    </row>
    <row r="2991" spans="1:68" x14ac:dyDescent="0.25">
      <c r="A2991" s="8"/>
      <c r="B2991" s="8"/>
      <c r="C2991" s="8"/>
      <c r="D2991" s="8"/>
      <c r="F2991" s="8"/>
      <c r="H2991"/>
      <c r="N2991"/>
      <c r="P2991" s="8"/>
      <c r="R2991" s="8"/>
      <c r="T2991" s="8"/>
      <c r="AQ2991"/>
      <c r="BJ2991" s="33" t="s">
        <v>3158</v>
      </c>
      <c r="BP2991" s="8"/>
    </row>
    <row r="2992" spans="1:68" x14ac:dyDescent="0.25">
      <c r="A2992" s="8"/>
      <c r="B2992" s="8"/>
      <c r="C2992" s="8"/>
      <c r="D2992" s="8"/>
      <c r="F2992" s="8"/>
      <c r="H2992"/>
      <c r="N2992"/>
      <c r="P2992" s="8"/>
      <c r="R2992" s="8"/>
      <c r="T2992" s="8"/>
      <c r="AQ2992"/>
      <c r="BJ2992" s="33" t="s">
        <v>3159</v>
      </c>
      <c r="BP2992" s="8"/>
    </row>
    <row r="2993" spans="1:68" x14ac:dyDescent="0.25">
      <c r="A2993" s="8"/>
      <c r="B2993" s="8"/>
      <c r="C2993" s="8"/>
      <c r="D2993" s="8"/>
      <c r="F2993" s="8"/>
      <c r="H2993"/>
      <c r="N2993"/>
      <c r="P2993" s="8"/>
      <c r="R2993" s="8"/>
      <c r="T2993" s="8"/>
      <c r="AQ2993"/>
      <c r="BJ2993" s="33" t="s">
        <v>3160</v>
      </c>
      <c r="BP2993" s="8"/>
    </row>
    <row r="2994" spans="1:68" x14ac:dyDescent="0.25">
      <c r="A2994" s="8"/>
      <c r="B2994" s="8"/>
      <c r="C2994" s="8"/>
      <c r="D2994" s="8"/>
      <c r="F2994" s="8"/>
      <c r="H2994"/>
      <c r="N2994"/>
      <c r="P2994" s="8"/>
      <c r="R2994" s="8"/>
      <c r="T2994" s="8"/>
      <c r="AQ2994"/>
      <c r="BJ2994" s="33" t="s">
        <v>3161</v>
      </c>
      <c r="BP2994" s="8"/>
    </row>
    <row r="2995" spans="1:68" x14ac:dyDescent="0.25">
      <c r="A2995" s="8"/>
      <c r="B2995" s="8"/>
      <c r="C2995" s="8"/>
      <c r="D2995" s="8"/>
      <c r="F2995" s="8"/>
      <c r="H2995"/>
      <c r="N2995"/>
      <c r="P2995" s="8"/>
      <c r="R2995" s="8"/>
      <c r="T2995" s="8"/>
      <c r="AQ2995"/>
      <c r="BJ2995" s="33" t="s">
        <v>3162</v>
      </c>
      <c r="BP2995" s="8"/>
    </row>
    <row r="2996" spans="1:68" x14ac:dyDescent="0.25">
      <c r="A2996" s="8"/>
      <c r="B2996" s="8"/>
      <c r="C2996" s="8"/>
      <c r="D2996" s="8"/>
      <c r="F2996" s="8"/>
      <c r="H2996"/>
      <c r="N2996"/>
      <c r="P2996" s="8"/>
      <c r="R2996" s="8"/>
      <c r="T2996" s="8"/>
      <c r="AQ2996"/>
      <c r="BJ2996" s="33" t="s">
        <v>3163</v>
      </c>
      <c r="BP2996" s="8"/>
    </row>
    <row r="2997" spans="1:68" x14ac:dyDescent="0.25">
      <c r="A2997" s="8"/>
      <c r="B2997" s="8"/>
      <c r="C2997" s="8"/>
      <c r="D2997" s="8"/>
      <c r="F2997" s="8"/>
      <c r="H2997"/>
      <c r="N2997"/>
      <c r="P2997" s="8"/>
      <c r="R2997" s="8"/>
      <c r="T2997" s="8"/>
      <c r="AQ2997"/>
      <c r="BJ2997" s="33" t="s">
        <v>3164</v>
      </c>
      <c r="BP2997" s="8"/>
    </row>
    <row r="2998" spans="1:68" x14ac:dyDescent="0.25">
      <c r="A2998" s="8"/>
      <c r="B2998" s="8"/>
      <c r="C2998" s="8"/>
      <c r="D2998" s="8"/>
      <c r="F2998" s="8"/>
      <c r="H2998"/>
      <c r="N2998"/>
      <c r="P2998" s="8"/>
      <c r="R2998" s="8"/>
      <c r="T2998" s="8"/>
      <c r="AQ2998"/>
      <c r="BJ2998" s="33" t="s">
        <v>3165</v>
      </c>
      <c r="BP2998" s="8"/>
    </row>
    <row r="2999" spans="1:68" x14ac:dyDescent="0.25">
      <c r="A2999" s="8"/>
      <c r="B2999" s="8"/>
      <c r="C2999" s="8"/>
      <c r="D2999" s="8"/>
      <c r="F2999" s="8"/>
      <c r="H2999"/>
      <c r="N2999"/>
      <c r="P2999" s="8"/>
      <c r="R2999" s="8"/>
      <c r="T2999" s="8"/>
      <c r="AQ2999"/>
      <c r="BJ2999" s="33" t="s">
        <v>3166</v>
      </c>
      <c r="BP2999" s="8"/>
    </row>
    <row r="3000" spans="1:68" x14ac:dyDescent="0.25">
      <c r="A3000" s="8"/>
      <c r="B3000" s="8"/>
      <c r="C3000" s="8"/>
      <c r="D3000" s="8"/>
      <c r="F3000" s="8"/>
      <c r="H3000"/>
      <c r="N3000"/>
      <c r="P3000" s="8"/>
      <c r="R3000" s="8"/>
      <c r="T3000" s="8"/>
      <c r="AQ3000"/>
      <c r="BJ3000" s="33" t="s">
        <v>3167</v>
      </c>
      <c r="BP3000" s="8"/>
    </row>
    <row r="3001" spans="1:68" x14ac:dyDescent="0.25">
      <c r="A3001" s="8"/>
      <c r="B3001" s="8"/>
      <c r="C3001" s="8"/>
      <c r="D3001" s="8"/>
      <c r="F3001" s="8"/>
      <c r="H3001"/>
      <c r="N3001"/>
      <c r="P3001" s="8"/>
      <c r="R3001" s="8"/>
      <c r="T3001" s="8"/>
      <c r="AQ3001"/>
      <c r="BJ3001" s="33" t="s">
        <v>3168</v>
      </c>
      <c r="BP3001" s="8"/>
    </row>
    <row r="3002" spans="1:68" x14ac:dyDescent="0.25">
      <c r="A3002" s="8"/>
      <c r="B3002" s="8"/>
      <c r="C3002" s="8"/>
      <c r="D3002" s="8"/>
      <c r="F3002" s="8"/>
      <c r="H3002"/>
      <c r="N3002"/>
      <c r="P3002" s="8"/>
      <c r="R3002" s="8"/>
      <c r="T3002" s="8"/>
      <c r="AQ3002"/>
      <c r="BJ3002" s="33" t="s">
        <v>3169</v>
      </c>
      <c r="BP3002" s="8"/>
    </row>
    <row r="3003" spans="1:68" x14ac:dyDescent="0.25">
      <c r="A3003" s="8"/>
      <c r="B3003" s="8"/>
      <c r="C3003" s="8"/>
      <c r="D3003" s="8"/>
      <c r="F3003" s="8"/>
      <c r="H3003"/>
      <c r="N3003"/>
      <c r="P3003" s="8"/>
      <c r="R3003" s="8"/>
      <c r="T3003" s="8"/>
      <c r="AQ3003"/>
      <c r="BJ3003" s="33" t="s">
        <v>3170</v>
      </c>
      <c r="BP3003" s="8"/>
    </row>
    <row r="3004" spans="1:68" x14ac:dyDescent="0.25">
      <c r="A3004" s="8"/>
      <c r="B3004" s="8"/>
      <c r="C3004" s="8"/>
      <c r="D3004" s="8"/>
      <c r="F3004" s="8"/>
      <c r="H3004"/>
      <c r="N3004"/>
      <c r="P3004" s="8"/>
      <c r="R3004" s="8"/>
      <c r="T3004" s="8"/>
      <c r="AQ3004"/>
      <c r="BJ3004" s="33" t="s">
        <v>3171</v>
      </c>
      <c r="BP3004" s="8"/>
    </row>
    <row r="3005" spans="1:68" x14ac:dyDescent="0.25">
      <c r="A3005" s="8"/>
      <c r="B3005" s="8"/>
      <c r="C3005" s="8"/>
      <c r="D3005" s="8"/>
      <c r="F3005" s="8"/>
      <c r="H3005"/>
      <c r="N3005"/>
      <c r="P3005" s="8"/>
      <c r="R3005" s="8"/>
      <c r="T3005" s="8"/>
      <c r="AQ3005"/>
      <c r="BJ3005" s="33" t="s">
        <v>3172</v>
      </c>
      <c r="BP3005" s="8"/>
    </row>
    <row r="3006" spans="1:68" x14ac:dyDescent="0.25">
      <c r="A3006" s="8"/>
      <c r="B3006" s="8"/>
      <c r="C3006" s="8"/>
      <c r="D3006" s="8"/>
      <c r="F3006" s="8"/>
      <c r="H3006"/>
      <c r="N3006"/>
      <c r="P3006" s="8"/>
      <c r="R3006" s="8"/>
      <c r="T3006" s="8"/>
      <c r="AQ3006"/>
      <c r="BJ3006" s="33" t="s">
        <v>3173</v>
      </c>
      <c r="BP3006" s="8"/>
    </row>
    <row r="3007" spans="1:68" x14ac:dyDescent="0.25">
      <c r="A3007" s="8"/>
      <c r="B3007" s="8"/>
      <c r="C3007" s="8"/>
      <c r="D3007" s="8"/>
      <c r="F3007" s="8"/>
      <c r="H3007"/>
      <c r="N3007"/>
      <c r="P3007" s="8"/>
      <c r="R3007" s="8"/>
      <c r="T3007" s="8"/>
      <c r="AQ3007"/>
      <c r="BJ3007" s="33" t="s">
        <v>3174</v>
      </c>
      <c r="BP3007" s="8"/>
    </row>
    <row r="3008" spans="1:68" x14ac:dyDescent="0.25">
      <c r="A3008" s="8"/>
      <c r="B3008" s="8"/>
      <c r="C3008" s="8"/>
      <c r="D3008" s="8"/>
      <c r="F3008" s="8"/>
      <c r="H3008"/>
      <c r="N3008"/>
      <c r="P3008" s="8"/>
      <c r="R3008" s="8"/>
      <c r="T3008" s="8"/>
      <c r="AQ3008"/>
      <c r="BJ3008" s="33" t="s">
        <v>3175</v>
      </c>
      <c r="BP3008" s="8"/>
    </row>
    <row r="3009" spans="1:68" x14ac:dyDescent="0.25">
      <c r="A3009" s="8"/>
      <c r="B3009" s="8"/>
      <c r="C3009" s="8"/>
      <c r="D3009" s="8"/>
      <c r="F3009" s="8"/>
      <c r="H3009"/>
      <c r="N3009"/>
      <c r="P3009" s="8"/>
      <c r="R3009" s="8"/>
      <c r="T3009" s="8"/>
      <c r="AQ3009"/>
      <c r="BJ3009" s="33" t="s">
        <v>3176</v>
      </c>
      <c r="BP3009" s="8"/>
    </row>
    <row r="3010" spans="1:68" x14ac:dyDescent="0.25">
      <c r="A3010" s="8"/>
      <c r="B3010" s="8"/>
      <c r="C3010" s="8"/>
      <c r="D3010" s="8"/>
      <c r="F3010" s="8"/>
      <c r="H3010"/>
      <c r="N3010"/>
      <c r="P3010" s="8"/>
      <c r="R3010" s="8"/>
      <c r="T3010" s="8"/>
      <c r="AQ3010"/>
      <c r="BJ3010" s="33" t="s">
        <v>3177</v>
      </c>
      <c r="BP3010" s="8"/>
    </row>
    <row r="3011" spans="1:68" x14ac:dyDescent="0.25">
      <c r="A3011" s="8"/>
      <c r="B3011" s="8"/>
      <c r="C3011" s="8"/>
      <c r="D3011" s="8"/>
      <c r="F3011" s="8"/>
      <c r="H3011"/>
      <c r="N3011"/>
      <c r="P3011" s="8"/>
      <c r="R3011" s="8"/>
      <c r="T3011" s="8"/>
      <c r="AQ3011"/>
      <c r="BJ3011" s="33" t="s">
        <v>3178</v>
      </c>
      <c r="BP3011" s="8"/>
    </row>
    <row r="3012" spans="1:68" x14ac:dyDescent="0.25">
      <c r="A3012" s="8"/>
      <c r="B3012" s="8"/>
      <c r="C3012" s="8"/>
      <c r="D3012" s="8"/>
      <c r="F3012" s="8"/>
      <c r="H3012"/>
      <c r="N3012"/>
      <c r="P3012" s="8"/>
      <c r="R3012" s="8"/>
      <c r="T3012" s="8"/>
      <c r="AQ3012"/>
      <c r="BJ3012" s="33" t="s">
        <v>3179</v>
      </c>
      <c r="BP3012" s="8"/>
    </row>
    <row r="3013" spans="1:68" x14ac:dyDescent="0.25">
      <c r="A3013" s="8"/>
      <c r="B3013" s="8"/>
      <c r="C3013" s="8"/>
      <c r="D3013" s="8"/>
      <c r="F3013" s="8"/>
      <c r="H3013"/>
      <c r="N3013"/>
      <c r="P3013" s="8"/>
      <c r="R3013" s="8"/>
      <c r="T3013" s="8"/>
      <c r="AQ3013"/>
      <c r="BJ3013" s="33" t="s">
        <v>3180</v>
      </c>
      <c r="BP3013" s="8"/>
    </row>
    <row r="3014" spans="1:68" x14ac:dyDescent="0.25">
      <c r="A3014" s="8"/>
      <c r="B3014" s="8"/>
      <c r="C3014" s="8"/>
      <c r="D3014" s="8"/>
      <c r="F3014" s="8"/>
      <c r="H3014"/>
      <c r="N3014"/>
      <c r="P3014" s="8"/>
      <c r="R3014" s="8"/>
      <c r="T3014" s="8"/>
      <c r="AQ3014"/>
      <c r="BJ3014" s="33" t="s">
        <v>3181</v>
      </c>
      <c r="BP3014" s="8"/>
    </row>
    <row r="3015" spans="1:68" x14ac:dyDescent="0.25">
      <c r="A3015" s="8"/>
      <c r="B3015" s="8"/>
      <c r="C3015" s="8"/>
      <c r="D3015" s="8"/>
      <c r="F3015" s="8"/>
      <c r="H3015"/>
      <c r="N3015"/>
      <c r="P3015" s="8"/>
      <c r="R3015" s="8"/>
      <c r="T3015" s="8"/>
      <c r="AQ3015"/>
      <c r="BJ3015" s="33" t="s">
        <v>3182</v>
      </c>
      <c r="BP3015" s="8"/>
    </row>
    <row r="3016" spans="1:68" x14ac:dyDescent="0.25">
      <c r="A3016" s="8"/>
      <c r="B3016" s="8"/>
      <c r="C3016" s="8"/>
      <c r="D3016" s="8"/>
      <c r="F3016" s="8"/>
      <c r="H3016"/>
      <c r="N3016"/>
      <c r="P3016" s="8"/>
      <c r="R3016" s="8"/>
      <c r="T3016" s="8"/>
      <c r="AQ3016"/>
      <c r="BJ3016" s="33" t="s">
        <v>3183</v>
      </c>
      <c r="BP3016" s="8"/>
    </row>
    <row r="3017" spans="1:68" x14ac:dyDescent="0.25">
      <c r="A3017" s="8"/>
      <c r="B3017" s="8"/>
      <c r="C3017" s="8"/>
      <c r="D3017" s="8"/>
      <c r="F3017" s="8"/>
      <c r="H3017"/>
      <c r="N3017"/>
      <c r="P3017" s="8"/>
      <c r="R3017" s="8"/>
      <c r="T3017" s="8"/>
      <c r="AQ3017"/>
      <c r="BJ3017" s="33" t="s">
        <v>3184</v>
      </c>
      <c r="BP3017" s="8"/>
    </row>
    <row r="3018" spans="1:68" x14ac:dyDescent="0.25">
      <c r="A3018" s="8"/>
      <c r="B3018" s="8"/>
      <c r="C3018" s="8"/>
      <c r="D3018" s="8"/>
      <c r="F3018" s="8"/>
      <c r="H3018"/>
      <c r="N3018"/>
      <c r="P3018" s="8"/>
      <c r="R3018" s="8"/>
      <c r="T3018" s="8"/>
      <c r="AQ3018"/>
      <c r="BJ3018" s="33" t="s">
        <v>3185</v>
      </c>
      <c r="BP3018" s="8"/>
    </row>
    <row r="3019" spans="1:68" x14ac:dyDescent="0.25">
      <c r="A3019" s="8"/>
      <c r="B3019" s="8"/>
      <c r="C3019" s="8"/>
      <c r="D3019" s="8"/>
      <c r="F3019" s="8"/>
      <c r="H3019"/>
      <c r="N3019"/>
      <c r="P3019" s="8"/>
      <c r="R3019" s="8"/>
      <c r="T3019" s="8"/>
      <c r="AQ3019"/>
      <c r="BJ3019" s="33" t="s">
        <v>3186</v>
      </c>
      <c r="BP3019" s="8"/>
    </row>
    <row r="3020" spans="1:68" x14ac:dyDescent="0.25">
      <c r="A3020" s="8"/>
      <c r="B3020" s="8"/>
      <c r="C3020" s="8"/>
      <c r="D3020" s="8"/>
      <c r="F3020" s="8"/>
      <c r="H3020"/>
      <c r="N3020"/>
      <c r="P3020" s="8"/>
      <c r="R3020" s="8"/>
      <c r="T3020" s="8"/>
      <c r="AQ3020"/>
      <c r="BJ3020" s="33" t="s">
        <v>3187</v>
      </c>
      <c r="BP3020" s="8"/>
    </row>
    <row r="3021" spans="1:68" x14ac:dyDescent="0.25">
      <c r="A3021" s="8"/>
      <c r="B3021" s="8"/>
      <c r="C3021" s="8"/>
      <c r="D3021" s="8"/>
      <c r="F3021" s="8"/>
      <c r="H3021"/>
      <c r="N3021"/>
      <c r="P3021" s="8"/>
      <c r="R3021" s="8"/>
      <c r="T3021" s="8"/>
      <c r="AQ3021"/>
      <c r="BJ3021" s="33" t="s">
        <v>3188</v>
      </c>
      <c r="BP3021" s="8"/>
    </row>
    <row r="3022" spans="1:68" x14ac:dyDescent="0.25">
      <c r="A3022" s="8"/>
      <c r="B3022" s="8"/>
      <c r="C3022" s="8"/>
      <c r="D3022" s="8"/>
      <c r="F3022" s="8"/>
      <c r="H3022"/>
      <c r="N3022"/>
      <c r="P3022" s="8"/>
      <c r="R3022" s="8"/>
      <c r="T3022" s="8"/>
      <c r="AQ3022"/>
      <c r="BJ3022" s="33" t="s">
        <v>3189</v>
      </c>
      <c r="BP3022" s="8"/>
    </row>
    <row r="3023" spans="1:68" x14ac:dyDescent="0.25">
      <c r="A3023" s="8"/>
      <c r="B3023" s="8"/>
      <c r="C3023" s="8"/>
      <c r="D3023" s="8"/>
      <c r="F3023" s="8"/>
      <c r="H3023"/>
      <c r="N3023"/>
      <c r="P3023" s="8"/>
      <c r="R3023" s="8"/>
      <c r="T3023" s="8"/>
      <c r="AQ3023"/>
      <c r="BJ3023" s="33" t="s">
        <v>3190</v>
      </c>
      <c r="BP3023" s="8"/>
    </row>
    <row r="3024" spans="1:68" x14ac:dyDescent="0.25">
      <c r="A3024" s="8"/>
      <c r="B3024" s="8"/>
      <c r="C3024" s="8"/>
      <c r="D3024" s="8"/>
      <c r="F3024" s="8"/>
      <c r="H3024"/>
      <c r="N3024"/>
      <c r="P3024" s="8"/>
      <c r="R3024" s="8"/>
      <c r="T3024" s="8"/>
      <c r="AQ3024"/>
      <c r="BJ3024" s="33" t="s">
        <v>3191</v>
      </c>
      <c r="BP3024" s="8"/>
    </row>
    <row r="3025" spans="1:68" x14ac:dyDescent="0.25">
      <c r="A3025" s="8"/>
      <c r="B3025" s="8"/>
      <c r="C3025" s="8"/>
      <c r="D3025" s="8"/>
      <c r="F3025" s="8"/>
      <c r="H3025"/>
      <c r="N3025"/>
      <c r="P3025" s="8"/>
      <c r="R3025" s="8"/>
      <c r="T3025" s="8"/>
      <c r="AQ3025"/>
      <c r="BJ3025" s="33" t="s">
        <v>3192</v>
      </c>
      <c r="BP3025" s="8"/>
    </row>
    <row r="3026" spans="1:68" x14ac:dyDescent="0.25">
      <c r="A3026" s="8"/>
      <c r="B3026" s="8"/>
      <c r="C3026" s="8"/>
      <c r="D3026" s="8"/>
      <c r="F3026" s="8"/>
      <c r="H3026"/>
      <c r="N3026"/>
      <c r="P3026" s="8"/>
      <c r="R3026" s="8"/>
      <c r="T3026" s="8"/>
      <c r="AQ3026"/>
      <c r="BJ3026" s="33" t="s">
        <v>3193</v>
      </c>
      <c r="BP3026" s="8"/>
    </row>
    <row r="3027" spans="1:68" x14ac:dyDescent="0.25">
      <c r="A3027" s="8"/>
      <c r="B3027" s="8"/>
      <c r="C3027" s="8"/>
      <c r="D3027" s="8"/>
      <c r="F3027" s="8"/>
      <c r="H3027"/>
      <c r="N3027"/>
      <c r="P3027" s="8"/>
      <c r="R3027" s="8"/>
      <c r="T3027" s="8"/>
      <c r="AQ3027"/>
      <c r="BJ3027" s="33" t="s">
        <v>3194</v>
      </c>
      <c r="BP3027" s="8"/>
    </row>
    <row r="3028" spans="1:68" x14ac:dyDescent="0.25">
      <c r="A3028" s="8"/>
      <c r="B3028" s="8"/>
      <c r="C3028" s="8"/>
      <c r="D3028" s="8"/>
      <c r="F3028" s="8"/>
      <c r="H3028"/>
      <c r="N3028"/>
      <c r="P3028" s="8"/>
      <c r="R3028" s="8"/>
      <c r="T3028" s="8"/>
      <c r="AQ3028"/>
      <c r="BJ3028" s="33" t="s">
        <v>3195</v>
      </c>
      <c r="BP3028" s="8"/>
    </row>
    <row r="3029" spans="1:68" x14ac:dyDescent="0.25">
      <c r="A3029" s="8"/>
      <c r="B3029" s="8"/>
      <c r="C3029" s="8"/>
      <c r="D3029" s="8"/>
      <c r="F3029" s="8"/>
      <c r="H3029"/>
      <c r="N3029"/>
      <c r="P3029" s="8"/>
      <c r="R3029" s="8"/>
      <c r="T3029" s="8"/>
      <c r="AQ3029"/>
      <c r="BJ3029" s="33" t="s">
        <v>3196</v>
      </c>
      <c r="BP3029" s="8"/>
    </row>
    <row r="3030" spans="1:68" x14ac:dyDescent="0.25">
      <c r="A3030" s="8"/>
      <c r="B3030" s="8"/>
      <c r="C3030" s="8"/>
      <c r="D3030" s="8"/>
      <c r="F3030" s="8"/>
      <c r="H3030"/>
      <c r="N3030"/>
      <c r="P3030" s="8"/>
      <c r="R3030" s="8"/>
      <c r="T3030" s="8"/>
      <c r="AQ3030"/>
      <c r="BJ3030" s="33" t="s">
        <v>3197</v>
      </c>
      <c r="BP3030" s="8"/>
    </row>
    <row r="3031" spans="1:68" x14ac:dyDescent="0.25">
      <c r="A3031" s="8"/>
      <c r="B3031" s="8"/>
      <c r="C3031" s="8"/>
      <c r="D3031" s="8"/>
      <c r="F3031" s="8"/>
      <c r="H3031"/>
      <c r="N3031"/>
      <c r="P3031" s="8"/>
      <c r="R3031" s="8"/>
      <c r="T3031" s="8"/>
      <c r="AQ3031"/>
      <c r="BJ3031" s="33" t="s">
        <v>3198</v>
      </c>
      <c r="BP3031" s="8"/>
    </row>
    <row r="3032" spans="1:68" x14ac:dyDescent="0.25">
      <c r="A3032" s="8"/>
      <c r="B3032" s="8"/>
      <c r="C3032" s="8"/>
      <c r="D3032" s="8"/>
      <c r="F3032" s="8"/>
      <c r="H3032"/>
      <c r="N3032"/>
      <c r="P3032" s="8"/>
      <c r="R3032" s="8"/>
      <c r="T3032" s="8"/>
      <c r="AQ3032"/>
      <c r="BJ3032" s="33" t="s">
        <v>3199</v>
      </c>
      <c r="BP3032" s="8"/>
    </row>
    <row r="3033" spans="1:68" x14ac:dyDescent="0.25">
      <c r="A3033" s="8"/>
      <c r="B3033" s="8"/>
      <c r="C3033" s="8"/>
      <c r="D3033" s="8"/>
      <c r="F3033" s="8"/>
      <c r="H3033"/>
      <c r="N3033"/>
      <c r="P3033" s="8"/>
      <c r="R3033" s="8"/>
      <c r="T3033" s="8"/>
      <c r="AQ3033"/>
      <c r="BJ3033" s="33" t="s">
        <v>3200</v>
      </c>
      <c r="BP3033" s="8"/>
    </row>
    <row r="3034" spans="1:68" x14ac:dyDescent="0.25">
      <c r="A3034" s="8"/>
      <c r="B3034" s="8"/>
      <c r="C3034" s="8"/>
      <c r="D3034" s="8"/>
      <c r="F3034" s="8"/>
      <c r="H3034"/>
      <c r="N3034"/>
      <c r="P3034" s="8"/>
      <c r="R3034" s="8"/>
      <c r="T3034" s="8"/>
      <c r="AQ3034"/>
      <c r="BJ3034" s="33" t="s">
        <v>3201</v>
      </c>
      <c r="BP3034" s="8"/>
    </row>
    <row r="3035" spans="1:68" x14ac:dyDescent="0.25">
      <c r="A3035" s="8"/>
      <c r="B3035" s="8"/>
      <c r="C3035" s="8"/>
      <c r="D3035" s="8"/>
      <c r="F3035" s="8"/>
      <c r="H3035"/>
      <c r="N3035"/>
      <c r="P3035" s="8"/>
      <c r="R3035" s="8"/>
      <c r="T3035" s="8"/>
      <c r="AQ3035"/>
      <c r="BJ3035" s="33" t="s">
        <v>3202</v>
      </c>
      <c r="BP3035" s="8"/>
    </row>
    <row r="3036" spans="1:68" x14ac:dyDescent="0.25">
      <c r="A3036" s="8"/>
      <c r="B3036" s="8"/>
      <c r="C3036" s="8"/>
      <c r="D3036" s="8"/>
      <c r="F3036" s="8"/>
      <c r="H3036"/>
      <c r="N3036"/>
      <c r="P3036" s="8"/>
      <c r="R3036" s="8"/>
      <c r="T3036" s="8"/>
      <c r="AQ3036"/>
      <c r="BJ3036" s="33" t="s">
        <v>3203</v>
      </c>
      <c r="BP3036" s="8"/>
    </row>
    <row r="3037" spans="1:68" x14ac:dyDescent="0.25">
      <c r="A3037" s="8"/>
      <c r="B3037" s="8"/>
      <c r="C3037" s="8"/>
      <c r="D3037" s="8"/>
      <c r="F3037" s="8"/>
      <c r="H3037"/>
      <c r="N3037"/>
      <c r="P3037" s="8"/>
      <c r="R3037" s="8"/>
      <c r="T3037" s="8"/>
      <c r="AQ3037"/>
      <c r="BJ3037" s="33" t="s">
        <v>3204</v>
      </c>
      <c r="BP3037" s="8"/>
    </row>
    <row r="3038" spans="1:68" x14ac:dyDescent="0.25">
      <c r="A3038" s="8"/>
      <c r="B3038" s="8"/>
      <c r="C3038" s="8"/>
      <c r="D3038" s="8"/>
      <c r="F3038" s="8"/>
      <c r="H3038"/>
      <c r="N3038"/>
      <c r="P3038" s="8"/>
      <c r="R3038" s="8"/>
      <c r="T3038" s="8"/>
      <c r="AQ3038"/>
      <c r="BJ3038" s="33" t="s">
        <v>3205</v>
      </c>
      <c r="BP3038" s="8"/>
    </row>
    <row r="3039" spans="1:68" x14ac:dyDescent="0.25">
      <c r="A3039" s="8"/>
      <c r="B3039" s="8"/>
      <c r="C3039" s="8"/>
      <c r="D3039" s="8"/>
      <c r="F3039" s="8"/>
      <c r="H3039"/>
      <c r="N3039"/>
      <c r="P3039" s="8"/>
      <c r="R3039" s="8"/>
      <c r="T3039" s="8"/>
      <c r="AQ3039"/>
      <c r="BJ3039" s="33" t="s">
        <v>3206</v>
      </c>
      <c r="BP3039" s="8"/>
    </row>
    <row r="3040" spans="1:68" x14ac:dyDescent="0.25">
      <c r="A3040" s="8"/>
      <c r="B3040" s="8"/>
      <c r="C3040" s="8"/>
      <c r="D3040" s="8"/>
      <c r="F3040" s="8"/>
      <c r="H3040"/>
      <c r="N3040"/>
      <c r="P3040" s="8"/>
      <c r="R3040" s="8"/>
      <c r="T3040" s="8"/>
      <c r="AQ3040"/>
      <c r="BJ3040" s="33" t="s">
        <v>3207</v>
      </c>
      <c r="BP3040" s="8"/>
    </row>
    <row r="3041" spans="1:68" x14ac:dyDescent="0.25">
      <c r="A3041" s="8"/>
      <c r="B3041" s="8"/>
      <c r="C3041" s="8"/>
      <c r="D3041" s="8"/>
      <c r="F3041" s="8"/>
      <c r="H3041"/>
      <c r="N3041"/>
      <c r="P3041" s="8"/>
      <c r="R3041" s="8"/>
      <c r="T3041" s="8"/>
      <c r="AQ3041"/>
      <c r="BJ3041" s="33" t="s">
        <v>3208</v>
      </c>
      <c r="BP3041" s="8"/>
    </row>
    <row r="3042" spans="1:68" x14ac:dyDescent="0.25">
      <c r="A3042" s="8"/>
      <c r="B3042" s="8"/>
      <c r="C3042" s="8"/>
      <c r="D3042" s="8"/>
      <c r="F3042" s="8"/>
      <c r="H3042"/>
      <c r="N3042"/>
      <c r="P3042" s="8"/>
      <c r="R3042" s="8"/>
      <c r="T3042" s="8"/>
      <c r="AQ3042"/>
      <c r="BJ3042" s="33" t="s">
        <v>3209</v>
      </c>
      <c r="BP3042" s="8"/>
    </row>
    <row r="3043" spans="1:68" x14ac:dyDescent="0.25">
      <c r="A3043" s="8"/>
      <c r="B3043" s="8"/>
      <c r="C3043" s="8"/>
      <c r="D3043" s="8"/>
      <c r="F3043" s="8"/>
      <c r="H3043"/>
      <c r="N3043"/>
      <c r="P3043" s="8"/>
      <c r="R3043" s="8"/>
      <c r="T3043" s="8"/>
      <c r="AQ3043"/>
      <c r="BJ3043" s="33" t="s">
        <v>3210</v>
      </c>
      <c r="BP3043" s="8"/>
    </row>
    <row r="3044" spans="1:68" x14ac:dyDescent="0.25">
      <c r="A3044" s="8"/>
      <c r="B3044" s="8"/>
      <c r="C3044" s="8"/>
      <c r="D3044" s="8"/>
      <c r="F3044" s="8"/>
      <c r="H3044"/>
      <c r="N3044"/>
      <c r="P3044" s="8"/>
      <c r="R3044" s="8"/>
      <c r="T3044" s="8"/>
      <c r="AQ3044"/>
      <c r="BJ3044" s="33" t="s">
        <v>3211</v>
      </c>
      <c r="BP3044" s="8"/>
    </row>
    <row r="3045" spans="1:68" x14ac:dyDescent="0.25">
      <c r="A3045" s="8"/>
      <c r="B3045" s="8"/>
      <c r="C3045" s="8"/>
      <c r="D3045" s="8"/>
      <c r="F3045" s="8"/>
      <c r="H3045"/>
      <c r="N3045"/>
      <c r="P3045" s="8"/>
      <c r="R3045" s="8"/>
      <c r="T3045" s="8"/>
      <c r="AQ3045"/>
      <c r="BJ3045" s="33" t="s">
        <v>3212</v>
      </c>
      <c r="BP3045" s="8"/>
    </row>
    <row r="3046" spans="1:68" x14ac:dyDescent="0.25">
      <c r="A3046" s="8"/>
      <c r="B3046" s="8"/>
      <c r="C3046" s="8"/>
      <c r="D3046" s="8"/>
      <c r="F3046" s="8"/>
      <c r="H3046"/>
      <c r="N3046"/>
      <c r="P3046" s="8"/>
      <c r="R3046" s="8"/>
      <c r="T3046" s="8"/>
      <c r="AQ3046"/>
      <c r="BJ3046" s="33" t="s">
        <v>3213</v>
      </c>
      <c r="BP3046" s="8"/>
    </row>
    <row r="3047" spans="1:68" x14ac:dyDescent="0.25">
      <c r="A3047" s="8"/>
      <c r="B3047" s="8"/>
      <c r="C3047" s="8"/>
      <c r="D3047" s="8"/>
      <c r="F3047" s="8"/>
      <c r="H3047"/>
      <c r="N3047"/>
      <c r="P3047" s="8"/>
      <c r="R3047" s="8"/>
      <c r="T3047" s="8"/>
      <c r="AQ3047"/>
      <c r="BJ3047" s="33" t="s">
        <v>3214</v>
      </c>
      <c r="BP3047" s="8"/>
    </row>
    <row r="3048" spans="1:68" x14ac:dyDescent="0.25">
      <c r="A3048" s="8"/>
      <c r="B3048" s="8"/>
      <c r="C3048" s="8"/>
      <c r="D3048" s="8"/>
      <c r="F3048" s="8"/>
      <c r="H3048"/>
      <c r="N3048"/>
      <c r="P3048" s="8"/>
      <c r="R3048" s="8"/>
      <c r="T3048" s="8"/>
      <c r="AQ3048"/>
      <c r="BJ3048" s="33" t="s">
        <v>3215</v>
      </c>
      <c r="BP3048" s="8"/>
    </row>
    <row r="3049" spans="1:68" x14ac:dyDescent="0.25">
      <c r="A3049" s="8"/>
      <c r="B3049" s="8"/>
      <c r="C3049" s="8"/>
      <c r="D3049" s="8"/>
      <c r="F3049" s="8"/>
      <c r="H3049"/>
      <c r="N3049"/>
      <c r="P3049" s="8"/>
      <c r="R3049" s="8"/>
      <c r="T3049" s="8"/>
      <c r="AQ3049"/>
      <c r="BJ3049" s="33" t="s">
        <v>3216</v>
      </c>
      <c r="BP3049" s="8"/>
    </row>
    <row r="3050" spans="1:68" x14ac:dyDescent="0.25">
      <c r="A3050" s="8"/>
      <c r="B3050" s="8"/>
      <c r="C3050" s="8"/>
      <c r="D3050" s="8"/>
      <c r="F3050" s="8"/>
      <c r="H3050"/>
      <c r="N3050"/>
      <c r="P3050" s="8"/>
      <c r="R3050" s="8"/>
      <c r="T3050" s="8"/>
      <c r="AQ3050"/>
      <c r="BJ3050" s="33" t="s">
        <v>3217</v>
      </c>
      <c r="BP3050" s="8"/>
    </row>
    <row r="3051" spans="1:68" x14ac:dyDescent="0.25">
      <c r="A3051" s="8"/>
      <c r="B3051" s="8"/>
      <c r="C3051" s="8"/>
      <c r="D3051" s="8"/>
      <c r="F3051" s="8"/>
      <c r="H3051"/>
      <c r="N3051"/>
      <c r="P3051" s="8"/>
      <c r="R3051" s="8"/>
      <c r="T3051" s="8"/>
      <c r="AQ3051"/>
      <c r="BJ3051" s="33" t="s">
        <v>3218</v>
      </c>
      <c r="BP3051" s="8"/>
    </row>
    <row r="3052" spans="1:68" x14ac:dyDescent="0.25">
      <c r="A3052" s="8"/>
      <c r="B3052" s="8"/>
      <c r="C3052" s="8"/>
      <c r="D3052" s="8"/>
      <c r="F3052" s="8"/>
      <c r="H3052"/>
      <c r="N3052"/>
      <c r="P3052" s="8"/>
      <c r="R3052" s="8"/>
      <c r="T3052" s="8"/>
      <c r="AQ3052"/>
      <c r="BJ3052" s="33" t="s">
        <v>3219</v>
      </c>
      <c r="BP3052" s="8"/>
    </row>
    <row r="3053" spans="1:68" x14ac:dyDescent="0.25">
      <c r="A3053" s="8"/>
      <c r="B3053" s="8"/>
      <c r="C3053" s="8"/>
      <c r="D3053" s="8"/>
      <c r="F3053" s="8"/>
      <c r="H3053"/>
      <c r="N3053"/>
      <c r="P3053" s="8"/>
      <c r="R3053" s="8"/>
      <c r="T3053" s="8"/>
      <c r="AQ3053"/>
      <c r="BJ3053" s="33" t="s">
        <v>3220</v>
      </c>
      <c r="BP3053" s="8"/>
    </row>
    <row r="3054" spans="1:68" x14ac:dyDescent="0.25">
      <c r="A3054" s="8"/>
      <c r="B3054" s="8"/>
      <c r="C3054" s="8"/>
      <c r="D3054" s="8"/>
      <c r="F3054" s="8"/>
      <c r="H3054"/>
      <c r="N3054"/>
      <c r="P3054" s="8"/>
      <c r="R3054" s="8"/>
      <c r="T3054" s="8"/>
      <c r="AQ3054"/>
      <c r="BJ3054" s="33" t="s">
        <v>3221</v>
      </c>
      <c r="BP3054" s="8"/>
    </row>
    <row r="3055" spans="1:68" x14ac:dyDescent="0.25">
      <c r="A3055" s="8"/>
      <c r="B3055" s="8"/>
      <c r="C3055" s="8"/>
      <c r="D3055" s="8"/>
      <c r="F3055" s="8"/>
      <c r="H3055"/>
      <c r="N3055"/>
      <c r="P3055" s="8"/>
      <c r="R3055" s="8"/>
      <c r="T3055" s="8"/>
      <c r="AQ3055"/>
      <c r="BJ3055" s="33" t="s">
        <v>3222</v>
      </c>
      <c r="BP3055" s="8"/>
    </row>
    <row r="3056" spans="1:68" x14ac:dyDescent="0.25">
      <c r="A3056" s="8"/>
      <c r="B3056" s="8"/>
      <c r="C3056" s="8"/>
      <c r="D3056" s="8"/>
      <c r="F3056" s="8"/>
      <c r="H3056"/>
      <c r="N3056"/>
      <c r="P3056" s="8"/>
      <c r="R3056" s="8"/>
      <c r="T3056" s="8"/>
      <c r="AQ3056"/>
      <c r="BJ3056" s="33" t="s">
        <v>3223</v>
      </c>
      <c r="BP3056" s="8"/>
    </row>
    <row r="3057" spans="1:68" x14ac:dyDescent="0.25">
      <c r="A3057" s="8"/>
      <c r="B3057" s="8"/>
      <c r="C3057" s="8"/>
      <c r="D3057" s="8"/>
      <c r="F3057" s="8"/>
      <c r="H3057"/>
      <c r="N3057"/>
      <c r="P3057" s="8"/>
      <c r="R3057" s="8"/>
      <c r="T3057" s="8"/>
      <c r="AQ3057"/>
      <c r="BJ3057" s="33" t="s">
        <v>3224</v>
      </c>
      <c r="BP3057" s="8"/>
    </row>
    <row r="3058" spans="1:68" x14ac:dyDescent="0.25">
      <c r="A3058" s="8"/>
      <c r="B3058" s="8"/>
      <c r="C3058" s="8"/>
      <c r="D3058" s="8"/>
      <c r="F3058" s="8"/>
      <c r="H3058"/>
      <c r="N3058"/>
      <c r="P3058" s="8"/>
      <c r="R3058" s="8"/>
      <c r="T3058" s="8"/>
      <c r="AQ3058"/>
      <c r="BJ3058" s="33" t="s">
        <v>3225</v>
      </c>
      <c r="BP3058" s="8"/>
    </row>
    <row r="3059" spans="1:68" x14ac:dyDescent="0.25">
      <c r="A3059" s="8"/>
      <c r="B3059" s="8"/>
      <c r="C3059" s="8"/>
      <c r="D3059" s="8"/>
      <c r="F3059" s="8"/>
      <c r="H3059"/>
      <c r="N3059"/>
      <c r="P3059" s="8"/>
      <c r="R3059" s="8"/>
      <c r="T3059" s="8"/>
      <c r="AQ3059"/>
      <c r="BJ3059" s="33" t="s">
        <v>3226</v>
      </c>
      <c r="BP3059" s="8"/>
    </row>
    <row r="3060" spans="1:68" x14ac:dyDescent="0.25">
      <c r="A3060" s="8"/>
      <c r="B3060" s="8"/>
      <c r="C3060" s="8"/>
      <c r="D3060" s="8"/>
      <c r="F3060" s="8"/>
      <c r="H3060"/>
      <c r="N3060"/>
      <c r="P3060" s="8"/>
      <c r="R3060" s="8"/>
      <c r="T3060" s="8"/>
      <c r="AQ3060"/>
      <c r="BJ3060" s="33" t="s">
        <v>3227</v>
      </c>
      <c r="BP3060" s="8"/>
    </row>
    <row r="3061" spans="1:68" x14ac:dyDescent="0.25">
      <c r="A3061" s="8"/>
      <c r="B3061" s="8"/>
      <c r="C3061" s="8"/>
      <c r="D3061" s="8"/>
      <c r="F3061" s="8"/>
      <c r="H3061"/>
      <c r="N3061"/>
      <c r="P3061" s="8"/>
      <c r="R3061" s="8"/>
      <c r="T3061" s="8"/>
      <c r="AQ3061"/>
      <c r="BJ3061" s="33" t="s">
        <v>3228</v>
      </c>
      <c r="BP3061" s="8"/>
    </row>
    <row r="3062" spans="1:68" x14ac:dyDescent="0.25">
      <c r="A3062" s="8"/>
      <c r="B3062" s="8"/>
      <c r="C3062" s="8"/>
      <c r="D3062" s="8"/>
      <c r="F3062" s="8"/>
      <c r="H3062"/>
      <c r="N3062"/>
      <c r="P3062" s="8"/>
      <c r="R3062" s="8"/>
      <c r="T3062" s="8"/>
      <c r="AQ3062"/>
      <c r="BJ3062" s="33" t="s">
        <v>3229</v>
      </c>
      <c r="BP3062" s="8"/>
    </row>
    <row r="3063" spans="1:68" x14ac:dyDescent="0.25">
      <c r="A3063" s="8"/>
      <c r="B3063" s="8"/>
      <c r="C3063" s="8"/>
      <c r="D3063" s="8"/>
      <c r="F3063" s="8"/>
      <c r="H3063"/>
      <c r="N3063"/>
      <c r="P3063" s="8"/>
      <c r="R3063" s="8"/>
      <c r="T3063" s="8"/>
      <c r="AQ3063"/>
      <c r="BJ3063" s="33" t="s">
        <v>3230</v>
      </c>
      <c r="BP3063" s="8"/>
    </row>
    <row r="3064" spans="1:68" x14ac:dyDescent="0.25">
      <c r="A3064" s="8"/>
      <c r="B3064" s="8"/>
      <c r="C3064" s="8"/>
      <c r="D3064" s="8"/>
      <c r="F3064" s="8"/>
      <c r="H3064"/>
      <c r="N3064"/>
      <c r="P3064" s="8"/>
      <c r="R3064" s="8"/>
      <c r="T3064" s="8"/>
      <c r="AQ3064"/>
      <c r="BJ3064" s="33" t="s">
        <v>3231</v>
      </c>
      <c r="BP3064" s="8"/>
    </row>
    <row r="3065" spans="1:68" x14ac:dyDescent="0.25">
      <c r="A3065" s="8"/>
      <c r="B3065" s="8"/>
      <c r="C3065" s="8"/>
      <c r="D3065" s="8"/>
      <c r="F3065" s="8"/>
      <c r="H3065"/>
      <c r="N3065"/>
      <c r="P3065" s="8"/>
      <c r="R3065" s="8"/>
      <c r="T3065" s="8"/>
      <c r="AQ3065"/>
      <c r="BJ3065" s="33" t="s">
        <v>3232</v>
      </c>
      <c r="BP3065" s="8"/>
    </row>
    <row r="3066" spans="1:68" x14ac:dyDescent="0.25">
      <c r="A3066" s="8"/>
      <c r="B3066" s="8"/>
      <c r="C3066" s="8"/>
      <c r="D3066" s="8"/>
      <c r="F3066" s="8"/>
      <c r="H3066"/>
      <c r="N3066"/>
      <c r="P3066" s="8"/>
      <c r="R3066" s="8"/>
      <c r="T3066" s="8"/>
      <c r="AQ3066"/>
      <c r="BJ3066" s="33" t="s">
        <v>3233</v>
      </c>
      <c r="BP3066" s="8"/>
    </row>
    <row r="3067" spans="1:68" x14ac:dyDescent="0.25">
      <c r="A3067" s="8"/>
      <c r="B3067" s="8"/>
      <c r="C3067" s="8"/>
      <c r="D3067" s="8"/>
      <c r="F3067" s="8"/>
      <c r="H3067"/>
      <c r="N3067"/>
      <c r="P3067" s="8"/>
      <c r="R3067" s="8"/>
      <c r="T3067" s="8"/>
      <c r="AQ3067"/>
      <c r="BJ3067" s="33" t="s">
        <v>3234</v>
      </c>
      <c r="BP3067" s="8"/>
    </row>
    <row r="3068" spans="1:68" x14ac:dyDescent="0.25">
      <c r="A3068" s="8"/>
      <c r="B3068" s="8"/>
      <c r="C3068" s="8"/>
      <c r="D3068" s="8"/>
      <c r="F3068" s="8"/>
      <c r="H3068"/>
      <c r="N3068"/>
      <c r="P3068" s="8"/>
      <c r="R3068" s="8"/>
      <c r="T3068" s="8"/>
      <c r="AQ3068"/>
      <c r="BJ3068" s="33" t="s">
        <v>3235</v>
      </c>
      <c r="BP3068" s="8"/>
    </row>
    <row r="3069" spans="1:68" x14ac:dyDescent="0.25">
      <c r="A3069" s="8"/>
      <c r="B3069" s="8"/>
      <c r="C3069" s="8"/>
      <c r="D3069" s="8"/>
      <c r="F3069" s="8"/>
      <c r="H3069"/>
      <c r="N3069"/>
      <c r="P3069" s="8"/>
      <c r="R3069" s="8"/>
      <c r="T3069" s="8"/>
      <c r="AQ3069"/>
      <c r="BJ3069" s="33" t="s">
        <v>3236</v>
      </c>
      <c r="BP3069" s="8"/>
    </row>
    <row r="3070" spans="1:68" x14ac:dyDescent="0.25">
      <c r="A3070" s="8"/>
      <c r="B3070" s="8"/>
      <c r="C3070" s="8"/>
      <c r="D3070" s="8"/>
      <c r="F3070" s="8"/>
      <c r="H3070"/>
      <c r="N3070"/>
      <c r="P3070" s="8"/>
      <c r="R3070" s="8"/>
      <c r="T3070" s="8"/>
      <c r="AQ3070"/>
      <c r="BJ3070" s="33" t="s">
        <v>3237</v>
      </c>
      <c r="BP3070" s="8"/>
    </row>
    <row r="3071" spans="1:68" x14ac:dyDescent="0.25">
      <c r="A3071" s="8"/>
      <c r="B3071" s="8"/>
      <c r="C3071" s="8"/>
      <c r="D3071" s="8"/>
      <c r="F3071" s="8"/>
      <c r="H3071"/>
      <c r="N3071"/>
      <c r="P3071" s="8"/>
      <c r="R3071" s="8"/>
      <c r="T3071" s="8"/>
      <c r="AQ3071"/>
      <c r="BJ3071" s="33" t="s">
        <v>3238</v>
      </c>
      <c r="BP3071" s="8"/>
    </row>
    <row r="3072" spans="1:68" x14ac:dyDescent="0.25">
      <c r="A3072" s="8"/>
      <c r="B3072" s="8"/>
      <c r="C3072" s="8"/>
      <c r="D3072" s="8"/>
      <c r="F3072" s="8"/>
      <c r="H3072"/>
      <c r="N3072"/>
      <c r="P3072" s="8"/>
      <c r="R3072" s="8"/>
      <c r="T3072" s="8"/>
      <c r="AQ3072"/>
      <c r="BJ3072" s="33" t="s">
        <v>3239</v>
      </c>
      <c r="BP3072" s="8"/>
    </row>
    <row r="3073" spans="1:68" x14ac:dyDescent="0.25">
      <c r="A3073" s="8"/>
      <c r="B3073" s="8"/>
      <c r="C3073" s="8"/>
      <c r="D3073" s="8"/>
      <c r="F3073" s="8"/>
      <c r="H3073"/>
      <c r="N3073"/>
      <c r="P3073" s="8"/>
      <c r="R3073" s="8"/>
      <c r="T3073" s="8"/>
      <c r="AQ3073"/>
      <c r="BJ3073" s="33" t="s">
        <v>3240</v>
      </c>
      <c r="BP3073" s="8"/>
    </row>
    <row r="3074" spans="1:68" x14ac:dyDescent="0.25">
      <c r="A3074" s="8"/>
      <c r="B3074" s="8"/>
      <c r="C3074" s="8"/>
      <c r="D3074" s="8"/>
      <c r="F3074" s="8"/>
      <c r="H3074"/>
      <c r="N3074"/>
      <c r="P3074" s="8"/>
      <c r="R3074" s="8"/>
      <c r="T3074" s="8"/>
      <c r="AQ3074"/>
      <c r="BJ3074" s="33" t="s">
        <v>3241</v>
      </c>
      <c r="BP3074" s="8"/>
    </row>
    <row r="3075" spans="1:68" x14ac:dyDescent="0.25">
      <c r="A3075" s="8"/>
      <c r="B3075" s="8"/>
      <c r="C3075" s="8"/>
      <c r="D3075" s="8"/>
      <c r="F3075" s="8"/>
      <c r="H3075"/>
      <c r="N3075"/>
      <c r="P3075" s="8"/>
      <c r="R3075" s="8"/>
      <c r="T3075" s="8"/>
      <c r="AQ3075"/>
      <c r="BJ3075" s="33" t="s">
        <v>3242</v>
      </c>
      <c r="BP3075" s="8"/>
    </row>
    <row r="3076" spans="1:68" x14ac:dyDescent="0.25">
      <c r="A3076" s="8"/>
      <c r="B3076" s="8"/>
      <c r="C3076" s="8"/>
      <c r="D3076" s="8"/>
      <c r="F3076" s="8"/>
      <c r="H3076"/>
      <c r="N3076"/>
      <c r="P3076" s="8"/>
      <c r="R3076" s="8"/>
      <c r="T3076" s="8"/>
      <c r="AQ3076"/>
      <c r="BJ3076" s="33" t="s">
        <v>3243</v>
      </c>
      <c r="BP3076" s="8"/>
    </row>
    <row r="3077" spans="1:68" x14ac:dyDescent="0.25">
      <c r="A3077" s="8"/>
      <c r="B3077" s="8"/>
      <c r="C3077" s="8"/>
      <c r="D3077" s="8"/>
      <c r="F3077" s="8"/>
      <c r="H3077"/>
      <c r="N3077"/>
      <c r="P3077" s="8"/>
      <c r="R3077" s="8"/>
      <c r="T3077" s="8"/>
      <c r="AQ3077"/>
      <c r="BJ3077" s="33" t="s">
        <v>3244</v>
      </c>
      <c r="BP3077" s="8"/>
    </row>
    <row r="3078" spans="1:68" x14ac:dyDescent="0.25">
      <c r="A3078" s="8"/>
      <c r="B3078" s="8"/>
      <c r="C3078" s="8"/>
      <c r="D3078" s="8"/>
      <c r="F3078" s="8"/>
      <c r="H3078"/>
      <c r="N3078"/>
      <c r="P3078" s="8"/>
      <c r="R3078" s="8"/>
      <c r="T3078" s="8"/>
      <c r="AQ3078"/>
      <c r="BJ3078" s="33" t="s">
        <v>3245</v>
      </c>
      <c r="BP3078" s="8"/>
    </row>
    <row r="3079" spans="1:68" x14ac:dyDescent="0.25">
      <c r="A3079" s="8"/>
      <c r="B3079" s="8"/>
      <c r="C3079" s="8"/>
      <c r="D3079" s="8"/>
      <c r="F3079" s="8"/>
      <c r="H3079"/>
      <c r="N3079"/>
      <c r="P3079" s="8"/>
      <c r="R3079" s="8"/>
      <c r="T3079" s="8"/>
      <c r="AQ3079"/>
      <c r="BJ3079" s="33" t="s">
        <v>3246</v>
      </c>
      <c r="BP3079" s="8"/>
    </row>
    <row r="3080" spans="1:68" x14ac:dyDescent="0.25">
      <c r="A3080" s="8"/>
      <c r="B3080" s="8"/>
      <c r="C3080" s="8"/>
      <c r="D3080" s="8"/>
      <c r="F3080" s="8"/>
      <c r="H3080"/>
      <c r="N3080"/>
      <c r="P3080" s="8"/>
      <c r="R3080" s="8"/>
      <c r="T3080" s="8"/>
      <c r="AQ3080"/>
      <c r="BJ3080" s="33" t="s">
        <v>3247</v>
      </c>
      <c r="BP3080" s="8"/>
    </row>
    <row r="3081" spans="1:68" x14ac:dyDescent="0.25">
      <c r="A3081" s="8"/>
      <c r="B3081" s="8"/>
      <c r="C3081" s="8"/>
      <c r="D3081" s="8"/>
      <c r="F3081" s="8"/>
      <c r="H3081"/>
      <c r="N3081"/>
      <c r="P3081" s="8"/>
      <c r="R3081" s="8"/>
      <c r="T3081" s="8"/>
      <c r="AQ3081"/>
      <c r="BJ3081" s="33" t="s">
        <v>3248</v>
      </c>
      <c r="BP3081" s="8"/>
    </row>
    <row r="3082" spans="1:68" x14ac:dyDescent="0.25">
      <c r="A3082" s="8"/>
      <c r="B3082" s="8"/>
      <c r="C3082" s="8"/>
      <c r="D3082" s="8"/>
      <c r="F3082" s="8"/>
      <c r="H3082"/>
      <c r="N3082"/>
      <c r="P3082" s="8"/>
      <c r="R3082" s="8"/>
      <c r="T3082" s="8"/>
      <c r="AQ3082"/>
      <c r="BJ3082" s="33" t="s">
        <v>3249</v>
      </c>
      <c r="BP3082" s="8"/>
    </row>
    <row r="3083" spans="1:68" x14ac:dyDescent="0.25">
      <c r="A3083" s="8"/>
      <c r="B3083" s="8"/>
      <c r="C3083" s="8"/>
      <c r="D3083" s="8"/>
      <c r="F3083" s="8"/>
      <c r="H3083"/>
      <c r="N3083"/>
      <c r="P3083" s="8"/>
      <c r="R3083" s="8"/>
      <c r="T3083" s="8"/>
      <c r="AQ3083"/>
      <c r="BJ3083" s="33" t="s">
        <v>3250</v>
      </c>
      <c r="BP3083" s="8"/>
    </row>
    <row r="3084" spans="1:68" x14ac:dyDescent="0.25">
      <c r="A3084" s="8"/>
      <c r="B3084" s="8"/>
      <c r="C3084" s="8"/>
      <c r="D3084" s="8"/>
      <c r="F3084" s="8"/>
      <c r="H3084"/>
      <c r="N3084"/>
      <c r="P3084" s="8"/>
      <c r="R3084" s="8"/>
      <c r="T3084" s="8"/>
      <c r="AQ3084"/>
      <c r="BJ3084" s="33" t="s">
        <v>3251</v>
      </c>
      <c r="BP3084" s="8"/>
    </row>
    <row r="3085" spans="1:68" x14ac:dyDescent="0.25">
      <c r="A3085" s="8"/>
      <c r="B3085" s="8"/>
      <c r="C3085" s="8"/>
      <c r="D3085" s="8"/>
      <c r="F3085" s="8"/>
      <c r="H3085"/>
      <c r="N3085"/>
      <c r="P3085" s="8"/>
      <c r="R3085" s="8"/>
      <c r="T3085" s="8"/>
      <c r="AQ3085"/>
      <c r="BJ3085" s="33" t="s">
        <v>3252</v>
      </c>
      <c r="BP3085" s="8"/>
    </row>
    <row r="3086" spans="1:68" x14ac:dyDescent="0.25">
      <c r="A3086" s="8"/>
      <c r="B3086" s="8"/>
      <c r="C3086" s="8"/>
      <c r="D3086" s="8"/>
      <c r="F3086" s="8"/>
      <c r="H3086"/>
      <c r="N3086"/>
      <c r="P3086" s="8"/>
      <c r="R3086" s="8"/>
      <c r="T3086" s="8"/>
      <c r="AQ3086"/>
      <c r="BJ3086" s="33" t="s">
        <v>3253</v>
      </c>
      <c r="BP3086" s="8"/>
    </row>
    <row r="3087" spans="1:68" x14ac:dyDescent="0.25">
      <c r="A3087" s="8"/>
      <c r="B3087" s="8"/>
      <c r="C3087" s="8"/>
      <c r="D3087" s="8"/>
      <c r="F3087" s="8"/>
      <c r="H3087"/>
      <c r="N3087"/>
      <c r="P3087" s="8"/>
      <c r="R3087" s="8"/>
      <c r="T3087" s="8"/>
      <c r="AQ3087"/>
      <c r="BJ3087" s="33" t="s">
        <v>3254</v>
      </c>
      <c r="BP3087" s="8"/>
    </row>
    <row r="3088" spans="1:68" x14ac:dyDescent="0.25">
      <c r="A3088" s="8"/>
      <c r="B3088" s="8"/>
      <c r="C3088" s="8"/>
      <c r="D3088" s="8"/>
      <c r="F3088" s="8"/>
      <c r="H3088"/>
      <c r="N3088"/>
      <c r="P3088" s="8"/>
      <c r="R3088" s="8"/>
      <c r="T3088" s="8"/>
      <c r="AQ3088"/>
      <c r="BJ3088" s="33" t="s">
        <v>3255</v>
      </c>
      <c r="BP3088" s="8"/>
    </row>
    <row r="3089" spans="1:68" x14ac:dyDescent="0.25">
      <c r="A3089" s="8"/>
      <c r="B3089" s="8"/>
      <c r="C3089" s="8"/>
      <c r="D3089" s="8"/>
      <c r="F3089" s="8"/>
      <c r="H3089"/>
      <c r="N3089"/>
      <c r="P3089" s="8"/>
      <c r="R3089" s="8"/>
      <c r="T3089" s="8"/>
      <c r="AQ3089"/>
      <c r="BJ3089" s="33" t="s">
        <v>3256</v>
      </c>
      <c r="BP3089" s="8"/>
    </row>
    <row r="3090" spans="1:68" x14ac:dyDescent="0.25">
      <c r="A3090" s="8"/>
      <c r="B3090" s="8"/>
      <c r="C3090" s="8"/>
      <c r="D3090" s="8"/>
      <c r="F3090" s="8"/>
      <c r="H3090"/>
      <c r="N3090"/>
      <c r="P3090" s="8"/>
      <c r="R3090" s="8"/>
      <c r="T3090" s="8"/>
      <c r="AQ3090"/>
      <c r="BJ3090" s="33" t="s">
        <v>3257</v>
      </c>
      <c r="BP3090" s="8"/>
    </row>
    <row r="3091" spans="1:68" x14ac:dyDescent="0.25">
      <c r="A3091" s="8"/>
      <c r="B3091" s="8"/>
      <c r="C3091" s="8"/>
      <c r="D3091" s="8"/>
      <c r="F3091" s="8"/>
      <c r="H3091"/>
      <c r="N3091"/>
      <c r="P3091" s="8"/>
      <c r="R3091" s="8"/>
      <c r="T3091" s="8"/>
      <c r="AQ3091"/>
      <c r="BJ3091" s="33" t="s">
        <v>3258</v>
      </c>
      <c r="BP3091" s="8"/>
    </row>
    <row r="3092" spans="1:68" x14ac:dyDescent="0.25">
      <c r="A3092" s="8"/>
      <c r="B3092" s="8"/>
      <c r="C3092" s="8"/>
      <c r="D3092" s="8"/>
      <c r="F3092" s="8"/>
      <c r="H3092"/>
      <c r="N3092"/>
      <c r="P3092" s="8"/>
      <c r="R3092" s="8"/>
      <c r="T3092" s="8"/>
      <c r="AQ3092"/>
      <c r="BJ3092" s="33" t="s">
        <v>3259</v>
      </c>
      <c r="BP3092" s="8"/>
    </row>
    <row r="3093" spans="1:68" x14ac:dyDescent="0.25">
      <c r="A3093" s="8"/>
      <c r="B3093" s="8"/>
      <c r="C3093" s="8"/>
      <c r="D3093" s="8"/>
      <c r="F3093" s="8"/>
      <c r="H3093"/>
      <c r="N3093"/>
      <c r="P3093" s="8"/>
      <c r="R3093" s="8"/>
      <c r="T3093" s="8"/>
      <c r="AQ3093"/>
      <c r="BJ3093" s="33" t="s">
        <v>3260</v>
      </c>
      <c r="BP3093" s="8"/>
    </row>
    <row r="3094" spans="1:68" x14ac:dyDescent="0.25">
      <c r="A3094" s="8"/>
      <c r="B3094" s="8"/>
      <c r="C3094" s="8"/>
      <c r="D3094" s="8"/>
      <c r="F3094" s="8"/>
      <c r="H3094"/>
      <c r="N3094"/>
      <c r="P3094" s="8"/>
      <c r="R3094" s="8"/>
      <c r="T3094" s="8"/>
      <c r="AQ3094"/>
      <c r="BJ3094" s="33" t="s">
        <v>3261</v>
      </c>
      <c r="BP3094" s="8"/>
    </row>
    <row r="3095" spans="1:68" x14ac:dyDescent="0.25">
      <c r="A3095" s="8"/>
      <c r="B3095" s="8"/>
      <c r="C3095" s="8"/>
      <c r="D3095" s="8"/>
      <c r="F3095" s="8"/>
      <c r="H3095"/>
      <c r="N3095"/>
      <c r="P3095" s="8"/>
      <c r="R3095" s="8"/>
      <c r="T3095" s="8"/>
      <c r="AQ3095"/>
      <c r="BJ3095" s="33" t="s">
        <v>3262</v>
      </c>
      <c r="BP3095" s="8"/>
    </row>
    <row r="3096" spans="1:68" x14ac:dyDescent="0.25">
      <c r="A3096" s="8"/>
      <c r="B3096" s="8"/>
      <c r="C3096" s="8"/>
      <c r="D3096" s="8"/>
      <c r="F3096" s="8"/>
      <c r="H3096"/>
      <c r="N3096"/>
      <c r="P3096" s="8"/>
      <c r="R3096" s="8"/>
      <c r="T3096" s="8"/>
      <c r="AQ3096"/>
      <c r="BJ3096" s="33" t="s">
        <v>3263</v>
      </c>
      <c r="BP3096" s="8"/>
    </row>
    <row r="3097" spans="1:68" x14ac:dyDescent="0.25">
      <c r="A3097" s="8"/>
      <c r="B3097" s="8"/>
      <c r="C3097" s="8"/>
      <c r="D3097" s="8"/>
      <c r="F3097" s="8"/>
      <c r="H3097"/>
      <c r="N3097"/>
      <c r="P3097" s="8"/>
      <c r="R3097" s="8"/>
      <c r="T3097" s="8"/>
      <c r="AQ3097"/>
      <c r="BJ3097" s="33" t="s">
        <v>3264</v>
      </c>
      <c r="BP3097" s="8"/>
    </row>
    <row r="3098" spans="1:68" x14ac:dyDescent="0.25">
      <c r="A3098" s="8"/>
      <c r="B3098" s="8"/>
      <c r="C3098" s="8"/>
      <c r="D3098" s="8"/>
      <c r="F3098" s="8"/>
      <c r="H3098"/>
      <c r="N3098"/>
      <c r="P3098" s="8"/>
      <c r="R3098" s="8"/>
      <c r="T3098" s="8"/>
      <c r="AQ3098"/>
      <c r="BJ3098" s="33" t="s">
        <v>3265</v>
      </c>
      <c r="BP3098" s="8"/>
    </row>
    <row r="3099" spans="1:68" x14ac:dyDescent="0.25">
      <c r="A3099" s="8"/>
      <c r="B3099" s="8"/>
      <c r="C3099" s="8"/>
      <c r="D3099" s="8"/>
      <c r="F3099" s="8"/>
      <c r="H3099"/>
      <c r="N3099"/>
      <c r="P3099" s="8"/>
      <c r="R3099" s="8"/>
      <c r="T3099" s="8"/>
      <c r="AQ3099"/>
      <c r="BJ3099" s="33" t="s">
        <v>3266</v>
      </c>
      <c r="BP3099" s="8"/>
    </row>
    <row r="3100" spans="1:68" x14ac:dyDescent="0.25">
      <c r="A3100" s="8"/>
      <c r="B3100" s="8"/>
      <c r="C3100" s="8"/>
      <c r="D3100" s="8"/>
      <c r="F3100" s="8"/>
      <c r="H3100"/>
      <c r="N3100"/>
      <c r="P3100" s="8"/>
      <c r="R3100" s="8"/>
      <c r="T3100" s="8"/>
      <c r="AQ3100"/>
      <c r="BJ3100" s="33" t="s">
        <v>3267</v>
      </c>
      <c r="BP3100" s="8"/>
    </row>
    <row r="3101" spans="1:68" x14ac:dyDescent="0.25">
      <c r="A3101" s="8"/>
      <c r="B3101" s="8"/>
      <c r="C3101" s="8"/>
      <c r="D3101" s="8"/>
      <c r="F3101" s="8"/>
      <c r="H3101"/>
      <c r="N3101"/>
      <c r="P3101" s="8"/>
      <c r="R3101" s="8"/>
      <c r="T3101" s="8"/>
      <c r="AQ3101"/>
      <c r="BJ3101" s="33" t="s">
        <v>3268</v>
      </c>
      <c r="BP3101" s="8"/>
    </row>
    <row r="3102" spans="1:68" x14ac:dyDescent="0.25">
      <c r="A3102" s="8"/>
      <c r="B3102" s="8"/>
      <c r="C3102" s="8"/>
      <c r="D3102" s="8"/>
      <c r="F3102" s="8"/>
      <c r="H3102"/>
      <c r="N3102"/>
      <c r="P3102" s="8"/>
      <c r="R3102" s="8"/>
      <c r="T3102" s="8"/>
      <c r="AQ3102"/>
      <c r="BJ3102" s="33" t="s">
        <v>3269</v>
      </c>
      <c r="BP3102" s="8"/>
    </row>
    <row r="3103" spans="1:68" x14ac:dyDescent="0.25">
      <c r="A3103" s="8"/>
      <c r="B3103" s="8"/>
      <c r="C3103" s="8"/>
      <c r="D3103" s="8"/>
      <c r="F3103" s="8"/>
      <c r="H3103"/>
      <c r="N3103"/>
      <c r="P3103" s="8"/>
      <c r="R3103" s="8"/>
      <c r="T3103" s="8"/>
      <c r="AQ3103"/>
      <c r="BJ3103" s="33" t="s">
        <v>3270</v>
      </c>
      <c r="BP3103" s="8"/>
    </row>
    <row r="3104" spans="1:68" x14ac:dyDescent="0.25">
      <c r="A3104" s="8"/>
      <c r="B3104" s="8"/>
      <c r="C3104" s="8"/>
      <c r="D3104" s="8"/>
      <c r="F3104" s="8"/>
      <c r="H3104"/>
      <c r="N3104"/>
      <c r="P3104" s="8"/>
      <c r="R3104" s="8"/>
      <c r="T3104" s="8"/>
      <c r="AQ3104"/>
      <c r="BJ3104" s="33" t="s">
        <v>3271</v>
      </c>
      <c r="BP3104" s="8"/>
    </row>
    <row r="3105" spans="1:68" x14ac:dyDescent="0.25">
      <c r="A3105" s="8"/>
      <c r="B3105" s="8"/>
      <c r="C3105" s="8"/>
      <c r="D3105" s="8"/>
      <c r="F3105" s="8"/>
      <c r="H3105"/>
      <c r="N3105"/>
      <c r="P3105" s="8"/>
      <c r="R3105" s="8"/>
      <c r="T3105" s="8"/>
      <c r="AQ3105"/>
      <c r="BJ3105" s="33" t="s">
        <v>3272</v>
      </c>
      <c r="BP3105" s="8"/>
    </row>
    <row r="3106" spans="1:68" x14ac:dyDescent="0.25">
      <c r="A3106" s="8"/>
      <c r="B3106" s="8"/>
      <c r="C3106" s="8"/>
      <c r="D3106" s="8"/>
      <c r="F3106" s="8"/>
      <c r="H3106"/>
      <c r="N3106"/>
      <c r="P3106" s="8"/>
      <c r="R3106" s="8"/>
      <c r="T3106" s="8"/>
      <c r="AQ3106"/>
      <c r="BJ3106" s="33" t="s">
        <v>3273</v>
      </c>
      <c r="BP3106" s="8"/>
    </row>
    <row r="3107" spans="1:68" x14ac:dyDescent="0.25">
      <c r="A3107" s="8"/>
      <c r="B3107" s="8"/>
      <c r="C3107" s="8"/>
      <c r="D3107" s="8"/>
      <c r="F3107" s="8"/>
      <c r="H3107"/>
      <c r="N3107"/>
      <c r="P3107" s="8"/>
      <c r="R3107" s="8"/>
      <c r="T3107" s="8"/>
      <c r="AQ3107"/>
      <c r="BJ3107" s="33" t="s">
        <v>3274</v>
      </c>
      <c r="BP3107" s="8"/>
    </row>
    <row r="3108" spans="1:68" x14ac:dyDescent="0.25">
      <c r="A3108" s="8"/>
      <c r="B3108" s="8"/>
      <c r="C3108" s="8"/>
      <c r="D3108" s="8"/>
      <c r="F3108" s="8"/>
      <c r="H3108"/>
      <c r="N3108"/>
      <c r="P3108" s="8"/>
      <c r="R3108" s="8"/>
      <c r="T3108" s="8"/>
      <c r="AQ3108"/>
      <c r="BJ3108" s="33" t="s">
        <v>3275</v>
      </c>
      <c r="BP3108" s="8"/>
    </row>
    <row r="3109" spans="1:68" x14ac:dyDescent="0.25">
      <c r="A3109" s="8"/>
      <c r="B3109" s="8"/>
      <c r="C3109" s="8"/>
      <c r="D3109" s="8"/>
      <c r="F3109" s="8"/>
      <c r="H3109"/>
      <c r="N3109"/>
      <c r="P3109" s="8"/>
      <c r="R3109" s="8"/>
      <c r="T3109" s="8"/>
      <c r="AQ3109"/>
      <c r="BJ3109" s="33" t="s">
        <v>3276</v>
      </c>
      <c r="BP3109" s="8"/>
    </row>
    <row r="3110" spans="1:68" x14ac:dyDescent="0.25">
      <c r="A3110" s="8"/>
      <c r="B3110" s="8"/>
      <c r="C3110" s="8"/>
      <c r="D3110" s="8"/>
      <c r="F3110" s="8"/>
      <c r="H3110"/>
      <c r="N3110"/>
      <c r="P3110" s="8"/>
      <c r="R3110" s="8"/>
      <c r="T3110" s="8"/>
      <c r="AQ3110"/>
      <c r="BJ3110" s="33" t="s">
        <v>3277</v>
      </c>
      <c r="BP3110" s="8"/>
    </row>
    <row r="3111" spans="1:68" x14ac:dyDescent="0.25">
      <c r="A3111" s="8"/>
      <c r="B3111" s="8"/>
      <c r="C3111" s="8"/>
      <c r="D3111" s="8"/>
      <c r="F3111" s="8"/>
      <c r="H3111"/>
      <c r="N3111"/>
      <c r="P3111" s="8"/>
      <c r="R3111" s="8"/>
      <c r="T3111" s="8"/>
      <c r="AQ3111"/>
      <c r="BJ3111" s="33" t="s">
        <v>3278</v>
      </c>
      <c r="BP3111" s="8"/>
    </row>
    <row r="3112" spans="1:68" x14ac:dyDescent="0.25">
      <c r="A3112" s="8"/>
      <c r="B3112" s="8"/>
      <c r="C3112" s="8"/>
      <c r="D3112" s="8"/>
      <c r="F3112" s="8"/>
      <c r="H3112"/>
      <c r="N3112"/>
      <c r="P3112" s="8"/>
      <c r="R3112" s="8"/>
      <c r="T3112" s="8"/>
      <c r="AQ3112"/>
      <c r="BJ3112" s="33" t="s">
        <v>3279</v>
      </c>
      <c r="BP3112" s="8"/>
    </row>
    <row r="3113" spans="1:68" x14ac:dyDescent="0.25">
      <c r="A3113" s="8"/>
      <c r="B3113" s="8"/>
      <c r="C3113" s="8"/>
      <c r="D3113" s="8"/>
      <c r="F3113" s="8"/>
      <c r="H3113"/>
      <c r="N3113"/>
      <c r="P3113" s="8"/>
      <c r="R3113" s="8"/>
      <c r="T3113" s="8"/>
      <c r="AQ3113"/>
      <c r="BJ3113" s="33" t="s">
        <v>3280</v>
      </c>
      <c r="BP3113" s="8"/>
    </row>
    <row r="3114" spans="1:68" x14ac:dyDescent="0.25">
      <c r="A3114" s="8"/>
      <c r="B3114" s="8"/>
      <c r="C3114" s="8"/>
      <c r="D3114" s="8"/>
      <c r="F3114" s="8"/>
      <c r="H3114"/>
      <c r="N3114"/>
      <c r="P3114" s="8"/>
      <c r="R3114" s="8"/>
      <c r="T3114" s="8"/>
      <c r="AQ3114"/>
      <c r="BJ3114" s="33" t="s">
        <v>3281</v>
      </c>
      <c r="BP3114" s="8"/>
    </row>
    <row r="3115" spans="1:68" x14ac:dyDescent="0.25">
      <c r="A3115" s="8"/>
      <c r="B3115" s="8"/>
      <c r="C3115" s="8"/>
      <c r="D3115" s="8"/>
      <c r="F3115" s="8"/>
      <c r="H3115"/>
      <c r="N3115"/>
      <c r="P3115" s="8"/>
      <c r="R3115" s="8"/>
      <c r="T3115" s="8"/>
      <c r="AQ3115"/>
      <c r="BJ3115" s="33" t="s">
        <v>3282</v>
      </c>
      <c r="BP3115" s="8"/>
    </row>
    <row r="3116" spans="1:68" x14ac:dyDescent="0.25">
      <c r="A3116" s="8"/>
      <c r="B3116" s="8"/>
      <c r="C3116" s="8"/>
      <c r="D3116" s="8"/>
      <c r="F3116" s="8"/>
      <c r="H3116"/>
      <c r="N3116"/>
      <c r="P3116" s="8"/>
      <c r="R3116" s="8"/>
      <c r="T3116" s="8"/>
      <c r="AQ3116"/>
      <c r="BJ3116" s="33" t="s">
        <v>3283</v>
      </c>
      <c r="BP3116" s="8"/>
    </row>
    <row r="3117" spans="1:68" x14ac:dyDescent="0.25">
      <c r="A3117" s="8"/>
      <c r="B3117" s="8"/>
      <c r="C3117" s="8"/>
      <c r="D3117" s="8"/>
      <c r="F3117" s="8"/>
      <c r="H3117"/>
      <c r="N3117"/>
      <c r="P3117" s="8"/>
      <c r="R3117" s="8"/>
      <c r="T3117" s="8"/>
      <c r="AQ3117"/>
      <c r="BJ3117" s="33" t="s">
        <v>3284</v>
      </c>
      <c r="BP3117" s="8"/>
    </row>
    <row r="3118" spans="1:68" x14ac:dyDescent="0.25">
      <c r="A3118" s="8"/>
      <c r="B3118" s="8"/>
      <c r="C3118" s="8"/>
      <c r="D3118" s="8"/>
      <c r="F3118" s="8"/>
      <c r="H3118"/>
      <c r="N3118"/>
      <c r="P3118" s="8"/>
      <c r="R3118" s="8"/>
      <c r="T3118" s="8"/>
      <c r="AQ3118"/>
      <c r="BJ3118" s="33" t="s">
        <v>3285</v>
      </c>
      <c r="BP3118" s="8"/>
    </row>
    <row r="3119" spans="1:68" x14ac:dyDescent="0.25">
      <c r="A3119" s="8"/>
      <c r="B3119" s="8"/>
      <c r="C3119" s="8"/>
      <c r="D3119" s="8"/>
      <c r="F3119" s="8"/>
      <c r="H3119"/>
      <c r="N3119"/>
      <c r="P3119" s="8"/>
      <c r="R3119" s="8"/>
      <c r="T3119" s="8"/>
      <c r="AQ3119"/>
      <c r="BJ3119" s="33" t="s">
        <v>3286</v>
      </c>
      <c r="BP3119" s="8"/>
    </row>
    <row r="3120" spans="1:68" x14ac:dyDescent="0.25">
      <c r="A3120" s="8"/>
      <c r="B3120" s="8"/>
      <c r="C3120" s="8"/>
      <c r="D3120" s="8"/>
      <c r="F3120" s="8"/>
      <c r="H3120"/>
      <c r="N3120"/>
      <c r="P3120" s="8"/>
      <c r="R3120" s="8"/>
      <c r="T3120" s="8"/>
      <c r="AQ3120"/>
      <c r="BJ3120" s="33" t="s">
        <v>3287</v>
      </c>
      <c r="BP3120" s="8"/>
    </row>
    <row r="3121" spans="1:68" x14ac:dyDescent="0.25">
      <c r="A3121" s="8"/>
      <c r="B3121" s="8"/>
      <c r="C3121" s="8"/>
      <c r="D3121" s="8"/>
      <c r="F3121" s="8"/>
      <c r="H3121"/>
      <c r="N3121"/>
      <c r="P3121" s="8"/>
      <c r="R3121" s="8"/>
      <c r="T3121" s="8"/>
      <c r="AQ3121"/>
      <c r="BJ3121" s="33" t="s">
        <v>3288</v>
      </c>
      <c r="BP3121" s="8"/>
    </row>
    <row r="3122" spans="1:68" x14ac:dyDescent="0.25">
      <c r="A3122" s="8"/>
      <c r="B3122" s="8"/>
      <c r="C3122" s="8"/>
      <c r="D3122" s="8"/>
      <c r="F3122" s="8"/>
      <c r="H3122"/>
      <c r="N3122"/>
      <c r="P3122" s="8"/>
      <c r="R3122" s="8"/>
      <c r="T3122" s="8"/>
      <c r="AQ3122"/>
      <c r="BJ3122" s="33" t="s">
        <v>3289</v>
      </c>
      <c r="BP3122" s="8"/>
    </row>
    <row r="3123" spans="1:68" x14ac:dyDescent="0.25">
      <c r="A3123" s="8"/>
      <c r="B3123" s="8"/>
      <c r="C3123" s="8"/>
      <c r="D3123" s="8"/>
      <c r="F3123" s="8"/>
      <c r="H3123"/>
      <c r="N3123"/>
      <c r="P3123" s="8"/>
      <c r="R3123" s="8"/>
      <c r="T3123" s="8"/>
      <c r="AQ3123"/>
      <c r="BJ3123" s="33" t="s">
        <v>3290</v>
      </c>
      <c r="BP3123" s="8"/>
    </row>
    <row r="3124" spans="1:68" x14ac:dyDescent="0.25">
      <c r="A3124" s="8"/>
      <c r="B3124" s="8"/>
      <c r="C3124" s="8"/>
      <c r="D3124" s="8"/>
      <c r="F3124" s="8"/>
      <c r="H3124"/>
      <c r="N3124"/>
      <c r="P3124" s="8"/>
      <c r="R3124" s="8"/>
      <c r="T3124" s="8"/>
      <c r="AQ3124"/>
      <c r="BJ3124" s="33" t="s">
        <v>3291</v>
      </c>
      <c r="BP3124" s="8"/>
    </row>
    <row r="3125" spans="1:68" x14ac:dyDescent="0.25">
      <c r="A3125" s="8"/>
      <c r="B3125" s="8"/>
      <c r="C3125" s="8"/>
      <c r="D3125" s="8"/>
      <c r="F3125" s="8"/>
      <c r="H3125"/>
      <c r="N3125"/>
      <c r="P3125" s="8"/>
      <c r="R3125" s="8"/>
      <c r="T3125" s="8"/>
      <c r="AQ3125"/>
      <c r="BJ3125" s="33" t="s">
        <v>3292</v>
      </c>
      <c r="BP3125" s="8"/>
    </row>
    <row r="3126" spans="1:68" x14ac:dyDescent="0.25">
      <c r="A3126" s="8"/>
      <c r="B3126" s="8"/>
      <c r="C3126" s="8"/>
      <c r="D3126" s="8"/>
      <c r="F3126" s="8"/>
      <c r="H3126"/>
      <c r="N3126"/>
      <c r="P3126" s="8"/>
      <c r="R3126" s="8"/>
      <c r="T3126" s="8"/>
      <c r="AQ3126"/>
      <c r="BJ3126" s="33" t="s">
        <v>3293</v>
      </c>
      <c r="BP3126" s="8"/>
    </row>
    <row r="3127" spans="1:68" x14ac:dyDescent="0.25">
      <c r="A3127" s="8"/>
      <c r="B3127" s="8"/>
      <c r="C3127" s="8"/>
      <c r="D3127" s="8"/>
      <c r="F3127" s="8"/>
      <c r="H3127"/>
      <c r="N3127"/>
      <c r="P3127" s="8"/>
      <c r="R3127" s="8"/>
      <c r="T3127" s="8"/>
      <c r="AQ3127"/>
      <c r="BJ3127" s="33" t="s">
        <v>3294</v>
      </c>
      <c r="BP3127" s="8"/>
    </row>
    <row r="3128" spans="1:68" x14ac:dyDescent="0.25">
      <c r="A3128" s="8"/>
      <c r="B3128" s="8"/>
      <c r="C3128" s="8"/>
      <c r="D3128" s="8"/>
      <c r="F3128" s="8"/>
      <c r="H3128"/>
      <c r="N3128"/>
      <c r="P3128" s="8"/>
      <c r="R3128" s="8"/>
      <c r="T3128" s="8"/>
      <c r="AQ3128"/>
      <c r="BJ3128" s="33" t="s">
        <v>3295</v>
      </c>
      <c r="BP3128" s="8"/>
    </row>
    <row r="3129" spans="1:68" x14ac:dyDescent="0.25">
      <c r="A3129" s="8"/>
      <c r="B3129" s="8"/>
      <c r="C3129" s="8"/>
      <c r="D3129" s="8"/>
      <c r="F3129" s="8"/>
      <c r="H3129"/>
      <c r="N3129"/>
      <c r="P3129" s="8"/>
      <c r="R3129" s="8"/>
      <c r="T3129" s="8"/>
      <c r="AQ3129"/>
      <c r="BJ3129" s="33" t="s">
        <v>3296</v>
      </c>
      <c r="BP3129" s="8"/>
    </row>
    <row r="3130" spans="1:68" x14ac:dyDescent="0.25">
      <c r="A3130" s="8"/>
      <c r="B3130" s="8"/>
      <c r="C3130" s="8"/>
      <c r="D3130" s="8"/>
      <c r="F3130" s="8"/>
      <c r="H3130"/>
      <c r="N3130"/>
      <c r="P3130" s="8"/>
      <c r="R3130" s="8"/>
      <c r="T3130" s="8"/>
      <c r="AQ3130"/>
      <c r="BJ3130" s="33" t="s">
        <v>3297</v>
      </c>
      <c r="BP3130" s="8"/>
    </row>
    <row r="3131" spans="1:68" x14ac:dyDescent="0.25">
      <c r="A3131" s="8"/>
      <c r="B3131" s="8"/>
      <c r="C3131" s="8"/>
      <c r="D3131" s="8"/>
      <c r="F3131" s="8"/>
      <c r="H3131"/>
      <c r="N3131"/>
      <c r="P3131" s="8"/>
      <c r="R3131" s="8"/>
      <c r="T3131" s="8"/>
      <c r="AQ3131"/>
      <c r="BJ3131" s="33" t="s">
        <v>3298</v>
      </c>
      <c r="BP3131" s="8"/>
    </row>
    <row r="3132" spans="1:68" x14ac:dyDescent="0.25">
      <c r="A3132" s="8"/>
      <c r="B3132" s="8"/>
      <c r="C3132" s="8"/>
      <c r="D3132" s="8"/>
      <c r="F3132" s="8"/>
      <c r="H3132"/>
      <c r="N3132"/>
      <c r="P3132" s="8"/>
      <c r="R3132" s="8"/>
      <c r="T3132" s="8"/>
      <c r="AQ3132"/>
      <c r="BJ3132" s="33" t="s">
        <v>3299</v>
      </c>
      <c r="BP3132" s="8"/>
    </row>
    <row r="3133" spans="1:68" x14ac:dyDescent="0.25">
      <c r="A3133" s="8"/>
      <c r="B3133" s="8"/>
      <c r="C3133" s="8"/>
      <c r="D3133" s="8"/>
      <c r="F3133" s="8"/>
      <c r="H3133"/>
      <c r="N3133"/>
      <c r="P3133" s="8"/>
      <c r="R3133" s="8"/>
      <c r="T3133" s="8"/>
      <c r="AQ3133"/>
      <c r="BJ3133" s="33" t="s">
        <v>3300</v>
      </c>
      <c r="BP3133" s="8"/>
    </row>
    <row r="3134" spans="1:68" x14ac:dyDescent="0.25">
      <c r="A3134" s="8"/>
      <c r="B3134" s="8"/>
      <c r="C3134" s="8"/>
      <c r="D3134" s="8"/>
      <c r="F3134" s="8"/>
      <c r="H3134"/>
      <c r="N3134"/>
      <c r="P3134" s="8"/>
      <c r="R3134" s="8"/>
      <c r="T3134" s="8"/>
      <c r="AQ3134"/>
      <c r="BJ3134" s="33" t="s">
        <v>3301</v>
      </c>
      <c r="BP3134" s="8"/>
    </row>
    <row r="3135" spans="1:68" x14ac:dyDescent="0.25">
      <c r="A3135" s="8"/>
      <c r="B3135" s="8"/>
      <c r="C3135" s="8"/>
      <c r="D3135" s="8"/>
      <c r="F3135" s="8"/>
      <c r="H3135"/>
      <c r="N3135"/>
      <c r="P3135" s="8"/>
      <c r="R3135" s="8"/>
      <c r="T3135" s="8"/>
      <c r="AQ3135"/>
      <c r="BJ3135" s="33" t="s">
        <v>3302</v>
      </c>
      <c r="BP3135" s="8"/>
    </row>
    <row r="3136" spans="1:68" x14ac:dyDescent="0.25">
      <c r="A3136" s="8"/>
      <c r="B3136" s="8"/>
      <c r="C3136" s="8"/>
      <c r="D3136" s="8"/>
      <c r="F3136" s="8"/>
      <c r="H3136"/>
      <c r="N3136"/>
      <c r="P3136" s="8"/>
      <c r="R3136" s="8"/>
      <c r="T3136" s="8"/>
      <c r="AQ3136"/>
      <c r="BJ3136" s="33" t="s">
        <v>3303</v>
      </c>
      <c r="BP3136" s="8"/>
    </row>
    <row r="3137" spans="1:68" x14ac:dyDescent="0.25">
      <c r="A3137" s="8"/>
      <c r="B3137" s="8"/>
      <c r="C3137" s="8"/>
      <c r="D3137" s="8"/>
      <c r="F3137" s="8"/>
      <c r="H3137"/>
      <c r="N3137"/>
      <c r="P3137" s="8"/>
      <c r="R3137" s="8"/>
      <c r="T3137" s="8"/>
      <c r="AQ3137"/>
      <c r="BJ3137" s="33" t="s">
        <v>3304</v>
      </c>
      <c r="BP3137" s="8"/>
    </row>
    <row r="3138" spans="1:68" x14ac:dyDescent="0.25">
      <c r="A3138" s="8"/>
      <c r="B3138" s="8"/>
      <c r="C3138" s="8"/>
      <c r="D3138" s="8"/>
      <c r="F3138" s="8"/>
      <c r="H3138"/>
      <c r="N3138"/>
      <c r="P3138" s="8"/>
      <c r="R3138" s="8"/>
      <c r="T3138" s="8"/>
      <c r="AQ3138"/>
      <c r="BJ3138" s="33" t="s">
        <v>3305</v>
      </c>
      <c r="BP3138" s="8"/>
    </row>
    <row r="3139" spans="1:68" x14ac:dyDescent="0.25">
      <c r="A3139" s="8"/>
      <c r="B3139" s="8"/>
      <c r="C3139" s="8"/>
      <c r="D3139" s="8"/>
      <c r="F3139" s="8"/>
      <c r="H3139"/>
      <c r="N3139"/>
      <c r="P3139" s="8"/>
      <c r="R3139" s="8"/>
      <c r="T3139" s="8"/>
      <c r="AQ3139"/>
      <c r="BJ3139" s="33" t="s">
        <v>3306</v>
      </c>
      <c r="BP3139" s="8"/>
    </row>
    <row r="3140" spans="1:68" x14ac:dyDescent="0.25">
      <c r="A3140" s="8"/>
      <c r="B3140" s="8"/>
      <c r="C3140" s="8"/>
      <c r="D3140" s="8"/>
      <c r="F3140" s="8"/>
      <c r="H3140"/>
      <c r="N3140"/>
      <c r="P3140" s="8"/>
      <c r="R3140" s="8"/>
      <c r="T3140" s="8"/>
      <c r="AQ3140"/>
      <c r="BJ3140" s="33" t="s">
        <v>3307</v>
      </c>
      <c r="BP3140" s="8"/>
    </row>
    <row r="3141" spans="1:68" x14ac:dyDescent="0.25">
      <c r="A3141" s="8"/>
      <c r="B3141" s="8"/>
      <c r="C3141" s="8"/>
      <c r="D3141" s="8"/>
      <c r="F3141" s="8"/>
      <c r="H3141"/>
      <c r="N3141"/>
      <c r="P3141" s="8"/>
      <c r="R3141" s="8"/>
      <c r="T3141" s="8"/>
      <c r="AQ3141"/>
      <c r="BJ3141" s="33" t="s">
        <v>3308</v>
      </c>
      <c r="BP3141" s="8"/>
    </row>
    <row r="3142" spans="1:68" x14ac:dyDescent="0.25">
      <c r="A3142" s="8"/>
      <c r="B3142" s="8"/>
      <c r="C3142" s="8"/>
      <c r="D3142" s="8"/>
      <c r="F3142" s="8"/>
      <c r="H3142"/>
      <c r="N3142"/>
      <c r="P3142" s="8"/>
      <c r="R3142" s="8"/>
      <c r="T3142" s="8"/>
      <c r="AQ3142"/>
      <c r="BJ3142" s="33" t="s">
        <v>3309</v>
      </c>
      <c r="BP3142" s="8"/>
    </row>
    <row r="3143" spans="1:68" x14ac:dyDescent="0.25">
      <c r="A3143" s="8"/>
      <c r="B3143" s="8"/>
      <c r="C3143" s="8"/>
      <c r="D3143" s="8"/>
      <c r="F3143" s="8"/>
      <c r="H3143"/>
      <c r="N3143"/>
      <c r="P3143" s="8"/>
      <c r="R3143" s="8"/>
      <c r="T3143" s="8"/>
      <c r="AQ3143"/>
      <c r="BJ3143" s="33" t="s">
        <v>3310</v>
      </c>
      <c r="BP3143" s="8"/>
    </row>
    <row r="3144" spans="1:68" x14ac:dyDescent="0.25">
      <c r="A3144" s="8"/>
      <c r="B3144" s="8"/>
      <c r="C3144" s="8"/>
      <c r="D3144" s="8"/>
      <c r="F3144" s="8"/>
      <c r="H3144"/>
      <c r="N3144"/>
      <c r="P3144" s="8"/>
      <c r="R3144" s="8"/>
      <c r="T3144" s="8"/>
      <c r="AQ3144"/>
      <c r="BJ3144" s="33" t="s">
        <v>3311</v>
      </c>
      <c r="BP3144" s="8"/>
    </row>
    <row r="3145" spans="1:68" x14ac:dyDescent="0.25">
      <c r="A3145" s="8"/>
      <c r="B3145" s="8"/>
      <c r="C3145" s="8"/>
      <c r="D3145" s="8"/>
      <c r="F3145" s="8"/>
      <c r="H3145"/>
      <c r="N3145"/>
      <c r="P3145" s="8"/>
      <c r="R3145" s="8"/>
      <c r="T3145" s="8"/>
      <c r="AQ3145"/>
      <c r="BJ3145" s="33" t="s">
        <v>3312</v>
      </c>
      <c r="BP3145" s="8"/>
    </row>
    <row r="3146" spans="1:68" x14ac:dyDescent="0.25">
      <c r="A3146" s="8"/>
      <c r="B3146" s="8"/>
      <c r="C3146" s="8"/>
      <c r="D3146" s="8"/>
      <c r="F3146" s="8"/>
      <c r="H3146"/>
      <c r="N3146"/>
      <c r="P3146" s="8"/>
      <c r="R3146" s="8"/>
      <c r="T3146" s="8"/>
      <c r="AQ3146"/>
      <c r="BJ3146" s="33" t="s">
        <v>3313</v>
      </c>
      <c r="BP3146" s="8"/>
    </row>
    <row r="3147" spans="1:68" x14ac:dyDescent="0.25">
      <c r="A3147" s="8"/>
      <c r="B3147" s="8"/>
      <c r="C3147" s="8"/>
      <c r="D3147" s="8"/>
      <c r="F3147" s="8"/>
      <c r="H3147"/>
      <c r="N3147"/>
      <c r="P3147" s="8"/>
      <c r="R3147" s="8"/>
      <c r="T3147" s="8"/>
      <c r="AQ3147"/>
      <c r="BJ3147" s="33" t="s">
        <v>3314</v>
      </c>
      <c r="BP3147" s="8"/>
    </row>
    <row r="3148" spans="1:68" x14ac:dyDescent="0.25">
      <c r="A3148" s="8"/>
      <c r="B3148" s="8"/>
      <c r="C3148" s="8"/>
      <c r="D3148" s="8"/>
      <c r="F3148" s="8"/>
      <c r="H3148"/>
      <c r="N3148"/>
      <c r="P3148" s="8"/>
      <c r="R3148" s="8"/>
      <c r="T3148" s="8"/>
      <c r="AQ3148"/>
      <c r="BJ3148" s="33" t="s">
        <v>3315</v>
      </c>
      <c r="BP3148" s="8"/>
    </row>
    <row r="3149" spans="1:68" x14ac:dyDescent="0.25">
      <c r="A3149" s="8"/>
      <c r="B3149" s="8"/>
      <c r="C3149" s="8"/>
      <c r="D3149" s="8"/>
      <c r="F3149" s="8"/>
      <c r="H3149"/>
      <c r="N3149"/>
      <c r="P3149" s="8"/>
      <c r="R3149" s="8"/>
      <c r="T3149" s="8"/>
      <c r="AQ3149"/>
      <c r="BJ3149" s="33" t="s">
        <v>3316</v>
      </c>
      <c r="BP3149" s="8"/>
    </row>
    <row r="3150" spans="1:68" x14ac:dyDescent="0.25">
      <c r="A3150" s="8"/>
      <c r="B3150" s="8"/>
      <c r="C3150" s="8"/>
      <c r="D3150" s="8"/>
      <c r="F3150" s="8"/>
      <c r="H3150"/>
      <c r="N3150"/>
      <c r="P3150" s="8"/>
      <c r="R3150" s="8"/>
      <c r="T3150" s="8"/>
      <c r="AQ3150"/>
      <c r="BJ3150" s="33" t="s">
        <v>3317</v>
      </c>
      <c r="BP3150" s="8"/>
    </row>
    <row r="3151" spans="1:68" x14ac:dyDescent="0.25">
      <c r="A3151" s="8"/>
      <c r="B3151" s="8"/>
      <c r="C3151" s="8"/>
      <c r="D3151" s="8"/>
      <c r="F3151" s="8"/>
      <c r="H3151"/>
      <c r="N3151"/>
      <c r="P3151" s="8"/>
      <c r="R3151" s="8"/>
      <c r="T3151" s="8"/>
      <c r="AQ3151"/>
      <c r="BJ3151" s="33" t="s">
        <v>3318</v>
      </c>
      <c r="BP3151" s="8"/>
    </row>
    <row r="3152" spans="1:68" x14ac:dyDescent="0.25">
      <c r="A3152" s="8"/>
      <c r="B3152" s="8"/>
      <c r="C3152" s="8"/>
      <c r="D3152" s="8"/>
      <c r="F3152" s="8"/>
      <c r="H3152"/>
      <c r="N3152"/>
      <c r="P3152" s="8"/>
      <c r="R3152" s="8"/>
      <c r="T3152" s="8"/>
      <c r="AQ3152"/>
      <c r="BJ3152" s="33" t="s">
        <v>3319</v>
      </c>
      <c r="BP3152" s="8"/>
    </row>
    <row r="3153" spans="1:68" x14ac:dyDescent="0.25">
      <c r="A3153" s="8"/>
      <c r="B3153" s="8"/>
      <c r="C3153" s="8"/>
      <c r="D3153" s="8"/>
      <c r="F3153" s="8"/>
      <c r="H3153"/>
      <c r="N3153"/>
      <c r="P3153" s="8"/>
      <c r="R3153" s="8"/>
      <c r="T3153" s="8"/>
      <c r="AQ3153"/>
      <c r="BJ3153" s="33" t="s">
        <v>3320</v>
      </c>
      <c r="BP3153" s="8"/>
    </row>
    <row r="3154" spans="1:68" x14ac:dyDescent="0.25">
      <c r="A3154" s="8"/>
      <c r="B3154" s="8"/>
      <c r="C3154" s="8"/>
      <c r="D3154" s="8"/>
      <c r="F3154" s="8"/>
      <c r="H3154"/>
      <c r="N3154"/>
      <c r="P3154" s="8"/>
      <c r="R3154" s="8"/>
      <c r="T3154" s="8"/>
      <c r="AQ3154"/>
      <c r="BJ3154" s="33" t="s">
        <v>3321</v>
      </c>
      <c r="BP3154" s="8"/>
    </row>
    <row r="3155" spans="1:68" x14ac:dyDescent="0.25">
      <c r="A3155" s="8"/>
      <c r="B3155" s="8"/>
      <c r="C3155" s="8"/>
      <c r="D3155" s="8"/>
      <c r="F3155" s="8"/>
      <c r="H3155"/>
      <c r="N3155"/>
      <c r="P3155" s="8"/>
      <c r="R3155" s="8"/>
      <c r="T3155" s="8"/>
      <c r="AQ3155"/>
      <c r="BJ3155" s="33" t="s">
        <v>3322</v>
      </c>
      <c r="BP3155" s="8"/>
    </row>
    <row r="3156" spans="1:68" x14ac:dyDescent="0.25">
      <c r="A3156" s="8"/>
      <c r="B3156" s="8"/>
      <c r="C3156" s="8"/>
      <c r="D3156" s="8"/>
      <c r="F3156" s="8"/>
      <c r="H3156"/>
      <c r="N3156"/>
      <c r="P3156" s="8"/>
      <c r="R3156" s="8"/>
      <c r="T3156" s="8"/>
      <c r="AQ3156"/>
      <c r="BJ3156" s="33" t="s">
        <v>3323</v>
      </c>
      <c r="BP3156" s="8"/>
    </row>
    <row r="3157" spans="1:68" x14ac:dyDescent="0.25">
      <c r="A3157" s="8"/>
      <c r="B3157" s="8"/>
      <c r="C3157" s="8"/>
      <c r="D3157" s="8"/>
      <c r="F3157" s="8"/>
      <c r="H3157"/>
      <c r="N3157"/>
      <c r="P3157" s="8"/>
      <c r="R3157" s="8"/>
      <c r="T3157" s="8"/>
      <c r="AQ3157"/>
      <c r="BJ3157" s="33" t="s">
        <v>3324</v>
      </c>
      <c r="BP3157" s="8"/>
    </row>
    <row r="3158" spans="1:68" x14ac:dyDescent="0.25">
      <c r="A3158" s="8"/>
      <c r="B3158" s="8"/>
      <c r="C3158" s="8"/>
      <c r="D3158" s="8"/>
      <c r="F3158" s="8"/>
      <c r="H3158"/>
      <c r="N3158"/>
      <c r="P3158" s="8"/>
      <c r="R3158" s="8"/>
      <c r="T3158" s="8"/>
      <c r="AQ3158"/>
      <c r="BJ3158" s="33" t="s">
        <v>3325</v>
      </c>
      <c r="BP3158" s="8"/>
    </row>
    <row r="3159" spans="1:68" x14ac:dyDescent="0.25">
      <c r="A3159" s="8"/>
      <c r="B3159" s="8"/>
      <c r="C3159" s="8"/>
      <c r="D3159" s="8"/>
      <c r="F3159" s="8"/>
      <c r="H3159"/>
      <c r="N3159"/>
      <c r="P3159" s="8"/>
      <c r="R3159" s="8"/>
      <c r="T3159" s="8"/>
      <c r="AQ3159"/>
      <c r="BJ3159" s="33" t="s">
        <v>3326</v>
      </c>
      <c r="BP3159" s="8"/>
    </row>
    <row r="3160" spans="1:68" x14ac:dyDescent="0.25">
      <c r="A3160" s="8"/>
      <c r="B3160" s="8"/>
      <c r="C3160" s="8"/>
      <c r="D3160" s="8"/>
      <c r="F3160" s="8"/>
      <c r="H3160"/>
      <c r="N3160"/>
      <c r="P3160" s="8"/>
      <c r="R3160" s="8"/>
      <c r="T3160" s="8"/>
      <c r="AQ3160"/>
      <c r="BJ3160" s="33" t="s">
        <v>3327</v>
      </c>
      <c r="BP3160" s="8"/>
    </row>
    <row r="3161" spans="1:68" x14ac:dyDescent="0.25">
      <c r="A3161" s="8"/>
      <c r="B3161" s="8"/>
      <c r="C3161" s="8"/>
      <c r="D3161" s="8"/>
      <c r="F3161" s="8"/>
      <c r="H3161"/>
      <c r="N3161"/>
      <c r="P3161" s="8"/>
      <c r="R3161" s="8"/>
      <c r="T3161" s="8"/>
      <c r="AQ3161"/>
      <c r="BJ3161" s="33" t="s">
        <v>3328</v>
      </c>
      <c r="BP3161" s="8"/>
    </row>
    <row r="3162" spans="1:68" x14ac:dyDescent="0.25">
      <c r="A3162" s="8"/>
      <c r="B3162" s="8"/>
      <c r="C3162" s="8"/>
      <c r="D3162" s="8"/>
      <c r="F3162" s="8"/>
      <c r="H3162"/>
      <c r="N3162"/>
      <c r="P3162" s="8"/>
      <c r="R3162" s="8"/>
      <c r="T3162" s="8"/>
      <c r="AQ3162"/>
      <c r="BJ3162" s="33" t="s">
        <v>3329</v>
      </c>
      <c r="BP3162" s="8"/>
    </row>
    <row r="3163" spans="1:68" x14ac:dyDescent="0.25">
      <c r="A3163" s="8"/>
      <c r="B3163" s="8"/>
      <c r="C3163" s="8"/>
      <c r="D3163" s="8"/>
      <c r="F3163" s="8"/>
      <c r="H3163"/>
      <c r="N3163"/>
      <c r="P3163" s="8"/>
      <c r="R3163" s="8"/>
      <c r="T3163" s="8"/>
      <c r="AQ3163"/>
      <c r="BJ3163" s="33" t="s">
        <v>3330</v>
      </c>
      <c r="BP3163" s="8"/>
    </row>
    <row r="3164" spans="1:68" x14ac:dyDescent="0.25">
      <c r="A3164" s="8"/>
      <c r="B3164" s="8"/>
      <c r="C3164" s="8"/>
      <c r="D3164" s="8"/>
      <c r="F3164" s="8"/>
      <c r="H3164"/>
      <c r="N3164"/>
      <c r="P3164" s="8"/>
      <c r="R3164" s="8"/>
      <c r="T3164" s="8"/>
      <c r="AQ3164"/>
      <c r="BJ3164" s="33" t="s">
        <v>3331</v>
      </c>
      <c r="BP3164" s="8"/>
    </row>
    <row r="3165" spans="1:68" x14ac:dyDescent="0.25">
      <c r="A3165" s="8"/>
      <c r="B3165" s="8"/>
      <c r="C3165" s="8"/>
      <c r="D3165" s="8"/>
      <c r="F3165" s="8"/>
      <c r="H3165"/>
      <c r="N3165"/>
      <c r="P3165" s="8"/>
      <c r="R3165" s="8"/>
      <c r="T3165" s="8"/>
      <c r="AQ3165"/>
      <c r="BJ3165" s="33" t="s">
        <v>3332</v>
      </c>
      <c r="BP3165" s="8"/>
    </row>
    <row r="3166" spans="1:68" x14ac:dyDescent="0.25">
      <c r="A3166" s="8"/>
      <c r="B3166" s="8"/>
      <c r="C3166" s="8"/>
      <c r="D3166" s="8"/>
      <c r="F3166" s="8"/>
      <c r="H3166"/>
      <c r="N3166"/>
      <c r="P3166" s="8"/>
      <c r="R3166" s="8"/>
      <c r="T3166" s="8"/>
      <c r="AQ3166"/>
      <c r="BJ3166" s="33" t="s">
        <v>3333</v>
      </c>
      <c r="BP3166" s="8"/>
    </row>
    <row r="3167" spans="1:68" x14ac:dyDescent="0.25">
      <c r="A3167" s="8"/>
      <c r="B3167" s="8"/>
      <c r="C3167" s="8"/>
      <c r="D3167" s="8"/>
      <c r="F3167" s="8"/>
      <c r="H3167"/>
      <c r="N3167"/>
      <c r="P3167" s="8"/>
      <c r="R3167" s="8"/>
      <c r="T3167" s="8"/>
      <c r="AQ3167"/>
      <c r="BJ3167" s="33" t="s">
        <v>3334</v>
      </c>
      <c r="BP3167" s="8"/>
    </row>
    <row r="3168" spans="1:68" x14ac:dyDescent="0.25">
      <c r="A3168" s="8"/>
      <c r="B3168" s="8"/>
      <c r="C3168" s="8"/>
      <c r="D3168" s="8"/>
      <c r="F3168" s="8"/>
      <c r="H3168"/>
      <c r="N3168"/>
      <c r="P3168" s="8"/>
      <c r="R3168" s="8"/>
      <c r="T3168" s="8"/>
      <c r="AQ3168"/>
      <c r="BJ3168" s="33" t="s">
        <v>3335</v>
      </c>
      <c r="BP3168" s="8"/>
    </row>
    <row r="3169" spans="1:68" x14ac:dyDescent="0.25">
      <c r="A3169" s="8"/>
      <c r="B3169" s="8"/>
      <c r="C3169" s="8"/>
      <c r="D3169" s="8"/>
      <c r="F3169" s="8"/>
      <c r="H3169"/>
      <c r="N3169"/>
      <c r="P3169" s="8"/>
      <c r="R3169" s="8"/>
      <c r="T3169" s="8"/>
      <c r="AQ3169"/>
      <c r="BJ3169" s="33" t="s">
        <v>3336</v>
      </c>
      <c r="BP3169" s="8"/>
    </row>
    <row r="3170" spans="1:68" x14ac:dyDescent="0.25">
      <c r="A3170" s="8"/>
      <c r="B3170" s="8"/>
      <c r="C3170" s="8"/>
      <c r="D3170" s="8"/>
      <c r="F3170" s="8"/>
      <c r="H3170"/>
      <c r="N3170"/>
      <c r="P3170" s="8"/>
      <c r="R3170" s="8"/>
      <c r="T3170" s="8"/>
      <c r="AQ3170"/>
      <c r="BJ3170" s="33" t="s">
        <v>3337</v>
      </c>
      <c r="BP3170" s="8"/>
    </row>
    <row r="3171" spans="1:68" x14ac:dyDescent="0.25">
      <c r="A3171" s="8"/>
      <c r="B3171" s="8"/>
      <c r="C3171" s="8"/>
      <c r="D3171" s="8"/>
      <c r="F3171" s="8"/>
      <c r="H3171"/>
      <c r="N3171"/>
      <c r="P3171" s="8"/>
      <c r="R3171" s="8"/>
      <c r="T3171" s="8"/>
      <c r="AQ3171"/>
      <c r="BJ3171" s="33" t="s">
        <v>3338</v>
      </c>
      <c r="BP3171" s="8"/>
    </row>
    <row r="3172" spans="1:68" x14ac:dyDescent="0.25">
      <c r="A3172" s="8"/>
      <c r="B3172" s="8"/>
      <c r="C3172" s="8"/>
      <c r="D3172" s="8"/>
      <c r="F3172" s="8"/>
      <c r="H3172"/>
      <c r="N3172"/>
      <c r="P3172" s="8"/>
      <c r="R3172" s="8"/>
      <c r="T3172" s="8"/>
      <c r="AQ3172"/>
      <c r="BJ3172" s="33" t="s">
        <v>3339</v>
      </c>
      <c r="BP3172" s="8"/>
    </row>
    <row r="3173" spans="1:68" x14ac:dyDescent="0.25">
      <c r="A3173" s="8"/>
      <c r="B3173" s="8"/>
      <c r="C3173" s="8"/>
      <c r="D3173" s="8"/>
      <c r="F3173" s="8"/>
      <c r="H3173"/>
      <c r="N3173"/>
      <c r="P3173" s="8"/>
      <c r="R3173" s="8"/>
      <c r="T3173" s="8"/>
      <c r="AQ3173"/>
      <c r="BJ3173" s="33" t="s">
        <v>3340</v>
      </c>
      <c r="BP3173" s="8"/>
    </row>
    <row r="3174" spans="1:68" x14ac:dyDescent="0.25">
      <c r="A3174" s="8"/>
      <c r="B3174" s="8"/>
      <c r="C3174" s="8"/>
      <c r="D3174" s="8"/>
      <c r="F3174" s="8"/>
      <c r="H3174"/>
      <c r="N3174"/>
      <c r="P3174" s="8"/>
      <c r="R3174" s="8"/>
      <c r="T3174" s="8"/>
      <c r="AQ3174"/>
      <c r="BJ3174" s="33" t="s">
        <v>3341</v>
      </c>
      <c r="BP3174" s="8"/>
    </row>
    <row r="3175" spans="1:68" x14ac:dyDescent="0.25">
      <c r="A3175" s="8"/>
      <c r="B3175" s="8"/>
      <c r="C3175" s="8"/>
      <c r="D3175" s="8"/>
      <c r="F3175" s="8"/>
      <c r="H3175"/>
      <c r="N3175"/>
      <c r="P3175" s="8"/>
      <c r="R3175" s="8"/>
      <c r="T3175" s="8"/>
      <c r="AQ3175"/>
      <c r="BJ3175" s="33" t="s">
        <v>3342</v>
      </c>
      <c r="BP3175" s="8"/>
    </row>
    <row r="3176" spans="1:68" x14ac:dyDescent="0.25">
      <c r="A3176" s="8"/>
      <c r="B3176" s="8"/>
      <c r="C3176" s="8"/>
      <c r="D3176" s="8"/>
      <c r="F3176" s="8"/>
      <c r="H3176"/>
      <c r="N3176"/>
      <c r="P3176" s="8"/>
      <c r="R3176" s="8"/>
      <c r="T3176" s="8"/>
      <c r="AQ3176"/>
      <c r="BJ3176" s="33" t="s">
        <v>3343</v>
      </c>
      <c r="BP3176" s="8"/>
    </row>
    <row r="3177" spans="1:68" x14ac:dyDescent="0.25">
      <c r="A3177" s="8"/>
      <c r="B3177" s="8"/>
      <c r="C3177" s="8"/>
      <c r="D3177" s="8"/>
      <c r="F3177" s="8"/>
      <c r="H3177"/>
      <c r="N3177"/>
      <c r="P3177" s="8"/>
      <c r="R3177" s="8"/>
      <c r="T3177" s="8"/>
      <c r="AQ3177"/>
      <c r="BJ3177" s="33" t="s">
        <v>3344</v>
      </c>
      <c r="BP3177" s="8"/>
    </row>
    <row r="3178" spans="1:68" x14ac:dyDescent="0.25">
      <c r="A3178" s="8"/>
      <c r="B3178" s="8"/>
      <c r="C3178" s="8"/>
      <c r="D3178" s="8"/>
      <c r="F3178" s="8"/>
      <c r="H3178"/>
      <c r="N3178"/>
      <c r="P3178" s="8"/>
      <c r="R3178" s="8"/>
      <c r="T3178" s="8"/>
      <c r="AQ3178"/>
      <c r="BJ3178" s="33" t="s">
        <v>3345</v>
      </c>
      <c r="BP3178" s="8"/>
    </row>
    <row r="3179" spans="1:68" x14ac:dyDescent="0.25">
      <c r="A3179" s="8"/>
      <c r="B3179" s="8"/>
      <c r="C3179" s="8"/>
      <c r="D3179" s="8"/>
      <c r="F3179" s="8"/>
      <c r="H3179"/>
      <c r="N3179"/>
      <c r="P3179" s="8"/>
      <c r="R3179" s="8"/>
      <c r="T3179" s="8"/>
      <c r="AQ3179"/>
      <c r="BJ3179" s="33" t="s">
        <v>3346</v>
      </c>
      <c r="BP3179" s="8"/>
    </row>
    <row r="3180" spans="1:68" x14ac:dyDescent="0.25">
      <c r="A3180" s="8"/>
      <c r="B3180" s="8"/>
      <c r="C3180" s="8"/>
      <c r="D3180" s="8"/>
      <c r="F3180" s="8"/>
      <c r="H3180"/>
      <c r="N3180"/>
      <c r="P3180" s="8"/>
      <c r="R3180" s="8"/>
      <c r="T3180" s="8"/>
      <c r="AQ3180"/>
      <c r="BJ3180" s="33" t="s">
        <v>3347</v>
      </c>
      <c r="BP3180" s="8"/>
    </row>
    <row r="3181" spans="1:68" x14ac:dyDescent="0.25">
      <c r="A3181" s="8"/>
      <c r="B3181" s="8"/>
      <c r="C3181" s="8"/>
      <c r="D3181" s="8"/>
      <c r="F3181" s="8"/>
      <c r="H3181"/>
      <c r="N3181"/>
      <c r="P3181" s="8"/>
      <c r="R3181" s="8"/>
      <c r="T3181" s="8"/>
      <c r="AQ3181"/>
      <c r="BJ3181" s="33" t="s">
        <v>3348</v>
      </c>
      <c r="BP3181" s="8"/>
    </row>
    <row r="3182" spans="1:68" x14ac:dyDescent="0.25">
      <c r="A3182" s="8"/>
      <c r="B3182" s="8"/>
      <c r="C3182" s="8"/>
      <c r="D3182" s="8"/>
      <c r="F3182" s="8"/>
      <c r="H3182"/>
      <c r="N3182"/>
      <c r="P3182" s="8"/>
      <c r="R3182" s="8"/>
      <c r="T3182" s="8"/>
      <c r="AQ3182"/>
      <c r="BJ3182" s="33" t="s">
        <v>3349</v>
      </c>
      <c r="BP3182" s="8"/>
    </row>
    <row r="3183" spans="1:68" x14ac:dyDescent="0.25">
      <c r="A3183" s="8"/>
      <c r="B3183" s="8"/>
      <c r="C3183" s="8"/>
      <c r="D3183" s="8"/>
      <c r="F3183" s="8"/>
      <c r="H3183"/>
      <c r="N3183"/>
      <c r="P3183" s="8"/>
      <c r="R3183" s="8"/>
      <c r="T3183" s="8"/>
      <c r="AQ3183"/>
      <c r="BJ3183" s="33" t="s">
        <v>3350</v>
      </c>
      <c r="BP3183" s="8"/>
    </row>
    <row r="3184" spans="1:68" x14ac:dyDescent="0.25">
      <c r="A3184" s="8"/>
      <c r="B3184" s="8"/>
      <c r="C3184" s="8"/>
      <c r="D3184" s="8"/>
      <c r="F3184" s="8"/>
      <c r="H3184"/>
      <c r="N3184"/>
      <c r="P3184" s="8"/>
      <c r="R3184" s="8"/>
      <c r="T3184" s="8"/>
      <c r="AQ3184"/>
      <c r="BJ3184" s="33" t="s">
        <v>3351</v>
      </c>
      <c r="BP3184" s="8"/>
    </row>
    <row r="3185" spans="1:68" x14ac:dyDescent="0.25">
      <c r="A3185" s="8"/>
      <c r="B3185" s="8"/>
      <c r="C3185" s="8"/>
      <c r="D3185" s="8"/>
      <c r="F3185" s="8"/>
      <c r="H3185"/>
      <c r="N3185"/>
      <c r="P3185" s="8"/>
      <c r="R3185" s="8"/>
      <c r="T3185" s="8"/>
      <c r="AQ3185"/>
      <c r="BJ3185" s="33" t="s">
        <v>3352</v>
      </c>
      <c r="BP3185" s="8"/>
    </row>
    <row r="3186" spans="1:68" x14ac:dyDescent="0.25">
      <c r="A3186" s="8"/>
      <c r="B3186" s="8"/>
      <c r="C3186" s="8"/>
      <c r="D3186" s="8"/>
      <c r="F3186" s="8"/>
      <c r="H3186"/>
      <c r="N3186"/>
      <c r="P3186" s="8"/>
      <c r="R3186" s="8"/>
      <c r="T3186" s="8"/>
      <c r="AQ3186"/>
      <c r="BJ3186" s="33" t="s">
        <v>3353</v>
      </c>
      <c r="BP3186" s="8"/>
    </row>
    <row r="3187" spans="1:68" x14ac:dyDescent="0.25">
      <c r="A3187" s="8"/>
      <c r="B3187" s="8"/>
      <c r="C3187" s="8"/>
      <c r="D3187" s="8"/>
      <c r="F3187" s="8"/>
      <c r="H3187"/>
      <c r="N3187"/>
      <c r="P3187" s="8"/>
      <c r="R3187" s="8"/>
      <c r="T3187" s="8"/>
      <c r="AQ3187"/>
      <c r="BJ3187" s="33" t="s">
        <v>3354</v>
      </c>
      <c r="BP3187" s="8"/>
    </row>
    <row r="3188" spans="1:68" x14ac:dyDescent="0.25">
      <c r="A3188" s="8"/>
      <c r="B3188" s="8"/>
      <c r="C3188" s="8"/>
      <c r="D3188" s="8"/>
      <c r="F3188" s="8"/>
      <c r="H3188"/>
      <c r="N3188"/>
      <c r="P3188" s="8"/>
      <c r="R3188" s="8"/>
      <c r="T3188" s="8"/>
      <c r="AQ3188"/>
      <c r="BJ3188" s="33" t="s">
        <v>3355</v>
      </c>
      <c r="BP3188" s="8"/>
    </row>
    <row r="3189" spans="1:68" x14ac:dyDescent="0.25">
      <c r="A3189" s="8"/>
      <c r="B3189" s="8"/>
      <c r="C3189" s="8"/>
      <c r="D3189" s="8"/>
      <c r="F3189" s="8"/>
      <c r="H3189"/>
      <c r="N3189"/>
      <c r="P3189" s="8"/>
      <c r="R3189" s="8"/>
      <c r="T3189" s="8"/>
      <c r="AQ3189"/>
      <c r="BJ3189" s="33" t="s">
        <v>3356</v>
      </c>
      <c r="BP3189" s="8"/>
    </row>
    <row r="3190" spans="1:68" x14ac:dyDescent="0.25">
      <c r="A3190" s="8"/>
      <c r="B3190" s="8"/>
      <c r="C3190" s="8"/>
      <c r="D3190" s="8"/>
      <c r="F3190" s="8"/>
      <c r="H3190"/>
      <c r="N3190"/>
      <c r="P3190" s="8"/>
      <c r="R3190" s="8"/>
      <c r="T3190" s="8"/>
      <c r="AQ3190"/>
      <c r="BJ3190" s="33" t="s">
        <v>3357</v>
      </c>
      <c r="BP3190" s="8"/>
    </row>
    <row r="3191" spans="1:68" x14ac:dyDescent="0.25">
      <c r="A3191" s="8"/>
      <c r="B3191" s="8"/>
      <c r="C3191" s="8"/>
      <c r="D3191" s="8"/>
      <c r="F3191" s="8"/>
      <c r="H3191"/>
      <c r="N3191"/>
      <c r="P3191" s="8"/>
      <c r="R3191" s="8"/>
      <c r="T3191" s="8"/>
      <c r="AQ3191"/>
      <c r="BJ3191" s="33" t="s">
        <v>3358</v>
      </c>
      <c r="BP3191" s="8"/>
    </row>
    <row r="3192" spans="1:68" x14ac:dyDescent="0.25">
      <c r="A3192" s="8"/>
      <c r="B3192" s="8"/>
      <c r="C3192" s="8"/>
      <c r="D3192" s="8"/>
      <c r="F3192" s="8"/>
      <c r="H3192"/>
      <c r="N3192"/>
      <c r="P3192" s="8"/>
      <c r="R3192" s="8"/>
      <c r="T3192" s="8"/>
      <c r="AQ3192"/>
      <c r="BJ3192" s="33" t="s">
        <v>3359</v>
      </c>
      <c r="BP3192" s="8"/>
    </row>
    <row r="3193" spans="1:68" x14ac:dyDescent="0.25">
      <c r="A3193" s="8"/>
      <c r="B3193" s="8"/>
      <c r="C3193" s="8"/>
      <c r="D3193" s="8"/>
      <c r="F3193" s="8"/>
      <c r="H3193"/>
      <c r="N3193"/>
      <c r="P3193" s="8"/>
      <c r="R3193" s="8"/>
      <c r="T3193" s="8"/>
      <c r="AQ3193"/>
      <c r="BJ3193" s="33" t="s">
        <v>3360</v>
      </c>
      <c r="BP3193" s="8"/>
    </row>
    <row r="3194" spans="1:68" x14ac:dyDescent="0.25">
      <c r="A3194" s="8"/>
      <c r="B3194" s="8"/>
      <c r="C3194" s="8"/>
      <c r="D3194" s="8"/>
      <c r="F3194" s="8"/>
      <c r="H3194"/>
      <c r="N3194"/>
      <c r="P3194" s="8"/>
      <c r="R3194" s="8"/>
      <c r="T3194" s="8"/>
      <c r="AQ3194"/>
      <c r="BJ3194" s="33" t="s">
        <v>3361</v>
      </c>
      <c r="BP3194" s="8"/>
    </row>
    <row r="3195" spans="1:68" x14ac:dyDescent="0.25">
      <c r="A3195" s="8"/>
      <c r="B3195" s="8"/>
      <c r="C3195" s="8"/>
      <c r="D3195" s="8"/>
      <c r="F3195" s="8"/>
      <c r="H3195"/>
      <c r="N3195"/>
      <c r="P3195" s="8"/>
      <c r="R3195" s="8"/>
      <c r="T3195" s="8"/>
      <c r="AQ3195"/>
      <c r="BJ3195" s="33" t="s">
        <v>3362</v>
      </c>
      <c r="BP3195" s="8"/>
    </row>
    <row r="3196" spans="1:68" x14ac:dyDescent="0.25">
      <c r="A3196" s="8"/>
      <c r="B3196" s="8"/>
      <c r="C3196" s="8"/>
      <c r="D3196" s="8"/>
      <c r="F3196" s="8"/>
      <c r="H3196"/>
      <c r="N3196"/>
      <c r="P3196" s="8"/>
      <c r="R3196" s="8"/>
      <c r="T3196" s="8"/>
      <c r="AQ3196"/>
      <c r="BJ3196" s="33" t="s">
        <v>3363</v>
      </c>
      <c r="BP3196" s="8"/>
    </row>
    <row r="3197" spans="1:68" x14ac:dyDescent="0.25">
      <c r="A3197" s="8"/>
      <c r="B3197" s="8"/>
      <c r="C3197" s="8"/>
      <c r="D3197" s="8"/>
      <c r="F3197" s="8"/>
      <c r="H3197"/>
      <c r="N3197"/>
      <c r="P3197" s="8"/>
      <c r="R3197" s="8"/>
      <c r="T3197" s="8"/>
      <c r="AQ3197"/>
      <c r="BJ3197" s="33" t="s">
        <v>3364</v>
      </c>
      <c r="BP3197" s="8"/>
    </row>
    <row r="3198" spans="1:68" x14ac:dyDescent="0.25">
      <c r="A3198" s="8"/>
      <c r="B3198" s="8"/>
      <c r="C3198" s="8"/>
      <c r="D3198" s="8"/>
      <c r="F3198" s="8"/>
      <c r="H3198"/>
      <c r="N3198"/>
      <c r="P3198" s="8"/>
      <c r="R3198" s="8"/>
      <c r="T3198" s="8"/>
      <c r="AQ3198"/>
      <c r="BJ3198" s="33" t="s">
        <v>3365</v>
      </c>
      <c r="BP3198" s="8"/>
    </row>
    <row r="3199" spans="1:68" x14ac:dyDescent="0.25">
      <c r="A3199" s="8"/>
      <c r="B3199" s="8"/>
      <c r="C3199" s="8"/>
      <c r="D3199" s="8"/>
      <c r="F3199" s="8"/>
      <c r="H3199"/>
      <c r="N3199"/>
      <c r="P3199" s="8"/>
      <c r="R3199" s="8"/>
      <c r="T3199" s="8"/>
      <c r="AQ3199"/>
      <c r="BJ3199" s="33" t="s">
        <v>3366</v>
      </c>
      <c r="BP3199" s="8"/>
    </row>
    <row r="3200" spans="1:68" x14ac:dyDescent="0.25">
      <c r="A3200" s="8"/>
      <c r="B3200" s="8"/>
      <c r="C3200" s="8"/>
      <c r="D3200" s="8"/>
      <c r="F3200" s="8"/>
      <c r="H3200"/>
      <c r="N3200"/>
      <c r="P3200" s="8"/>
      <c r="R3200" s="8"/>
      <c r="T3200" s="8"/>
      <c r="AQ3200"/>
      <c r="BJ3200" s="33" t="s">
        <v>3367</v>
      </c>
      <c r="BP3200" s="8"/>
    </row>
    <row r="3201" spans="1:68" x14ac:dyDescent="0.25">
      <c r="A3201" s="8"/>
      <c r="B3201" s="8"/>
      <c r="C3201" s="8"/>
      <c r="D3201" s="8"/>
      <c r="F3201" s="8"/>
      <c r="H3201"/>
      <c r="N3201"/>
      <c r="P3201" s="8"/>
      <c r="R3201" s="8"/>
      <c r="T3201" s="8"/>
      <c r="AQ3201"/>
      <c r="BJ3201" s="33" t="s">
        <v>3368</v>
      </c>
      <c r="BP3201" s="8"/>
    </row>
    <row r="3202" spans="1:68" x14ac:dyDescent="0.25">
      <c r="A3202" s="8"/>
      <c r="B3202" s="8"/>
      <c r="C3202" s="8"/>
      <c r="D3202" s="8"/>
      <c r="F3202" s="8"/>
      <c r="H3202"/>
      <c r="N3202"/>
      <c r="P3202" s="8"/>
      <c r="R3202" s="8"/>
      <c r="T3202" s="8"/>
      <c r="AQ3202"/>
      <c r="BJ3202" s="33" t="s">
        <v>3369</v>
      </c>
      <c r="BP3202" s="8"/>
    </row>
    <row r="3203" spans="1:68" x14ac:dyDescent="0.25">
      <c r="A3203" s="8"/>
      <c r="B3203" s="8"/>
      <c r="C3203" s="8"/>
      <c r="D3203" s="8"/>
      <c r="F3203" s="8"/>
      <c r="H3203"/>
      <c r="N3203"/>
      <c r="P3203" s="8"/>
      <c r="R3203" s="8"/>
      <c r="T3203" s="8"/>
      <c r="AQ3203"/>
      <c r="BJ3203" s="33" t="s">
        <v>3370</v>
      </c>
      <c r="BP3203" s="8"/>
    </row>
    <row r="3204" spans="1:68" x14ac:dyDescent="0.25">
      <c r="A3204" s="8"/>
      <c r="B3204" s="8"/>
      <c r="C3204" s="8"/>
      <c r="D3204" s="8"/>
      <c r="F3204" s="8"/>
      <c r="H3204"/>
      <c r="N3204"/>
      <c r="P3204" s="8"/>
      <c r="R3204" s="8"/>
      <c r="T3204" s="8"/>
      <c r="AQ3204"/>
      <c r="BJ3204" s="33" t="s">
        <v>3371</v>
      </c>
      <c r="BP3204" s="8"/>
    </row>
    <row r="3205" spans="1:68" x14ac:dyDescent="0.25">
      <c r="A3205" s="8"/>
      <c r="B3205" s="8"/>
      <c r="C3205" s="8"/>
      <c r="D3205" s="8"/>
      <c r="F3205" s="8"/>
      <c r="H3205"/>
      <c r="N3205"/>
      <c r="P3205" s="8"/>
      <c r="R3205" s="8"/>
      <c r="T3205" s="8"/>
      <c r="AQ3205"/>
      <c r="BJ3205" s="33" t="s">
        <v>3372</v>
      </c>
      <c r="BP3205" s="8"/>
    </row>
    <row r="3206" spans="1:68" x14ac:dyDescent="0.25">
      <c r="A3206" s="8"/>
      <c r="B3206" s="8"/>
      <c r="C3206" s="8"/>
      <c r="D3206" s="8"/>
      <c r="F3206" s="8"/>
      <c r="H3206"/>
      <c r="N3206"/>
      <c r="P3206" s="8"/>
      <c r="R3206" s="8"/>
      <c r="T3206" s="8"/>
      <c r="AQ3206"/>
      <c r="BJ3206" s="33" t="s">
        <v>3373</v>
      </c>
      <c r="BP3206" s="8"/>
    </row>
    <row r="3207" spans="1:68" x14ac:dyDescent="0.25">
      <c r="A3207" s="8"/>
      <c r="B3207" s="8"/>
      <c r="C3207" s="8"/>
      <c r="D3207" s="8"/>
      <c r="F3207" s="8"/>
      <c r="H3207"/>
      <c r="N3207"/>
      <c r="P3207" s="8"/>
      <c r="R3207" s="8"/>
      <c r="T3207" s="8"/>
      <c r="AQ3207"/>
      <c r="BJ3207" s="33" t="s">
        <v>3374</v>
      </c>
      <c r="BP3207" s="8"/>
    </row>
    <row r="3208" spans="1:68" x14ac:dyDescent="0.25">
      <c r="A3208" s="8"/>
      <c r="B3208" s="8"/>
      <c r="C3208" s="8"/>
      <c r="D3208" s="8"/>
      <c r="F3208" s="8"/>
      <c r="H3208"/>
      <c r="N3208"/>
      <c r="P3208" s="8"/>
      <c r="R3208" s="8"/>
      <c r="T3208" s="8"/>
      <c r="AQ3208"/>
      <c r="BJ3208" s="33" t="s">
        <v>3375</v>
      </c>
      <c r="BP3208" s="8"/>
    </row>
    <row r="3209" spans="1:68" x14ac:dyDescent="0.25">
      <c r="A3209" s="8"/>
      <c r="B3209" s="8"/>
      <c r="C3209" s="8"/>
      <c r="D3209" s="8"/>
      <c r="F3209" s="8"/>
      <c r="H3209"/>
      <c r="N3209"/>
      <c r="P3209" s="8"/>
      <c r="R3209" s="8"/>
      <c r="T3209" s="8"/>
      <c r="AQ3209"/>
      <c r="BJ3209" s="33" t="s">
        <v>3376</v>
      </c>
      <c r="BP3209" s="8"/>
    </row>
    <row r="3210" spans="1:68" x14ac:dyDescent="0.25">
      <c r="A3210" s="8"/>
      <c r="B3210" s="8"/>
      <c r="C3210" s="8"/>
      <c r="D3210" s="8"/>
      <c r="F3210" s="8"/>
      <c r="H3210"/>
      <c r="N3210"/>
      <c r="P3210" s="8"/>
      <c r="R3210" s="8"/>
      <c r="T3210" s="8"/>
      <c r="AQ3210"/>
      <c r="BJ3210" s="33" t="s">
        <v>3377</v>
      </c>
      <c r="BP3210" s="8"/>
    </row>
    <row r="3211" spans="1:68" x14ac:dyDescent="0.25">
      <c r="A3211" s="8"/>
      <c r="B3211" s="8"/>
      <c r="C3211" s="8"/>
      <c r="D3211" s="8"/>
      <c r="F3211" s="8"/>
      <c r="H3211"/>
      <c r="N3211"/>
      <c r="P3211" s="8"/>
      <c r="R3211" s="8"/>
      <c r="T3211" s="8"/>
      <c r="AQ3211"/>
      <c r="BJ3211" s="33" t="s">
        <v>3378</v>
      </c>
      <c r="BP3211" s="8"/>
    </row>
    <row r="3212" spans="1:68" x14ac:dyDescent="0.25">
      <c r="A3212" s="8"/>
      <c r="B3212" s="8"/>
      <c r="C3212" s="8"/>
      <c r="D3212" s="8"/>
      <c r="F3212" s="8"/>
      <c r="H3212"/>
      <c r="N3212"/>
      <c r="P3212" s="8"/>
      <c r="R3212" s="8"/>
      <c r="T3212" s="8"/>
      <c r="AQ3212"/>
      <c r="BJ3212" s="33" t="s">
        <v>3379</v>
      </c>
      <c r="BP3212" s="8"/>
    </row>
    <row r="3213" spans="1:68" x14ac:dyDescent="0.25">
      <c r="A3213" s="8"/>
      <c r="B3213" s="8"/>
      <c r="C3213" s="8"/>
      <c r="D3213" s="8"/>
      <c r="F3213" s="8"/>
      <c r="H3213"/>
      <c r="N3213"/>
      <c r="P3213" s="8"/>
      <c r="R3213" s="8"/>
      <c r="T3213" s="8"/>
      <c r="AQ3213"/>
      <c r="BJ3213" s="33" t="s">
        <v>3380</v>
      </c>
      <c r="BP3213" s="8"/>
    </row>
    <row r="3214" spans="1:68" x14ac:dyDescent="0.25">
      <c r="A3214" s="8"/>
      <c r="B3214" s="8"/>
      <c r="C3214" s="8"/>
      <c r="D3214" s="8"/>
      <c r="F3214" s="8"/>
      <c r="H3214"/>
      <c r="N3214"/>
      <c r="P3214" s="8"/>
      <c r="R3214" s="8"/>
      <c r="T3214" s="8"/>
      <c r="AQ3214"/>
      <c r="BJ3214" s="33" t="s">
        <v>3381</v>
      </c>
      <c r="BP3214" s="8"/>
    </row>
    <row r="3215" spans="1:68" x14ac:dyDescent="0.25">
      <c r="A3215" s="8"/>
      <c r="B3215" s="8"/>
      <c r="C3215" s="8"/>
      <c r="D3215" s="8"/>
      <c r="F3215" s="8"/>
      <c r="H3215"/>
      <c r="N3215"/>
      <c r="P3215" s="8"/>
      <c r="R3215" s="8"/>
      <c r="T3215" s="8"/>
      <c r="AQ3215"/>
      <c r="BJ3215" s="33" t="s">
        <v>3382</v>
      </c>
      <c r="BP3215" s="8"/>
    </row>
    <row r="3216" spans="1:68" x14ac:dyDescent="0.25">
      <c r="A3216" s="8"/>
      <c r="B3216" s="8"/>
      <c r="C3216" s="8"/>
      <c r="D3216" s="8"/>
      <c r="F3216" s="8"/>
      <c r="H3216"/>
      <c r="N3216"/>
      <c r="P3216" s="8"/>
      <c r="R3216" s="8"/>
      <c r="T3216" s="8"/>
      <c r="AQ3216"/>
      <c r="BJ3216" s="33" t="s">
        <v>3383</v>
      </c>
      <c r="BP3216" s="8"/>
    </row>
    <row r="3217" spans="1:68" x14ac:dyDescent="0.25">
      <c r="A3217" s="8"/>
      <c r="B3217" s="8"/>
      <c r="C3217" s="8"/>
      <c r="D3217" s="8"/>
      <c r="F3217" s="8"/>
      <c r="H3217"/>
      <c r="N3217"/>
      <c r="P3217" s="8"/>
      <c r="R3217" s="8"/>
      <c r="T3217" s="8"/>
      <c r="AQ3217"/>
      <c r="BJ3217" s="33" t="s">
        <v>3384</v>
      </c>
      <c r="BP3217" s="8"/>
    </row>
    <row r="3218" spans="1:68" x14ac:dyDescent="0.25">
      <c r="A3218" s="8"/>
      <c r="B3218" s="8"/>
      <c r="C3218" s="8"/>
      <c r="D3218" s="8"/>
      <c r="F3218" s="8"/>
      <c r="H3218"/>
      <c r="N3218"/>
      <c r="P3218" s="8"/>
      <c r="R3218" s="8"/>
      <c r="T3218" s="8"/>
      <c r="AQ3218"/>
      <c r="BJ3218" s="33" t="s">
        <v>3385</v>
      </c>
      <c r="BP3218" s="8"/>
    </row>
    <row r="3219" spans="1:68" x14ac:dyDescent="0.25">
      <c r="A3219" s="8"/>
      <c r="B3219" s="8"/>
      <c r="C3219" s="8"/>
      <c r="D3219" s="8"/>
      <c r="F3219" s="8"/>
      <c r="H3219"/>
      <c r="N3219"/>
      <c r="P3219" s="8"/>
      <c r="R3219" s="8"/>
      <c r="T3219" s="8"/>
      <c r="AQ3219"/>
      <c r="BJ3219" s="33" t="s">
        <v>3386</v>
      </c>
      <c r="BP3219" s="8"/>
    </row>
    <row r="3220" spans="1:68" x14ac:dyDescent="0.25">
      <c r="A3220" s="8"/>
      <c r="B3220" s="8"/>
      <c r="C3220" s="8"/>
      <c r="D3220" s="8"/>
      <c r="F3220" s="8"/>
      <c r="H3220"/>
      <c r="N3220"/>
      <c r="P3220" s="8"/>
      <c r="R3220" s="8"/>
      <c r="T3220" s="8"/>
      <c r="AQ3220"/>
      <c r="BJ3220" s="33" t="s">
        <v>3387</v>
      </c>
      <c r="BP3220" s="8"/>
    </row>
    <row r="3221" spans="1:68" x14ac:dyDescent="0.25">
      <c r="A3221" s="8"/>
      <c r="B3221" s="8"/>
      <c r="C3221" s="8"/>
      <c r="D3221" s="8"/>
      <c r="F3221" s="8"/>
      <c r="H3221"/>
      <c r="N3221"/>
      <c r="P3221" s="8"/>
      <c r="R3221" s="8"/>
      <c r="T3221" s="8"/>
      <c r="AQ3221"/>
      <c r="BJ3221" s="33" t="s">
        <v>3388</v>
      </c>
      <c r="BP3221" s="8"/>
    </row>
    <row r="3222" spans="1:68" x14ac:dyDescent="0.25">
      <c r="A3222" s="8"/>
      <c r="B3222" s="8"/>
      <c r="C3222" s="8"/>
      <c r="D3222" s="8"/>
      <c r="F3222" s="8"/>
      <c r="H3222"/>
      <c r="N3222"/>
      <c r="P3222" s="8"/>
      <c r="R3222" s="8"/>
      <c r="T3222" s="8"/>
      <c r="AQ3222"/>
      <c r="BJ3222" s="33" t="s">
        <v>3389</v>
      </c>
      <c r="BP3222" s="8"/>
    </row>
    <row r="3223" spans="1:68" x14ac:dyDescent="0.25">
      <c r="A3223" s="8"/>
      <c r="B3223" s="8"/>
      <c r="C3223" s="8"/>
      <c r="D3223" s="8"/>
      <c r="F3223" s="8"/>
      <c r="H3223"/>
      <c r="N3223"/>
      <c r="P3223" s="8"/>
      <c r="R3223" s="8"/>
      <c r="T3223" s="8"/>
      <c r="AQ3223"/>
      <c r="BJ3223" s="33" t="s">
        <v>3390</v>
      </c>
      <c r="BP3223" s="8"/>
    </row>
    <row r="3224" spans="1:68" x14ac:dyDescent="0.25">
      <c r="A3224" s="8"/>
      <c r="B3224" s="8"/>
      <c r="C3224" s="8"/>
      <c r="D3224" s="8"/>
      <c r="F3224" s="8"/>
      <c r="H3224"/>
      <c r="N3224"/>
      <c r="P3224" s="8"/>
      <c r="R3224" s="8"/>
      <c r="T3224" s="8"/>
      <c r="AQ3224"/>
      <c r="BJ3224" s="33" t="s">
        <v>3391</v>
      </c>
      <c r="BP3224" s="8"/>
    </row>
    <row r="3225" spans="1:68" x14ac:dyDescent="0.25">
      <c r="A3225" s="8"/>
      <c r="B3225" s="8"/>
      <c r="C3225" s="8"/>
      <c r="D3225" s="8"/>
      <c r="F3225" s="8"/>
      <c r="H3225"/>
      <c r="N3225"/>
      <c r="P3225" s="8"/>
      <c r="R3225" s="8"/>
      <c r="T3225" s="8"/>
      <c r="AQ3225"/>
      <c r="BJ3225" s="33" t="s">
        <v>3392</v>
      </c>
      <c r="BP3225" s="8"/>
    </row>
    <row r="3226" spans="1:68" x14ac:dyDescent="0.25">
      <c r="A3226" s="8"/>
      <c r="B3226" s="8"/>
      <c r="C3226" s="8"/>
      <c r="D3226" s="8"/>
      <c r="F3226" s="8"/>
      <c r="H3226"/>
      <c r="N3226"/>
      <c r="P3226" s="8"/>
      <c r="R3226" s="8"/>
      <c r="T3226" s="8"/>
      <c r="AQ3226"/>
      <c r="BJ3226" s="33" t="s">
        <v>3393</v>
      </c>
      <c r="BP3226" s="8"/>
    </row>
    <row r="3227" spans="1:68" x14ac:dyDescent="0.25">
      <c r="A3227" s="8"/>
      <c r="B3227" s="8"/>
      <c r="C3227" s="8"/>
      <c r="D3227" s="8"/>
      <c r="F3227" s="8"/>
      <c r="H3227"/>
      <c r="N3227"/>
      <c r="P3227" s="8"/>
      <c r="R3227" s="8"/>
      <c r="T3227" s="8"/>
      <c r="AQ3227"/>
      <c r="BJ3227" s="33" t="s">
        <v>3394</v>
      </c>
      <c r="BP3227" s="8"/>
    </row>
    <row r="3228" spans="1:68" x14ac:dyDescent="0.25">
      <c r="A3228" s="8"/>
      <c r="B3228" s="8"/>
      <c r="C3228" s="8"/>
      <c r="D3228" s="8"/>
      <c r="F3228" s="8"/>
      <c r="H3228"/>
      <c r="N3228"/>
      <c r="P3228" s="8"/>
      <c r="R3228" s="8"/>
      <c r="T3228" s="8"/>
      <c r="AQ3228"/>
      <c r="BJ3228" s="33" t="s">
        <v>3395</v>
      </c>
      <c r="BP3228" s="8"/>
    </row>
    <row r="3229" spans="1:68" x14ac:dyDescent="0.25">
      <c r="A3229" s="8"/>
      <c r="B3229" s="8"/>
      <c r="C3229" s="8"/>
      <c r="D3229" s="8"/>
      <c r="F3229" s="8"/>
      <c r="H3229"/>
      <c r="N3229"/>
      <c r="P3229" s="8"/>
      <c r="R3229" s="8"/>
      <c r="T3229" s="8"/>
      <c r="AQ3229"/>
      <c r="BJ3229" s="33" t="s">
        <v>3396</v>
      </c>
      <c r="BP3229" s="8"/>
    </row>
    <row r="3230" spans="1:68" x14ac:dyDescent="0.25">
      <c r="A3230" s="8"/>
      <c r="B3230" s="8"/>
      <c r="C3230" s="8"/>
      <c r="D3230" s="8"/>
      <c r="F3230" s="8"/>
      <c r="H3230"/>
      <c r="N3230"/>
      <c r="P3230" s="8"/>
      <c r="R3230" s="8"/>
      <c r="T3230" s="8"/>
      <c r="AQ3230"/>
      <c r="BJ3230" s="33" t="s">
        <v>3397</v>
      </c>
      <c r="BP3230" s="8"/>
    </row>
    <row r="3231" spans="1:68" x14ac:dyDescent="0.25">
      <c r="A3231" s="8"/>
      <c r="B3231" s="8"/>
      <c r="C3231" s="8"/>
      <c r="D3231" s="8"/>
      <c r="F3231" s="8"/>
      <c r="H3231"/>
      <c r="N3231"/>
      <c r="P3231" s="8"/>
      <c r="R3231" s="8"/>
      <c r="T3231" s="8"/>
      <c r="AQ3231"/>
      <c r="BJ3231" s="33" t="s">
        <v>3398</v>
      </c>
      <c r="BP3231" s="8"/>
    </row>
    <row r="3232" spans="1:68" x14ac:dyDescent="0.25">
      <c r="A3232" s="8"/>
      <c r="B3232" s="8"/>
      <c r="C3232" s="8"/>
      <c r="D3232" s="8"/>
      <c r="F3232" s="8"/>
      <c r="H3232"/>
      <c r="N3232"/>
      <c r="P3232" s="8"/>
      <c r="R3232" s="8"/>
      <c r="T3232" s="8"/>
      <c r="AQ3232"/>
      <c r="BJ3232" s="33" t="s">
        <v>3399</v>
      </c>
      <c r="BP3232" s="8"/>
    </row>
    <row r="3233" spans="1:68" x14ac:dyDescent="0.25">
      <c r="A3233" s="8"/>
      <c r="B3233" s="8"/>
      <c r="C3233" s="8"/>
      <c r="D3233" s="8"/>
      <c r="F3233" s="8"/>
      <c r="H3233"/>
      <c r="N3233"/>
      <c r="P3233" s="8"/>
      <c r="R3233" s="8"/>
      <c r="T3233" s="8"/>
      <c r="AQ3233"/>
      <c r="BJ3233" s="33" t="s">
        <v>3400</v>
      </c>
      <c r="BP3233" s="8"/>
    </row>
    <row r="3234" spans="1:68" x14ac:dyDescent="0.25">
      <c r="A3234" s="8"/>
      <c r="B3234" s="8"/>
      <c r="C3234" s="8"/>
      <c r="D3234" s="8"/>
      <c r="F3234" s="8"/>
      <c r="H3234"/>
      <c r="N3234"/>
      <c r="P3234" s="8"/>
      <c r="R3234" s="8"/>
      <c r="T3234" s="8"/>
      <c r="AQ3234"/>
      <c r="BJ3234" s="33" t="s">
        <v>3401</v>
      </c>
      <c r="BP3234" s="8"/>
    </row>
    <row r="3235" spans="1:68" x14ac:dyDescent="0.25">
      <c r="A3235" s="8"/>
      <c r="B3235" s="8"/>
      <c r="C3235" s="8"/>
      <c r="D3235" s="8"/>
      <c r="F3235" s="8"/>
      <c r="H3235"/>
      <c r="N3235"/>
      <c r="P3235" s="8"/>
      <c r="R3235" s="8"/>
      <c r="T3235" s="8"/>
      <c r="AQ3235"/>
      <c r="BJ3235" s="33" t="s">
        <v>3402</v>
      </c>
      <c r="BP3235" s="8"/>
    </row>
    <row r="3236" spans="1:68" x14ac:dyDescent="0.25">
      <c r="A3236" s="8"/>
      <c r="B3236" s="8"/>
      <c r="C3236" s="8"/>
      <c r="D3236" s="8"/>
      <c r="F3236" s="8"/>
      <c r="H3236"/>
      <c r="N3236"/>
      <c r="P3236" s="8"/>
      <c r="R3236" s="8"/>
      <c r="T3236" s="8"/>
      <c r="AQ3236"/>
      <c r="BJ3236" s="33" t="s">
        <v>3403</v>
      </c>
      <c r="BP3236" s="8"/>
    </row>
    <row r="3237" spans="1:68" x14ac:dyDescent="0.25">
      <c r="A3237" s="8"/>
      <c r="B3237" s="8"/>
      <c r="C3237" s="8"/>
      <c r="D3237" s="8"/>
      <c r="F3237" s="8"/>
      <c r="H3237"/>
      <c r="N3237"/>
      <c r="P3237" s="8"/>
      <c r="R3237" s="8"/>
      <c r="T3237" s="8"/>
      <c r="AQ3237"/>
      <c r="BJ3237" s="33" t="s">
        <v>3404</v>
      </c>
      <c r="BP3237" s="8"/>
    </row>
    <row r="3238" spans="1:68" x14ac:dyDescent="0.25">
      <c r="A3238" s="8"/>
      <c r="B3238" s="8"/>
      <c r="C3238" s="8"/>
      <c r="D3238" s="8"/>
      <c r="F3238" s="8"/>
      <c r="H3238"/>
      <c r="N3238"/>
      <c r="P3238" s="8"/>
      <c r="R3238" s="8"/>
      <c r="T3238" s="8"/>
      <c r="AQ3238"/>
      <c r="BJ3238" s="33" t="s">
        <v>3405</v>
      </c>
      <c r="BP3238" s="8"/>
    </row>
    <row r="3239" spans="1:68" x14ac:dyDescent="0.25">
      <c r="A3239" s="8"/>
      <c r="B3239" s="8"/>
      <c r="C3239" s="8"/>
      <c r="D3239" s="8"/>
      <c r="F3239" s="8"/>
      <c r="H3239"/>
      <c r="N3239"/>
      <c r="P3239" s="8"/>
      <c r="R3239" s="8"/>
      <c r="T3239" s="8"/>
      <c r="AQ3239"/>
      <c r="BJ3239" s="33" t="s">
        <v>3406</v>
      </c>
      <c r="BP3239" s="8"/>
    </row>
    <row r="3240" spans="1:68" x14ac:dyDescent="0.25">
      <c r="A3240" s="8"/>
      <c r="B3240" s="8"/>
      <c r="C3240" s="8"/>
      <c r="D3240" s="8"/>
      <c r="F3240" s="8"/>
      <c r="H3240"/>
      <c r="N3240"/>
      <c r="P3240" s="8"/>
      <c r="R3240" s="8"/>
      <c r="T3240" s="8"/>
      <c r="AQ3240"/>
      <c r="BJ3240" s="33" t="s">
        <v>3407</v>
      </c>
      <c r="BP3240" s="8"/>
    </row>
    <row r="3241" spans="1:68" x14ac:dyDescent="0.25">
      <c r="A3241" s="8"/>
      <c r="B3241" s="8"/>
      <c r="C3241" s="8"/>
      <c r="D3241" s="8"/>
      <c r="F3241" s="8"/>
      <c r="H3241"/>
      <c r="N3241"/>
      <c r="P3241" s="8"/>
      <c r="R3241" s="8"/>
      <c r="T3241" s="8"/>
      <c r="AQ3241"/>
      <c r="BJ3241" s="33" t="s">
        <v>3408</v>
      </c>
      <c r="BP3241" s="8"/>
    </row>
    <row r="3242" spans="1:68" x14ac:dyDescent="0.25">
      <c r="A3242" s="8"/>
      <c r="B3242" s="8"/>
      <c r="C3242" s="8"/>
      <c r="D3242" s="8"/>
      <c r="F3242" s="8"/>
      <c r="H3242"/>
      <c r="N3242"/>
      <c r="P3242" s="8"/>
      <c r="R3242" s="8"/>
      <c r="T3242" s="8"/>
      <c r="AQ3242"/>
      <c r="BJ3242" s="33" t="s">
        <v>3409</v>
      </c>
      <c r="BP3242" s="8"/>
    </row>
    <row r="3243" spans="1:68" x14ac:dyDescent="0.25">
      <c r="A3243" s="8"/>
      <c r="B3243" s="8"/>
      <c r="C3243" s="8"/>
      <c r="D3243" s="8"/>
      <c r="F3243" s="8"/>
      <c r="H3243"/>
      <c r="N3243"/>
      <c r="P3243" s="8"/>
      <c r="R3243" s="8"/>
      <c r="T3243" s="8"/>
      <c r="AQ3243"/>
      <c r="BJ3243" s="33" t="s">
        <v>3410</v>
      </c>
      <c r="BP3243" s="8"/>
    </row>
    <row r="3244" spans="1:68" x14ac:dyDescent="0.25">
      <c r="A3244" s="8"/>
      <c r="B3244" s="8"/>
      <c r="C3244" s="8"/>
      <c r="D3244" s="8"/>
      <c r="F3244" s="8"/>
      <c r="H3244"/>
      <c r="N3244"/>
      <c r="P3244" s="8"/>
      <c r="R3244" s="8"/>
      <c r="T3244" s="8"/>
      <c r="AQ3244"/>
      <c r="BJ3244" s="33" t="s">
        <v>3411</v>
      </c>
      <c r="BP3244" s="8"/>
    </row>
    <row r="3245" spans="1:68" x14ac:dyDescent="0.25">
      <c r="A3245" s="8"/>
      <c r="B3245" s="8"/>
      <c r="C3245" s="8"/>
      <c r="D3245" s="8"/>
      <c r="F3245" s="8"/>
      <c r="H3245"/>
      <c r="N3245"/>
      <c r="P3245" s="8"/>
      <c r="R3245" s="8"/>
      <c r="T3245" s="8"/>
      <c r="AQ3245"/>
      <c r="BJ3245" s="33" t="s">
        <v>3412</v>
      </c>
      <c r="BP3245" s="8"/>
    </row>
    <row r="3246" spans="1:68" x14ac:dyDescent="0.25">
      <c r="A3246" s="8"/>
      <c r="B3246" s="8"/>
      <c r="C3246" s="8"/>
      <c r="D3246" s="8"/>
      <c r="F3246" s="8"/>
      <c r="H3246"/>
      <c r="N3246"/>
      <c r="P3246" s="8"/>
      <c r="R3246" s="8"/>
      <c r="T3246" s="8"/>
      <c r="AQ3246"/>
      <c r="BJ3246" s="33" t="s">
        <v>3413</v>
      </c>
      <c r="BP3246" s="8"/>
    </row>
    <row r="3247" spans="1:68" x14ac:dyDescent="0.25">
      <c r="A3247" s="8"/>
      <c r="B3247" s="8"/>
      <c r="C3247" s="8"/>
      <c r="D3247" s="8"/>
      <c r="F3247" s="8"/>
      <c r="H3247"/>
      <c r="N3247"/>
      <c r="P3247" s="8"/>
      <c r="R3247" s="8"/>
      <c r="T3247" s="8"/>
      <c r="AQ3247"/>
      <c r="BJ3247" s="33" t="s">
        <v>3414</v>
      </c>
      <c r="BP3247" s="8"/>
    </row>
    <row r="3248" spans="1:68" x14ac:dyDescent="0.25">
      <c r="A3248" s="8"/>
      <c r="B3248" s="8"/>
      <c r="C3248" s="8"/>
      <c r="D3248" s="8"/>
      <c r="F3248" s="8"/>
      <c r="H3248"/>
      <c r="N3248"/>
      <c r="P3248" s="8"/>
      <c r="R3248" s="8"/>
      <c r="T3248" s="8"/>
      <c r="AQ3248"/>
      <c r="BJ3248" s="33" t="s">
        <v>3415</v>
      </c>
      <c r="BP3248" s="8"/>
    </row>
    <row r="3249" spans="1:68" x14ac:dyDescent="0.25">
      <c r="A3249" s="8"/>
      <c r="B3249" s="8"/>
      <c r="C3249" s="8"/>
      <c r="D3249" s="8"/>
      <c r="F3249" s="8"/>
      <c r="H3249"/>
      <c r="N3249"/>
      <c r="P3249" s="8"/>
      <c r="R3249" s="8"/>
      <c r="T3249" s="8"/>
      <c r="AQ3249"/>
      <c r="BJ3249" s="33" t="s">
        <v>3416</v>
      </c>
      <c r="BP3249" s="8"/>
    </row>
    <row r="3250" spans="1:68" x14ac:dyDescent="0.25">
      <c r="A3250" s="8"/>
      <c r="B3250" s="8"/>
      <c r="C3250" s="8"/>
      <c r="D3250" s="8"/>
      <c r="F3250" s="8"/>
      <c r="H3250"/>
      <c r="N3250"/>
      <c r="P3250" s="8"/>
      <c r="R3250" s="8"/>
      <c r="T3250" s="8"/>
      <c r="AQ3250"/>
      <c r="BJ3250" s="33" t="s">
        <v>3417</v>
      </c>
      <c r="BP3250" s="8"/>
    </row>
    <row r="3251" spans="1:68" x14ac:dyDescent="0.25">
      <c r="A3251" s="8"/>
      <c r="B3251" s="8"/>
      <c r="C3251" s="8"/>
      <c r="D3251" s="8"/>
      <c r="F3251" s="8"/>
      <c r="H3251"/>
      <c r="N3251"/>
      <c r="P3251" s="8"/>
      <c r="R3251" s="8"/>
      <c r="T3251" s="8"/>
      <c r="AQ3251"/>
      <c r="BJ3251" s="33" t="s">
        <v>3418</v>
      </c>
      <c r="BP3251" s="8"/>
    </row>
    <row r="3252" spans="1:68" x14ac:dyDescent="0.25">
      <c r="A3252" s="8"/>
      <c r="B3252" s="8"/>
      <c r="C3252" s="8"/>
      <c r="D3252" s="8"/>
      <c r="F3252" s="8"/>
      <c r="H3252"/>
      <c r="N3252"/>
      <c r="P3252" s="8"/>
      <c r="R3252" s="8"/>
      <c r="T3252" s="8"/>
      <c r="AQ3252"/>
      <c r="BJ3252" s="33" t="s">
        <v>3419</v>
      </c>
      <c r="BP3252" s="8"/>
    </row>
    <row r="3253" spans="1:68" x14ac:dyDescent="0.25">
      <c r="A3253" s="8"/>
      <c r="B3253" s="8"/>
      <c r="C3253" s="8"/>
      <c r="D3253" s="8"/>
      <c r="F3253" s="8"/>
      <c r="H3253"/>
      <c r="N3253"/>
      <c r="P3253" s="8"/>
      <c r="R3253" s="8"/>
      <c r="T3253" s="8"/>
      <c r="AQ3253"/>
      <c r="BJ3253" s="33" t="s">
        <v>3420</v>
      </c>
      <c r="BP3253" s="8"/>
    </row>
    <row r="3254" spans="1:68" x14ac:dyDescent="0.25">
      <c r="A3254" s="8"/>
      <c r="B3254" s="8"/>
      <c r="C3254" s="8"/>
      <c r="D3254" s="8"/>
      <c r="F3254" s="8"/>
      <c r="H3254"/>
      <c r="N3254"/>
      <c r="P3254" s="8"/>
      <c r="R3254" s="8"/>
      <c r="T3254" s="8"/>
      <c r="AQ3254"/>
      <c r="BJ3254" s="33" t="s">
        <v>3421</v>
      </c>
      <c r="BP3254" s="8"/>
    </row>
    <row r="3255" spans="1:68" x14ac:dyDescent="0.25">
      <c r="A3255" s="8"/>
      <c r="B3255" s="8"/>
      <c r="C3255" s="8"/>
      <c r="D3255" s="8"/>
      <c r="F3255" s="8"/>
      <c r="H3255"/>
      <c r="N3255"/>
      <c r="P3255" s="8"/>
      <c r="R3255" s="8"/>
      <c r="T3255" s="8"/>
      <c r="AQ3255"/>
      <c r="BJ3255" s="33" t="s">
        <v>3422</v>
      </c>
      <c r="BP3255" s="8"/>
    </row>
    <row r="3256" spans="1:68" x14ac:dyDescent="0.25">
      <c r="A3256" s="8"/>
      <c r="B3256" s="8"/>
      <c r="C3256" s="8"/>
      <c r="D3256" s="8"/>
      <c r="F3256" s="8"/>
      <c r="H3256"/>
      <c r="N3256"/>
      <c r="P3256" s="8"/>
      <c r="R3256" s="8"/>
      <c r="T3256" s="8"/>
      <c r="AQ3256"/>
      <c r="BJ3256" s="33" t="s">
        <v>3423</v>
      </c>
      <c r="BP3256" s="8"/>
    </row>
    <row r="3257" spans="1:68" x14ac:dyDescent="0.25">
      <c r="A3257" s="8"/>
      <c r="B3257" s="8"/>
      <c r="C3257" s="8"/>
      <c r="D3257" s="8"/>
      <c r="F3257" s="8"/>
      <c r="H3257"/>
      <c r="N3257"/>
      <c r="P3257" s="8"/>
      <c r="R3257" s="8"/>
      <c r="T3257" s="8"/>
      <c r="AQ3257"/>
      <c r="BJ3257" s="33" t="s">
        <v>3424</v>
      </c>
      <c r="BP3257" s="8"/>
    </row>
    <row r="3258" spans="1:68" x14ac:dyDescent="0.25">
      <c r="A3258" s="8"/>
      <c r="B3258" s="8"/>
      <c r="C3258" s="8"/>
      <c r="D3258" s="8"/>
      <c r="F3258" s="8"/>
      <c r="H3258"/>
      <c r="N3258"/>
      <c r="P3258" s="8"/>
      <c r="R3258" s="8"/>
      <c r="T3258" s="8"/>
      <c r="AQ3258"/>
      <c r="BJ3258" s="33" t="s">
        <v>3425</v>
      </c>
      <c r="BP3258" s="8"/>
    </row>
    <row r="3259" spans="1:68" x14ac:dyDescent="0.25">
      <c r="A3259" s="8"/>
      <c r="B3259" s="8"/>
      <c r="C3259" s="8"/>
      <c r="D3259" s="8"/>
      <c r="F3259" s="8"/>
      <c r="H3259"/>
      <c r="N3259"/>
      <c r="P3259" s="8"/>
      <c r="R3259" s="8"/>
      <c r="T3259" s="8"/>
      <c r="AQ3259"/>
      <c r="BJ3259" s="33" t="s">
        <v>3426</v>
      </c>
      <c r="BP3259" s="8"/>
    </row>
    <row r="3260" spans="1:68" x14ac:dyDescent="0.25">
      <c r="A3260" s="8"/>
      <c r="B3260" s="8"/>
      <c r="C3260" s="8"/>
      <c r="D3260" s="8"/>
      <c r="F3260" s="8"/>
      <c r="H3260"/>
      <c r="N3260"/>
      <c r="P3260" s="8"/>
      <c r="R3260" s="8"/>
      <c r="T3260" s="8"/>
      <c r="AQ3260"/>
      <c r="BJ3260" s="33" t="s">
        <v>3427</v>
      </c>
      <c r="BP3260" s="8"/>
    </row>
    <row r="3261" spans="1:68" x14ac:dyDescent="0.25">
      <c r="A3261" s="8"/>
      <c r="B3261" s="8"/>
      <c r="C3261" s="8"/>
      <c r="D3261" s="8"/>
      <c r="F3261" s="8"/>
      <c r="H3261"/>
      <c r="N3261"/>
      <c r="P3261" s="8"/>
      <c r="R3261" s="8"/>
      <c r="T3261" s="8"/>
      <c r="AQ3261"/>
      <c r="BJ3261" s="33" t="s">
        <v>3428</v>
      </c>
      <c r="BP3261" s="8"/>
    </row>
    <row r="3262" spans="1:68" x14ac:dyDescent="0.25">
      <c r="A3262" s="8"/>
      <c r="B3262" s="8"/>
      <c r="C3262" s="8"/>
      <c r="D3262" s="8"/>
      <c r="F3262" s="8"/>
      <c r="H3262"/>
      <c r="N3262"/>
      <c r="P3262" s="8"/>
      <c r="R3262" s="8"/>
      <c r="T3262" s="8"/>
      <c r="AQ3262"/>
      <c r="BJ3262" s="33" t="s">
        <v>3429</v>
      </c>
      <c r="BP3262" s="8"/>
    </row>
    <row r="3263" spans="1:68" x14ac:dyDescent="0.25">
      <c r="A3263" s="8"/>
      <c r="B3263" s="8"/>
      <c r="C3263" s="8"/>
      <c r="D3263" s="8"/>
      <c r="F3263" s="8"/>
      <c r="H3263"/>
      <c r="N3263"/>
      <c r="P3263" s="8"/>
      <c r="R3263" s="8"/>
      <c r="T3263" s="8"/>
      <c r="AQ3263"/>
      <c r="BJ3263" s="33" t="s">
        <v>3430</v>
      </c>
      <c r="BP3263" s="8"/>
    </row>
    <row r="3264" spans="1:68" x14ac:dyDescent="0.25">
      <c r="A3264" s="8"/>
      <c r="B3264" s="8"/>
      <c r="C3264" s="8"/>
      <c r="D3264" s="8"/>
      <c r="F3264" s="8"/>
      <c r="H3264"/>
      <c r="N3264"/>
      <c r="P3264" s="8"/>
      <c r="R3264" s="8"/>
      <c r="T3264" s="8"/>
      <c r="AQ3264"/>
      <c r="BJ3264" s="33" t="s">
        <v>3431</v>
      </c>
      <c r="BP3264" s="8"/>
    </row>
    <row r="3265" spans="1:68" x14ac:dyDescent="0.25">
      <c r="A3265" s="8"/>
      <c r="B3265" s="8"/>
      <c r="C3265" s="8"/>
      <c r="D3265" s="8"/>
      <c r="F3265" s="8"/>
      <c r="H3265"/>
      <c r="N3265"/>
      <c r="P3265" s="8"/>
      <c r="R3265" s="8"/>
      <c r="T3265" s="8"/>
      <c r="AQ3265"/>
      <c r="BJ3265" s="33" t="s">
        <v>3432</v>
      </c>
      <c r="BP3265" s="8"/>
    </row>
    <row r="3266" spans="1:68" x14ac:dyDescent="0.25">
      <c r="A3266" s="8"/>
      <c r="B3266" s="8"/>
      <c r="C3266" s="8"/>
      <c r="D3266" s="8"/>
      <c r="F3266" s="8"/>
      <c r="H3266"/>
      <c r="N3266"/>
      <c r="P3266" s="8"/>
      <c r="R3266" s="8"/>
      <c r="T3266" s="8"/>
      <c r="AQ3266"/>
      <c r="BJ3266" s="33" t="s">
        <v>3433</v>
      </c>
      <c r="BP3266" s="8"/>
    </row>
    <row r="3267" spans="1:68" x14ac:dyDescent="0.25">
      <c r="A3267" s="8"/>
      <c r="B3267" s="8"/>
      <c r="C3267" s="8"/>
      <c r="D3267" s="8"/>
      <c r="F3267" s="8"/>
      <c r="H3267"/>
      <c r="N3267"/>
      <c r="P3267" s="8"/>
      <c r="R3267" s="8"/>
      <c r="T3267" s="8"/>
      <c r="AQ3267"/>
      <c r="BJ3267" s="33" t="s">
        <v>3434</v>
      </c>
      <c r="BP3267" s="8"/>
    </row>
    <row r="3268" spans="1:68" x14ac:dyDescent="0.25">
      <c r="A3268" s="8"/>
      <c r="B3268" s="8"/>
      <c r="C3268" s="8"/>
      <c r="D3268" s="8"/>
      <c r="F3268" s="8"/>
      <c r="H3268"/>
      <c r="N3268"/>
      <c r="P3268" s="8"/>
      <c r="R3268" s="8"/>
      <c r="T3268" s="8"/>
      <c r="AQ3268"/>
      <c r="BJ3268" s="33" t="s">
        <v>3435</v>
      </c>
      <c r="BP3268" s="8"/>
    </row>
    <row r="3269" spans="1:68" x14ac:dyDescent="0.25">
      <c r="A3269" s="8"/>
      <c r="B3269" s="8"/>
      <c r="C3269" s="8"/>
      <c r="D3269" s="8"/>
      <c r="F3269" s="8"/>
      <c r="H3269"/>
      <c r="N3269"/>
      <c r="P3269" s="8"/>
      <c r="R3269" s="8"/>
      <c r="T3269" s="8"/>
      <c r="AQ3269"/>
      <c r="BJ3269" s="33" t="s">
        <v>3436</v>
      </c>
      <c r="BP3269" s="8"/>
    </row>
    <row r="3270" spans="1:68" x14ac:dyDescent="0.25">
      <c r="A3270" s="8"/>
      <c r="B3270" s="8"/>
      <c r="C3270" s="8"/>
      <c r="D3270" s="8"/>
      <c r="F3270" s="8"/>
      <c r="H3270"/>
      <c r="N3270"/>
      <c r="P3270" s="8"/>
      <c r="R3270" s="8"/>
      <c r="T3270" s="8"/>
      <c r="AQ3270"/>
      <c r="BJ3270" s="33" t="s">
        <v>3437</v>
      </c>
      <c r="BP3270" s="8"/>
    </row>
    <row r="3271" spans="1:68" x14ac:dyDescent="0.25">
      <c r="A3271" s="8"/>
      <c r="B3271" s="8"/>
      <c r="C3271" s="8"/>
      <c r="D3271" s="8"/>
      <c r="F3271" s="8"/>
      <c r="H3271"/>
      <c r="N3271"/>
      <c r="P3271" s="8"/>
      <c r="R3271" s="8"/>
      <c r="T3271" s="8"/>
      <c r="AQ3271"/>
      <c r="BJ3271" s="33" t="s">
        <v>3438</v>
      </c>
      <c r="BP3271" s="8"/>
    </row>
    <row r="3272" spans="1:68" x14ac:dyDescent="0.25">
      <c r="A3272" s="8"/>
      <c r="B3272" s="8"/>
      <c r="C3272" s="8"/>
      <c r="D3272" s="8"/>
      <c r="F3272" s="8"/>
      <c r="H3272"/>
      <c r="N3272"/>
      <c r="P3272" s="8"/>
      <c r="R3272" s="8"/>
      <c r="T3272" s="8"/>
      <c r="AQ3272"/>
      <c r="BJ3272" s="33" t="s">
        <v>3439</v>
      </c>
      <c r="BP3272" s="8"/>
    </row>
    <row r="3273" spans="1:68" x14ac:dyDescent="0.25">
      <c r="A3273" s="8"/>
      <c r="B3273" s="8"/>
      <c r="C3273" s="8"/>
      <c r="D3273" s="8"/>
      <c r="F3273" s="8"/>
      <c r="H3273"/>
      <c r="N3273"/>
      <c r="P3273" s="8"/>
      <c r="R3273" s="8"/>
      <c r="T3273" s="8"/>
      <c r="AQ3273"/>
      <c r="BJ3273" s="33" t="s">
        <v>3440</v>
      </c>
      <c r="BP3273" s="8"/>
    </row>
    <row r="3274" spans="1:68" x14ac:dyDescent="0.25">
      <c r="A3274" s="8"/>
      <c r="B3274" s="8"/>
      <c r="C3274" s="8"/>
      <c r="D3274" s="8"/>
      <c r="F3274" s="8"/>
      <c r="H3274"/>
      <c r="N3274"/>
      <c r="P3274" s="8"/>
      <c r="R3274" s="8"/>
      <c r="T3274" s="8"/>
      <c r="AQ3274"/>
      <c r="BJ3274" s="33" t="s">
        <v>3441</v>
      </c>
      <c r="BP3274" s="8"/>
    </row>
    <row r="3275" spans="1:68" x14ac:dyDescent="0.25">
      <c r="A3275" s="8"/>
      <c r="B3275" s="8"/>
      <c r="C3275" s="8"/>
      <c r="D3275" s="8"/>
      <c r="F3275" s="8"/>
      <c r="H3275"/>
      <c r="N3275"/>
      <c r="P3275" s="8"/>
      <c r="R3275" s="8"/>
      <c r="T3275" s="8"/>
      <c r="AQ3275"/>
      <c r="BJ3275" s="33" t="s">
        <v>3442</v>
      </c>
      <c r="BP3275" s="8"/>
    </row>
    <row r="3276" spans="1:68" x14ac:dyDescent="0.25">
      <c r="A3276" s="8"/>
      <c r="B3276" s="8"/>
      <c r="C3276" s="8"/>
      <c r="D3276" s="8"/>
      <c r="F3276" s="8"/>
      <c r="H3276"/>
      <c r="N3276"/>
      <c r="P3276" s="8"/>
      <c r="R3276" s="8"/>
      <c r="T3276" s="8"/>
      <c r="AQ3276"/>
      <c r="BJ3276" s="33" t="s">
        <v>3443</v>
      </c>
      <c r="BP3276" s="8"/>
    </row>
    <row r="3277" spans="1:68" x14ac:dyDescent="0.25">
      <c r="A3277" s="8"/>
      <c r="B3277" s="8"/>
      <c r="C3277" s="8"/>
      <c r="D3277" s="8"/>
      <c r="F3277" s="8"/>
      <c r="H3277"/>
      <c r="N3277"/>
      <c r="P3277" s="8"/>
      <c r="R3277" s="8"/>
      <c r="T3277" s="8"/>
      <c r="AQ3277"/>
      <c r="BJ3277" s="33" t="s">
        <v>3444</v>
      </c>
      <c r="BP3277" s="8"/>
    </row>
    <row r="3278" spans="1:68" x14ac:dyDescent="0.25">
      <c r="A3278" s="8"/>
      <c r="B3278" s="8"/>
      <c r="C3278" s="8"/>
      <c r="D3278" s="8"/>
      <c r="F3278" s="8"/>
      <c r="H3278"/>
      <c r="N3278"/>
      <c r="P3278" s="8"/>
      <c r="R3278" s="8"/>
      <c r="T3278" s="8"/>
      <c r="AQ3278"/>
      <c r="BJ3278" s="33" t="s">
        <v>3445</v>
      </c>
      <c r="BP3278" s="8"/>
    </row>
    <row r="3279" spans="1:68" x14ac:dyDescent="0.25">
      <c r="A3279" s="8"/>
      <c r="B3279" s="8"/>
      <c r="C3279" s="8"/>
      <c r="D3279" s="8"/>
      <c r="F3279" s="8"/>
      <c r="H3279"/>
      <c r="N3279"/>
      <c r="P3279" s="8"/>
      <c r="R3279" s="8"/>
      <c r="T3279" s="8"/>
      <c r="AQ3279"/>
      <c r="BJ3279" s="33" t="s">
        <v>3446</v>
      </c>
      <c r="BP3279" s="8"/>
    </row>
    <row r="3280" spans="1:68" x14ac:dyDescent="0.25">
      <c r="A3280" s="8"/>
      <c r="B3280" s="8"/>
      <c r="C3280" s="8"/>
      <c r="D3280" s="8"/>
      <c r="F3280" s="8"/>
      <c r="H3280"/>
      <c r="N3280"/>
      <c r="P3280" s="8"/>
      <c r="R3280" s="8"/>
      <c r="T3280" s="8"/>
      <c r="AQ3280"/>
      <c r="BJ3280" s="33" t="s">
        <v>3447</v>
      </c>
      <c r="BP3280" s="8"/>
    </row>
    <row r="3281" spans="1:68" x14ac:dyDescent="0.25">
      <c r="A3281" s="8"/>
      <c r="B3281" s="8"/>
      <c r="C3281" s="8"/>
      <c r="D3281" s="8"/>
      <c r="F3281" s="8"/>
      <c r="H3281"/>
      <c r="N3281"/>
      <c r="P3281" s="8"/>
      <c r="R3281" s="8"/>
      <c r="T3281" s="8"/>
      <c r="AQ3281"/>
      <c r="BJ3281" s="33" t="s">
        <v>3448</v>
      </c>
      <c r="BP3281" s="8"/>
    </row>
    <row r="3282" spans="1:68" x14ac:dyDescent="0.25">
      <c r="A3282" s="8"/>
      <c r="B3282" s="8"/>
      <c r="C3282" s="8"/>
      <c r="D3282" s="8"/>
      <c r="F3282" s="8"/>
      <c r="H3282"/>
      <c r="N3282"/>
      <c r="P3282" s="8"/>
      <c r="R3282" s="8"/>
      <c r="T3282" s="8"/>
      <c r="AQ3282"/>
      <c r="BJ3282" s="33" t="s">
        <v>3449</v>
      </c>
      <c r="BP3282" s="8"/>
    </row>
    <row r="3283" spans="1:68" x14ac:dyDescent="0.25">
      <c r="A3283" s="8"/>
      <c r="B3283" s="8"/>
      <c r="C3283" s="8"/>
      <c r="D3283" s="8"/>
      <c r="F3283" s="8"/>
      <c r="H3283"/>
      <c r="N3283"/>
      <c r="P3283" s="8"/>
      <c r="R3283" s="8"/>
      <c r="T3283" s="8"/>
      <c r="AQ3283"/>
      <c r="BJ3283" s="33" t="s">
        <v>3450</v>
      </c>
      <c r="BP3283" s="8"/>
    </row>
    <row r="3284" spans="1:68" x14ac:dyDescent="0.25">
      <c r="A3284" s="8"/>
      <c r="B3284" s="8"/>
      <c r="C3284" s="8"/>
      <c r="D3284" s="8"/>
      <c r="F3284" s="8"/>
      <c r="H3284"/>
      <c r="N3284"/>
      <c r="P3284" s="8"/>
      <c r="R3284" s="8"/>
      <c r="T3284" s="8"/>
      <c r="AQ3284"/>
      <c r="BJ3284" s="33" t="s">
        <v>3451</v>
      </c>
      <c r="BP3284" s="8"/>
    </row>
    <row r="3285" spans="1:68" x14ac:dyDescent="0.25">
      <c r="A3285" s="8"/>
      <c r="B3285" s="8"/>
      <c r="C3285" s="8"/>
      <c r="D3285" s="8"/>
      <c r="F3285" s="8"/>
      <c r="H3285"/>
      <c r="N3285"/>
      <c r="P3285" s="8"/>
      <c r="R3285" s="8"/>
      <c r="T3285" s="8"/>
      <c r="AQ3285"/>
      <c r="BJ3285" s="33" t="s">
        <v>3452</v>
      </c>
      <c r="BP3285" s="8"/>
    </row>
    <row r="3286" spans="1:68" x14ac:dyDescent="0.25">
      <c r="A3286" s="8"/>
      <c r="B3286" s="8"/>
      <c r="C3286" s="8"/>
      <c r="D3286" s="8"/>
      <c r="F3286" s="8"/>
      <c r="H3286"/>
      <c r="N3286"/>
      <c r="P3286" s="8"/>
      <c r="R3286" s="8"/>
      <c r="T3286" s="8"/>
      <c r="AQ3286"/>
      <c r="BJ3286" s="33" t="s">
        <v>3453</v>
      </c>
      <c r="BP3286" s="8"/>
    </row>
    <row r="3287" spans="1:68" x14ac:dyDescent="0.25">
      <c r="A3287" s="8"/>
      <c r="B3287" s="8"/>
      <c r="C3287" s="8"/>
      <c r="D3287" s="8"/>
      <c r="F3287" s="8"/>
      <c r="H3287"/>
      <c r="N3287"/>
      <c r="P3287" s="8"/>
      <c r="R3287" s="8"/>
      <c r="T3287" s="8"/>
      <c r="AQ3287"/>
      <c r="BJ3287" s="33" t="s">
        <v>3454</v>
      </c>
      <c r="BP3287" s="8"/>
    </row>
    <row r="3288" spans="1:68" x14ac:dyDescent="0.25">
      <c r="A3288" s="8"/>
      <c r="B3288" s="8"/>
      <c r="C3288" s="8"/>
      <c r="D3288" s="8"/>
      <c r="F3288" s="8"/>
      <c r="H3288"/>
      <c r="N3288"/>
      <c r="P3288" s="8"/>
      <c r="R3288" s="8"/>
      <c r="T3288" s="8"/>
      <c r="AQ3288"/>
      <c r="BJ3288" s="33" t="s">
        <v>3455</v>
      </c>
      <c r="BP3288" s="8"/>
    </row>
    <row r="3289" spans="1:68" x14ac:dyDescent="0.25">
      <c r="A3289" s="8"/>
      <c r="B3289" s="8"/>
      <c r="C3289" s="8"/>
      <c r="D3289" s="8"/>
      <c r="F3289" s="8"/>
      <c r="H3289"/>
      <c r="N3289"/>
      <c r="P3289" s="8"/>
      <c r="R3289" s="8"/>
      <c r="T3289" s="8"/>
      <c r="AQ3289"/>
      <c r="BJ3289" s="33" t="s">
        <v>3456</v>
      </c>
      <c r="BP3289" s="8"/>
    </row>
    <row r="3290" spans="1:68" x14ac:dyDescent="0.25">
      <c r="A3290" s="8"/>
      <c r="B3290" s="8"/>
      <c r="C3290" s="8"/>
      <c r="D3290" s="8"/>
      <c r="F3290" s="8"/>
      <c r="H3290"/>
      <c r="N3290"/>
      <c r="P3290" s="8"/>
      <c r="R3290" s="8"/>
      <c r="T3290" s="8"/>
      <c r="AQ3290"/>
      <c r="BJ3290" s="33" t="s">
        <v>3457</v>
      </c>
      <c r="BP3290" s="8"/>
    </row>
    <row r="3291" spans="1:68" x14ac:dyDescent="0.25">
      <c r="A3291" s="8"/>
      <c r="B3291" s="8"/>
      <c r="C3291" s="8"/>
      <c r="D3291" s="8"/>
      <c r="F3291" s="8"/>
      <c r="H3291"/>
      <c r="N3291"/>
      <c r="P3291" s="8"/>
      <c r="R3291" s="8"/>
      <c r="T3291" s="8"/>
      <c r="AQ3291"/>
      <c r="BJ3291" s="33" t="s">
        <v>3458</v>
      </c>
      <c r="BP3291" s="8"/>
    </row>
    <row r="3292" spans="1:68" x14ac:dyDescent="0.25">
      <c r="A3292" s="8"/>
      <c r="B3292" s="8"/>
      <c r="C3292" s="8"/>
      <c r="D3292" s="8"/>
      <c r="F3292" s="8"/>
      <c r="H3292"/>
      <c r="N3292"/>
      <c r="P3292" s="8"/>
      <c r="R3292" s="8"/>
      <c r="T3292" s="8"/>
      <c r="AQ3292"/>
      <c r="BJ3292" s="33" t="s">
        <v>3459</v>
      </c>
      <c r="BP3292" s="8"/>
    </row>
    <row r="3293" spans="1:68" x14ac:dyDescent="0.25">
      <c r="A3293" s="8"/>
      <c r="B3293" s="8"/>
      <c r="C3293" s="8"/>
      <c r="D3293" s="8"/>
      <c r="F3293" s="8"/>
      <c r="H3293"/>
      <c r="N3293"/>
      <c r="P3293" s="8"/>
      <c r="R3293" s="8"/>
      <c r="T3293" s="8"/>
      <c r="AQ3293"/>
      <c r="BJ3293" s="33" t="s">
        <v>3460</v>
      </c>
      <c r="BP3293" s="8"/>
    </row>
    <row r="3294" spans="1:68" x14ac:dyDescent="0.25">
      <c r="A3294" s="8"/>
      <c r="B3294" s="8"/>
      <c r="C3294" s="8"/>
      <c r="D3294" s="8"/>
      <c r="F3294" s="8"/>
      <c r="H3294"/>
      <c r="N3294"/>
      <c r="P3294" s="8"/>
      <c r="R3294" s="8"/>
      <c r="T3294" s="8"/>
      <c r="AQ3294"/>
      <c r="BJ3294" s="33" t="s">
        <v>3461</v>
      </c>
      <c r="BP3294" s="8"/>
    </row>
    <row r="3295" spans="1:68" x14ac:dyDescent="0.25">
      <c r="A3295" s="8"/>
      <c r="B3295" s="8"/>
      <c r="C3295" s="8"/>
      <c r="D3295" s="8"/>
      <c r="F3295" s="8"/>
      <c r="H3295"/>
      <c r="N3295"/>
      <c r="P3295" s="8"/>
      <c r="R3295" s="8"/>
      <c r="T3295" s="8"/>
      <c r="AQ3295"/>
      <c r="BJ3295" s="33" t="s">
        <v>3462</v>
      </c>
      <c r="BP3295" s="8"/>
    </row>
    <row r="3296" spans="1:68" x14ac:dyDescent="0.25">
      <c r="A3296" s="8"/>
      <c r="B3296" s="8"/>
      <c r="C3296" s="8"/>
      <c r="D3296" s="8"/>
      <c r="F3296" s="8"/>
      <c r="H3296"/>
      <c r="N3296"/>
      <c r="P3296" s="8"/>
      <c r="R3296" s="8"/>
      <c r="T3296" s="8"/>
      <c r="AQ3296"/>
      <c r="BJ3296" s="33" t="s">
        <v>3463</v>
      </c>
      <c r="BP3296" s="8"/>
    </row>
    <row r="3297" spans="1:68" x14ac:dyDescent="0.25">
      <c r="A3297" s="8"/>
      <c r="B3297" s="8"/>
      <c r="C3297" s="8"/>
      <c r="D3297" s="8"/>
      <c r="F3297" s="8"/>
      <c r="H3297"/>
      <c r="N3297"/>
      <c r="P3297" s="8"/>
      <c r="R3297" s="8"/>
      <c r="T3297" s="8"/>
      <c r="AQ3297"/>
      <c r="BJ3297" s="33" t="s">
        <v>3464</v>
      </c>
      <c r="BP3297" s="8"/>
    </row>
    <row r="3298" spans="1:68" x14ac:dyDescent="0.25">
      <c r="A3298" s="8"/>
      <c r="B3298" s="8"/>
      <c r="C3298" s="8"/>
      <c r="D3298" s="8"/>
      <c r="F3298" s="8"/>
      <c r="H3298"/>
      <c r="N3298"/>
      <c r="P3298" s="8"/>
      <c r="R3298" s="8"/>
      <c r="T3298" s="8"/>
      <c r="AQ3298"/>
      <c r="BJ3298" s="33" t="s">
        <v>3465</v>
      </c>
      <c r="BP3298" s="8"/>
    </row>
    <row r="3299" spans="1:68" x14ac:dyDescent="0.25">
      <c r="A3299" s="8"/>
      <c r="B3299" s="8"/>
      <c r="C3299" s="8"/>
      <c r="D3299" s="8"/>
      <c r="F3299" s="8"/>
      <c r="H3299"/>
      <c r="N3299"/>
      <c r="P3299" s="8"/>
      <c r="R3299" s="8"/>
      <c r="T3299" s="8"/>
      <c r="AQ3299"/>
      <c r="BJ3299" s="33" t="s">
        <v>3466</v>
      </c>
      <c r="BP3299" s="8"/>
    </row>
    <row r="3300" spans="1:68" x14ac:dyDescent="0.25">
      <c r="A3300" s="8"/>
      <c r="B3300" s="8"/>
      <c r="C3300" s="8"/>
      <c r="D3300" s="8"/>
      <c r="F3300" s="8"/>
      <c r="H3300"/>
      <c r="N3300"/>
      <c r="P3300" s="8"/>
      <c r="R3300" s="8"/>
      <c r="T3300" s="8"/>
      <c r="AQ3300"/>
      <c r="BJ3300" s="33" t="s">
        <v>3467</v>
      </c>
      <c r="BP3300" s="8"/>
    </row>
    <row r="3301" spans="1:68" x14ac:dyDescent="0.25">
      <c r="A3301" s="8"/>
      <c r="B3301" s="8"/>
      <c r="C3301" s="8"/>
      <c r="D3301" s="8"/>
      <c r="F3301" s="8"/>
      <c r="H3301"/>
      <c r="N3301"/>
      <c r="P3301" s="8"/>
      <c r="R3301" s="8"/>
      <c r="T3301" s="8"/>
      <c r="AQ3301"/>
      <c r="BJ3301" s="33" t="s">
        <v>3468</v>
      </c>
      <c r="BP3301" s="8"/>
    </row>
    <row r="3302" spans="1:68" x14ac:dyDescent="0.25">
      <c r="A3302" s="8"/>
      <c r="B3302" s="8"/>
      <c r="C3302" s="8"/>
      <c r="D3302" s="8"/>
      <c r="F3302" s="8"/>
      <c r="H3302"/>
      <c r="N3302"/>
      <c r="P3302" s="8"/>
      <c r="R3302" s="8"/>
      <c r="T3302" s="8"/>
      <c r="AQ3302"/>
      <c r="BJ3302" s="33" t="s">
        <v>3469</v>
      </c>
      <c r="BP3302" s="8"/>
    </row>
    <row r="3303" spans="1:68" x14ac:dyDescent="0.25">
      <c r="A3303" s="8"/>
      <c r="B3303" s="8"/>
      <c r="C3303" s="8"/>
      <c r="D3303" s="8"/>
      <c r="F3303" s="8"/>
      <c r="H3303"/>
      <c r="N3303"/>
      <c r="P3303" s="8"/>
      <c r="R3303" s="8"/>
      <c r="T3303" s="8"/>
      <c r="AQ3303"/>
      <c r="BJ3303" s="33" t="s">
        <v>3470</v>
      </c>
      <c r="BP3303" s="8"/>
    </row>
    <row r="3304" spans="1:68" x14ac:dyDescent="0.25">
      <c r="A3304" s="8"/>
      <c r="B3304" s="8"/>
      <c r="C3304" s="8"/>
      <c r="D3304" s="8"/>
      <c r="F3304" s="8"/>
      <c r="H3304"/>
      <c r="N3304"/>
      <c r="P3304" s="8"/>
      <c r="R3304" s="8"/>
      <c r="T3304" s="8"/>
      <c r="AQ3304"/>
      <c r="BJ3304" s="33" t="s">
        <v>3471</v>
      </c>
      <c r="BP3304" s="8"/>
    </row>
    <row r="3305" spans="1:68" x14ac:dyDescent="0.25">
      <c r="A3305" s="8"/>
      <c r="B3305" s="8"/>
      <c r="C3305" s="8"/>
      <c r="D3305" s="8"/>
      <c r="F3305" s="8"/>
      <c r="H3305"/>
      <c r="N3305"/>
      <c r="P3305" s="8"/>
      <c r="R3305" s="8"/>
      <c r="T3305" s="8"/>
      <c r="AQ3305"/>
      <c r="BJ3305" s="33" t="s">
        <v>3472</v>
      </c>
      <c r="BP3305" s="8"/>
    </row>
    <row r="3306" spans="1:68" x14ac:dyDescent="0.25">
      <c r="A3306" s="8"/>
      <c r="B3306" s="8"/>
      <c r="C3306" s="8"/>
      <c r="D3306" s="8"/>
      <c r="F3306" s="8"/>
      <c r="H3306"/>
      <c r="N3306"/>
      <c r="P3306" s="8"/>
      <c r="R3306" s="8"/>
      <c r="T3306" s="8"/>
      <c r="AQ3306"/>
      <c r="BJ3306" s="33" t="s">
        <v>3473</v>
      </c>
      <c r="BP3306" s="8"/>
    </row>
    <row r="3307" spans="1:68" x14ac:dyDescent="0.25">
      <c r="A3307" s="8"/>
      <c r="B3307" s="8"/>
      <c r="C3307" s="8"/>
      <c r="D3307" s="8"/>
      <c r="F3307" s="8"/>
      <c r="H3307"/>
      <c r="N3307"/>
      <c r="P3307" s="8"/>
      <c r="R3307" s="8"/>
      <c r="T3307" s="8"/>
      <c r="AQ3307"/>
      <c r="BJ3307" s="33" t="s">
        <v>3474</v>
      </c>
      <c r="BP3307" s="8"/>
    </row>
    <row r="3308" spans="1:68" x14ac:dyDescent="0.25">
      <c r="A3308" s="8"/>
      <c r="B3308" s="8"/>
      <c r="C3308" s="8"/>
      <c r="D3308" s="8"/>
      <c r="F3308" s="8"/>
      <c r="H3308"/>
      <c r="N3308"/>
      <c r="P3308" s="8"/>
      <c r="R3308" s="8"/>
      <c r="T3308" s="8"/>
      <c r="AQ3308"/>
      <c r="BJ3308" s="33" t="s">
        <v>3475</v>
      </c>
      <c r="BP3308" s="8"/>
    </row>
    <row r="3309" spans="1:68" x14ac:dyDescent="0.25">
      <c r="A3309" s="8"/>
      <c r="B3309" s="8"/>
      <c r="C3309" s="8"/>
      <c r="D3309" s="8"/>
      <c r="F3309" s="8"/>
      <c r="H3309"/>
      <c r="N3309"/>
      <c r="P3309" s="8"/>
      <c r="R3309" s="8"/>
      <c r="T3309" s="8"/>
      <c r="AQ3309"/>
      <c r="BJ3309" s="33" t="s">
        <v>3476</v>
      </c>
      <c r="BP3309" s="8"/>
    </row>
    <row r="3310" spans="1:68" x14ac:dyDescent="0.25">
      <c r="A3310" s="8"/>
      <c r="B3310" s="8"/>
      <c r="C3310" s="8"/>
      <c r="D3310" s="8"/>
      <c r="F3310" s="8"/>
      <c r="H3310"/>
      <c r="N3310"/>
      <c r="P3310" s="8"/>
      <c r="R3310" s="8"/>
      <c r="T3310" s="8"/>
      <c r="AQ3310"/>
      <c r="BJ3310" s="33" t="s">
        <v>3477</v>
      </c>
      <c r="BP3310" s="8"/>
    </row>
    <row r="3311" spans="1:68" x14ac:dyDescent="0.25">
      <c r="A3311" s="8"/>
      <c r="B3311" s="8"/>
      <c r="C3311" s="8"/>
      <c r="D3311" s="8"/>
      <c r="F3311" s="8"/>
      <c r="H3311"/>
      <c r="N3311"/>
      <c r="P3311" s="8"/>
      <c r="R3311" s="8"/>
      <c r="T3311" s="8"/>
      <c r="AQ3311"/>
      <c r="BJ3311" s="33" t="s">
        <v>3478</v>
      </c>
      <c r="BP3311" s="8"/>
    </row>
    <row r="3312" spans="1:68" x14ac:dyDescent="0.25">
      <c r="A3312" s="8"/>
      <c r="B3312" s="8"/>
      <c r="C3312" s="8"/>
      <c r="D3312" s="8"/>
      <c r="F3312" s="8"/>
      <c r="H3312"/>
      <c r="N3312"/>
      <c r="P3312" s="8"/>
      <c r="R3312" s="8"/>
      <c r="T3312" s="8"/>
      <c r="AQ3312"/>
      <c r="BJ3312" s="33" t="s">
        <v>3479</v>
      </c>
      <c r="BP3312" s="8"/>
    </row>
    <row r="3313" spans="1:68" x14ac:dyDescent="0.25">
      <c r="A3313" s="8"/>
      <c r="B3313" s="8"/>
      <c r="C3313" s="8"/>
      <c r="D3313" s="8"/>
      <c r="F3313" s="8"/>
      <c r="H3313"/>
      <c r="N3313"/>
      <c r="P3313" s="8"/>
      <c r="R3313" s="8"/>
      <c r="T3313" s="8"/>
      <c r="AQ3313"/>
      <c r="BJ3313" s="33" t="s">
        <v>3480</v>
      </c>
      <c r="BP3313" s="8"/>
    </row>
    <row r="3314" spans="1:68" x14ac:dyDescent="0.25">
      <c r="A3314" s="8"/>
      <c r="B3314" s="8"/>
      <c r="C3314" s="8"/>
      <c r="D3314" s="8"/>
      <c r="F3314" s="8"/>
      <c r="H3314"/>
      <c r="N3314"/>
      <c r="P3314" s="8"/>
      <c r="R3314" s="8"/>
      <c r="T3314" s="8"/>
      <c r="AQ3314"/>
      <c r="BJ3314" s="33" t="s">
        <v>3481</v>
      </c>
      <c r="BP3314" s="8"/>
    </row>
    <row r="3315" spans="1:68" x14ac:dyDescent="0.25">
      <c r="A3315" s="8"/>
      <c r="B3315" s="8"/>
      <c r="C3315" s="8"/>
      <c r="D3315" s="8"/>
      <c r="F3315" s="8"/>
      <c r="H3315"/>
      <c r="N3315"/>
      <c r="P3315" s="8"/>
      <c r="R3315" s="8"/>
      <c r="T3315" s="8"/>
      <c r="AQ3315"/>
      <c r="BJ3315" s="33" t="s">
        <v>3482</v>
      </c>
      <c r="BP3315" s="8"/>
    </row>
    <row r="3316" spans="1:68" x14ac:dyDescent="0.25">
      <c r="A3316" s="8"/>
      <c r="B3316" s="8"/>
      <c r="C3316" s="8"/>
      <c r="D3316" s="8"/>
      <c r="F3316" s="8"/>
      <c r="H3316"/>
      <c r="N3316"/>
      <c r="P3316" s="8"/>
      <c r="R3316" s="8"/>
      <c r="T3316" s="8"/>
      <c r="AQ3316"/>
      <c r="BJ3316" s="33" t="s">
        <v>3483</v>
      </c>
      <c r="BP3316" s="8"/>
    </row>
    <row r="3317" spans="1:68" x14ac:dyDescent="0.25">
      <c r="A3317" s="8"/>
      <c r="B3317" s="8"/>
      <c r="C3317" s="8"/>
      <c r="D3317" s="8"/>
      <c r="F3317" s="8"/>
      <c r="H3317"/>
      <c r="N3317"/>
      <c r="P3317" s="8"/>
      <c r="R3317" s="8"/>
      <c r="T3317" s="8"/>
      <c r="AQ3317"/>
      <c r="BJ3317" s="33" t="s">
        <v>3484</v>
      </c>
      <c r="BP3317" s="8"/>
    </row>
    <row r="3318" spans="1:68" x14ac:dyDescent="0.25">
      <c r="A3318" s="8"/>
      <c r="B3318" s="8"/>
      <c r="C3318" s="8"/>
      <c r="D3318" s="8"/>
      <c r="F3318" s="8"/>
      <c r="H3318"/>
      <c r="N3318"/>
      <c r="P3318" s="8"/>
      <c r="R3318" s="8"/>
      <c r="T3318" s="8"/>
      <c r="AQ3318"/>
      <c r="BJ3318" s="33" t="s">
        <v>3485</v>
      </c>
      <c r="BP3318" s="8"/>
    </row>
    <row r="3319" spans="1:68" x14ac:dyDescent="0.25">
      <c r="A3319" s="8"/>
      <c r="B3319" s="8"/>
      <c r="C3319" s="8"/>
      <c r="D3319" s="8"/>
      <c r="F3319" s="8"/>
      <c r="H3319"/>
      <c r="N3319"/>
      <c r="P3319" s="8"/>
      <c r="R3319" s="8"/>
      <c r="T3319" s="8"/>
      <c r="AQ3319"/>
      <c r="BJ3319" s="33" t="s">
        <v>3486</v>
      </c>
      <c r="BP3319" s="8"/>
    </row>
    <row r="3320" spans="1:68" x14ac:dyDescent="0.25">
      <c r="A3320" s="8"/>
      <c r="B3320" s="8"/>
      <c r="C3320" s="8"/>
      <c r="D3320" s="8"/>
      <c r="F3320" s="8"/>
      <c r="H3320"/>
      <c r="N3320"/>
      <c r="P3320" s="8"/>
      <c r="R3320" s="8"/>
      <c r="T3320" s="8"/>
      <c r="AQ3320"/>
      <c r="BJ3320" s="33" t="s">
        <v>3487</v>
      </c>
      <c r="BP3320" s="8"/>
    </row>
    <row r="3321" spans="1:68" x14ac:dyDescent="0.25">
      <c r="A3321" s="8"/>
      <c r="B3321" s="8"/>
      <c r="C3321" s="8"/>
      <c r="D3321" s="8"/>
      <c r="F3321" s="8"/>
      <c r="H3321"/>
      <c r="N3321"/>
      <c r="P3321" s="8"/>
      <c r="R3321" s="8"/>
      <c r="T3321" s="8"/>
      <c r="AQ3321"/>
      <c r="BJ3321" s="33" t="s">
        <v>3488</v>
      </c>
      <c r="BP3321" s="8"/>
    </row>
    <row r="3322" spans="1:68" x14ac:dyDescent="0.25">
      <c r="A3322" s="8"/>
      <c r="B3322" s="8"/>
      <c r="C3322" s="8"/>
      <c r="D3322" s="8"/>
      <c r="F3322" s="8"/>
      <c r="H3322"/>
      <c r="N3322"/>
      <c r="P3322" s="8"/>
      <c r="R3322" s="8"/>
      <c r="T3322" s="8"/>
      <c r="AQ3322"/>
      <c r="BJ3322" s="33" t="s">
        <v>3489</v>
      </c>
      <c r="BP3322" s="8"/>
    </row>
    <row r="3323" spans="1:68" x14ac:dyDescent="0.25">
      <c r="A3323" s="8"/>
      <c r="B3323" s="8"/>
      <c r="C3323" s="8"/>
      <c r="D3323" s="8"/>
      <c r="F3323" s="8"/>
      <c r="H3323"/>
      <c r="N3323"/>
      <c r="P3323" s="8"/>
      <c r="R3323" s="8"/>
      <c r="T3323" s="8"/>
      <c r="AQ3323"/>
      <c r="BJ3323" s="33" t="s">
        <v>3490</v>
      </c>
      <c r="BP3323" s="8"/>
    </row>
    <row r="3324" spans="1:68" x14ac:dyDescent="0.25">
      <c r="A3324" s="8"/>
      <c r="B3324" s="8"/>
      <c r="C3324" s="8"/>
      <c r="D3324" s="8"/>
      <c r="F3324" s="8"/>
      <c r="H3324"/>
      <c r="N3324"/>
      <c r="P3324" s="8"/>
      <c r="R3324" s="8"/>
      <c r="T3324" s="8"/>
      <c r="AQ3324"/>
      <c r="BJ3324" s="33" t="s">
        <v>3491</v>
      </c>
      <c r="BP3324" s="8"/>
    </row>
    <row r="3325" spans="1:68" x14ac:dyDescent="0.25">
      <c r="A3325" s="8"/>
      <c r="B3325" s="8"/>
      <c r="C3325" s="8"/>
      <c r="D3325" s="8"/>
      <c r="F3325" s="8"/>
      <c r="H3325"/>
      <c r="N3325"/>
      <c r="P3325" s="8"/>
      <c r="R3325" s="8"/>
      <c r="T3325" s="8"/>
      <c r="AQ3325"/>
      <c r="BJ3325" s="33" t="s">
        <v>3492</v>
      </c>
      <c r="BP3325" s="8"/>
    </row>
    <row r="3326" spans="1:68" x14ac:dyDescent="0.25">
      <c r="A3326" s="8"/>
      <c r="B3326" s="8"/>
      <c r="C3326" s="8"/>
      <c r="D3326" s="8"/>
      <c r="F3326" s="8"/>
      <c r="H3326"/>
      <c r="N3326"/>
      <c r="P3326" s="8"/>
      <c r="R3326" s="8"/>
      <c r="T3326" s="8"/>
      <c r="AQ3326"/>
      <c r="BJ3326" s="33" t="s">
        <v>3493</v>
      </c>
      <c r="BP3326" s="8"/>
    </row>
    <row r="3327" spans="1:68" x14ac:dyDescent="0.25">
      <c r="A3327" s="8"/>
      <c r="B3327" s="8"/>
      <c r="C3327" s="8"/>
      <c r="D3327" s="8"/>
      <c r="F3327" s="8"/>
      <c r="H3327"/>
      <c r="N3327"/>
      <c r="P3327" s="8"/>
      <c r="R3327" s="8"/>
      <c r="T3327" s="8"/>
      <c r="AQ3327"/>
      <c r="BJ3327" s="33" t="s">
        <v>3494</v>
      </c>
      <c r="BP3327" s="8"/>
    </row>
    <row r="3328" spans="1:68" x14ac:dyDescent="0.25">
      <c r="A3328" s="8"/>
      <c r="B3328" s="8"/>
      <c r="C3328" s="8"/>
      <c r="D3328" s="8"/>
      <c r="F3328" s="8"/>
      <c r="H3328"/>
      <c r="N3328"/>
      <c r="P3328" s="8"/>
      <c r="R3328" s="8"/>
      <c r="T3328" s="8"/>
      <c r="AQ3328"/>
      <c r="BJ3328" s="33" t="s">
        <v>3495</v>
      </c>
      <c r="BP3328" s="8"/>
    </row>
    <row r="3329" spans="1:68" x14ac:dyDescent="0.25">
      <c r="A3329" s="8"/>
      <c r="B3329" s="8"/>
      <c r="C3329" s="8"/>
      <c r="D3329" s="8"/>
      <c r="F3329" s="8"/>
      <c r="H3329"/>
      <c r="N3329"/>
      <c r="P3329" s="8"/>
      <c r="R3329" s="8"/>
      <c r="T3329" s="8"/>
      <c r="AQ3329"/>
      <c r="BJ3329" s="33" t="s">
        <v>3496</v>
      </c>
      <c r="BP3329" s="8"/>
    </row>
    <row r="3330" spans="1:68" x14ac:dyDescent="0.25">
      <c r="A3330" s="8"/>
      <c r="B3330" s="8"/>
      <c r="C3330" s="8"/>
      <c r="D3330" s="8"/>
      <c r="F3330" s="8"/>
      <c r="H3330"/>
      <c r="N3330"/>
      <c r="P3330" s="8"/>
      <c r="R3330" s="8"/>
      <c r="T3330" s="8"/>
      <c r="AQ3330"/>
      <c r="BJ3330" s="33" t="s">
        <v>3497</v>
      </c>
      <c r="BP3330" s="8"/>
    </row>
    <row r="3331" spans="1:68" x14ac:dyDescent="0.25">
      <c r="A3331" s="8"/>
      <c r="B3331" s="8"/>
      <c r="C3331" s="8"/>
      <c r="D3331" s="8"/>
      <c r="F3331" s="8"/>
      <c r="H3331"/>
      <c r="N3331"/>
      <c r="P3331" s="8"/>
      <c r="R3331" s="8"/>
      <c r="T3331" s="8"/>
      <c r="AQ3331"/>
      <c r="BJ3331" s="33" t="s">
        <v>3498</v>
      </c>
      <c r="BP3331" s="8"/>
    </row>
    <row r="3332" spans="1:68" x14ac:dyDescent="0.25">
      <c r="A3332" s="8"/>
      <c r="B3332" s="8"/>
      <c r="C3332" s="8"/>
      <c r="D3332" s="8"/>
      <c r="F3332" s="8"/>
      <c r="H3332"/>
      <c r="N3332"/>
      <c r="P3332" s="8"/>
      <c r="R3332" s="8"/>
      <c r="T3332" s="8"/>
      <c r="AQ3332"/>
      <c r="BJ3332" s="33" t="s">
        <v>3499</v>
      </c>
      <c r="BP3332" s="8"/>
    </row>
    <row r="3333" spans="1:68" x14ac:dyDescent="0.25">
      <c r="A3333" s="8"/>
      <c r="B3333" s="8"/>
      <c r="C3333" s="8"/>
      <c r="D3333" s="8"/>
      <c r="F3333" s="8"/>
      <c r="H3333"/>
      <c r="N3333"/>
      <c r="P3333" s="8"/>
      <c r="R3333" s="8"/>
      <c r="T3333" s="8"/>
      <c r="AQ3333"/>
      <c r="BJ3333" s="33" t="s">
        <v>3500</v>
      </c>
      <c r="BP3333" s="8"/>
    </row>
    <row r="3334" spans="1:68" x14ac:dyDescent="0.25">
      <c r="A3334" s="8"/>
      <c r="B3334" s="8"/>
      <c r="C3334" s="8"/>
      <c r="D3334" s="8"/>
      <c r="F3334" s="8"/>
      <c r="H3334"/>
      <c r="N3334"/>
      <c r="P3334" s="8"/>
      <c r="R3334" s="8"/>
      <c r="T3334" s="8"/>
      <c r="AQ3334"/>
      <c r="BJ3334" s="33" t="s">
        <v>3501</v>
      </c>
      <c r="BP3334" s="8"/>
    </row>
    <row r="3335" spans="1:68" x14ac:dyDescent="0.25">
      <c r="A3335" s="8"/>
      <c r="B3335" s="8"/>
      <c r="C3335" s="8"/>
      <c r="D3335" s="8"/>
      <c r="F3335" s="8"/>
      <c r="H3335"/>
      <c r="N3335"/>
      <c r="P3335" s="8"/>
      <c r="R3335" s="8"/>
      <c r="T3335" s="8"/>
      <c r="AQ3335"/>
      <c r="BJ3335" s="33" t="s">
        <v>3502</v>
      </c>
      <c r="BP3335" s="8"/>
    </row>
    <row r="3336" spans="1:68" x14ac:dyDescent="0.25">
      <c r="A3336" s="8"/>
      <c r="B3336" s="8"/>
      <c r="C3336" s="8"/>
      <c r="D3336" s="8"/>
      <c r="F3336" s="8"/>
      <c r="H3336"/>
      <c r="N3336"/>
      <c r="P3336" s="8"/>
      <c r="R3336" s="8"/>
      <c r="T3336" s="8"/>
      <c r="AQ3336"/>
      <c r="BJ3336" s="33" t="s">
        <v>3503</v>
      </c>
      <c r="BP3336" s="8"/>
    </row>
    <row r="3337" spans="1:68" x14ac:dyDescent="0.25">
      <c r="A3337" s="8"/>
      <c r="B3337" s="8"/>
      <c r="C3337" s="8"/>
      <c r="D3337" s="8"/>
      <c r="F3337" s="8"/>
      <c r="H3337"/>
      <c r="N3337"/>
      <c r="P3337" s="8"/>
      <c r="R3337" s="8"/>
      <c r="T3337" s="8"/>
      <c r="AQ3337"/>
      <c r="BJ3337" s="33" t="s">
        <v>3504</v>
      </c>
      <c r="BP3337" s="8"/>
    </row>
    <row r="3338" spans="1:68" x14ac:dyDescent="0.25">
      <c r="A3338" s="8"/>
      <c r="B3338" s="8"/>
      <c r="C3338" s="8"/>
      <c r="D3338" s="8"/>
      <c r="F3338" s="8"/>
      <c r="H3338"/>
      <c r="N3338"/>
      <c r="P3338" s="8"/>
      <c r="R3338" s="8"/>
      <c r="T3338" s="8"/>
      <c r="AQ3338"/>
      <c r="BJ3338" s="33" t="s">
        <v>3505</v>
      </c>
      <c r="BP3338" s="8"/>
    </row>
    <row r="3339" spans="1:68" x14ac:dyDescent="0.25">
      <c r="A3339" s="8"/>
      <c r="B3339" s="8"/>
      <c r="C3339" s="8"/>
      <c r="D3339" s="8"/>
      <c r="F3339" s="8"/>
      <c r="H3339"/>
      <c r="N3339"/>
      <c r="P3339" s="8"/>
      <c r="R3339" s="8"/>
      <c r="T3339" s="8"/>
      <c r="AQ3339"/>
      <c r="BJ3339" s="33" t="s">
        <v>3506</v>
      </c>
      <c r="BP3339" s="8"/>
    </row>
    <row r="3340" spans="1:68" x14ac:dyDescent="0.25">
      <c r="A3340" s="8"/>
      <c r="B3340" s="8"/>
      <c r="C3340" s="8"/>
      <c r="D3340" s="8"/>
      <c r="F3340" s="8"/>
      <c r="H3340"/>
      <c r="N3340"/>
      <c r="P3340" s="8"/>
      <c r="R3340" s="8"/>
      <c r="T3340" s="8"/>
      <c r="AQ3340"/>
      <c r="BJ3340" s="33" t="s">
        <v>3507</v>
      </c>
      <c r="BP3340" s="8"/>
    </row>
    <row r="3341" spans="1:68" x14ac:dyDescent="0.25">
      <c r="A3341" s="8"/>
      <c r="B3341" s="8"/>
      <c r="C3341" s="8"/>
      <c r="D3341" s="8"/>
      <c r="F3341" s="8"/>
      <c r="H3341"/>
      <c r="N3341"/>
      <c r="P3341" s="8"/>
      <c r="R3341" s="8"/>
      <c r="T3341" s="8"/>
      <c r="AQ3341"/>
      <c r="BJ3341" s="33" t="s">
        <v>3508</v>
      </c>
      <c r="BP3341" s="8"/>
    </row>
    <row r="3342" spans="1:68" x14ac:dyDescent="0.25">
      <c r="A3342" s="8"/>
      <c r="B3342" s="8"/>
      <c r="C3342" s="8"/>
      <c r="D3342" s="8"/>
      <c r="F3342" s="8"/>
      <c r="H3342"/>
      <c r="N3342"/>
      <c r="P3342" s="8"/>
      <c r="R3342" s="8"/>
      <c r="T3342" s="8"/>
      <c r="AQ3342"/>
      <c r="BJ3342" s="33" t="s">
        <v>3509</v>
      </c>
      <c r="BP3342" s="8"/>
    </row>
    <row r="3343" spans="1:68" x14ac:dyDescent="0.25">
      <c r="A3343" s="8"/>
      <c r="B3343" s="8"/>
      <c r="C3343" s="8"/>
      <c r="D3343" s="8"/>
      <c r="F3343" s="8"/>
      <c r="H3343"/>
      <c r="N3343"/>
      <c r="P3343" s="8"/>
      <c r="R3343" s="8"/>
      <c r="T3343" s="8"/>
      <c r="AQ3343"/>
      <c r="BJ3343" s="33" t="s">
        <v>3510</v>
      </c>
      <c r="BP3343" s="8"/>
    </row>
    <row r="3344" spans="1:68" x14ac:dyDescent="0.25">
      <c r="A3344" s="8"/>
      <c r="B3344" s="8"/>
      <c r="C3344" s="8"/>
      <c r="D3344" s="8"/>
      <c r="F3344" s="8"/>
      <c r="H3344"/>
      <c r="N3344"/>
      <c r="P3344" s="8"/>
      <c r="R3344" s="8"/>
      <c r="T3344" s="8"/>
      <c r="AQ3344"/>
      <c r="BJ3344" s="33" t="s">
        <v>3511</v>
      </c>
      <c r="BP3344" s="8"/>
    </row>
    <row r="3345" spans="1:68" x14ac:dyDescent="0.25">
      <c r="A3345" s="8"/>
      <c r="B3345" s="8"/>
      <c r="C3345" s="8"/>
      <c r="D3345" s="8"/>
      <c r="F3345" s="8"/>
      <c r="H3345"/>
      <c r="N3345"/>
      <c r="P3345" s="8"/>
      <c r="R3345" s="8"/>
      <c r="T3345" s="8"/>
      <c r="AQ3345"/>
      <c r="BJ3345" s="33" t="s">
        <v>3512</v>
      </c>
      <c r="BP3345" s="8"/>
    </row>
    <row r="3346" spans="1:68" x14ac:dyDescent="0.25">
      <c r="A3346" s="8"/>
      <c r="B3346" s="8"/>
      <c r="C3346" s="8"/>
      <c r="D3346" s="8"/>
      <c r="F3346" s="8"/>
      <c r="H3346"/>
      <c r="N3346"/>
      <c r="P3346" s="8"/>
      <c r="R3346" s="8"/>
      <c r="T3346" s="8"/>
      <c r="AQ3346"/>
      <c r="BJ3346" s="33" t="s">
        <v>3513</v>
      </c>
      <c r="BP3346" s="8"/>
    </row>
    <row r="3347" spans="1:68" x14ac:dyDescent="0.25">
      <c r="A3347" s="8"/>
      <c r="B3347" s="8"/>
      <c r="C3347" s="8"/>
      <c r="D3347" s="8"/>
      <c r="F3347" s="8"/>
      <c r="H3347"/>
      <c r="N3347"/>
      <c r="P3347" s="8"/>
      <c r="R3347" s="8"/>
      <c r="T3347" s="8"/>
      <c r="AQ3347"/>
      <c r="BJ3347" s="33" t="s">
        <v>3514</v>
      </c>
      <c r="BP3347" s="8"/>
    </row>
    <row r="3348" spans="1:68" x14ac:dyDescent="0.25">
      <c r="A3348" s="8"/>
      <c r="B3348" s="8"/>
      <c r="C3348" s="8"/>
      <c r="D3348" s="8"/>
      <c r="F3348" s="8"/>
      <c r="H3348"/>
      <c r="N3348"/>
      <c r="P3348" s="8"/>
      <c r="R3348" s="8"/>
      <c r="T3348" s="8"/>
      <c r="AQ3348"/>
      <c r="BJ3348" s="33" t="s">
        <v>3515</v>
      </c>
      <c r="BP3348" s="8"/>
    </row>
    <row r="3349" spans="1:68" x14ac:dyDescent="0.25">
      <c r="A3349" s="8"/>
      <c r="B3349" s="8"/>
      <c r="C3349" s="8"/>
      <c r="D3349" s="8"/>
      <c r="F3349" s="8"/>
      <c r="H3349"/>
      <c r="N3349"/>
      <c r="P3349" s="8"/>
      <c r="R3349" s="8"/>
      <c r="T3349" s="8"/>
      <c r="AQ3349"/>
      <c r="BJ3349" s="33" t="s">
        <v>3516</v>
      </c>
      <c r="BP3349" s="8"/>
    </row>
    <row r="3350" spans="1:68" x14ac:dyDescent="0.25">
      <c r="A3350" s="8"/>
      <c r="B3350" s="8"/>
      <c r="C3350" s="8"/>
      <c r="D3350" s="8"/>
      <c r="F3350" s="8"/>
      <c r="H3350"/>
      <c r="N3350"/>
      <c r="P3350" s="8"/>
      <c r="R3350" s="8"/>
      <c r="T3350" s="8"/>
      <c r="AQ3350"/>
      <c r="BJ3350" s="33" t="s">
        <v>3517</v>
      </c>
      <c r="BP3350" s="8"/>
    </row>
    <row r="3351" spans="1:68" x14ac:dyDescent="0.25">
      <c r="A3351" s="8"/>
      <c r="B3351" s="8"/>
      <c r="C3351" s="8"/>
      <c r="D3351" s="8"/>
      <c r="F3351" s="8"/>
      <c r="H3351"/>
      <c r="N3351"/>
      <c r="P3351" s="8"/>
      <c r="R3351" s="8"/>
      <c r="T3351" s="8"/>
      <c r="AQ3351"/>
      <c r="BJ3351" s="33" t="s">
        <v>3518</v>
      </c>
      <c r="BP3351" s="8"/>
    </row>
    <row r="3352" spans="1:68" x14ac:dyDescent="0.25">
      <c r="A3352" s="8"/>
      <c r="B3352" s="8"/>
      <c r="C3352" s="8"/>
      <c r="D3352" s="8"/>
      <c r="F3352" s="8"/>
      <c r="H3352"/>
      <c r="N3352"/>
      <c r="P3352" s="8"/>
      <c r="R3352" s="8"/>
      <c r="T3352" s="8"/>
      <c r="AQ3352"/>
      <c r="BJ3352" s="33" t="s">
        <v>3519</v>
      </c>
      <c r="BP3352" s="8"/>
    </row>
    <row r="3353" spans="1:68" x14ac:dyDescent="0.25">
      <c r="A3353" s="8"/>
      <c r="B3353" s="8"/>
      <c r="C3353" s="8"/>
      <c r="D3353" s="8"/>
      <c r="F3353" s="8"/>
      <c r="H3353"/>
      <c r="N3353"/>
      <c r="P3353" s="8"/>
      <c r="R3353" s="8"/>
      <c r="T3353" s="8"/>
      <c r="AQ3353"/>
      <c r="BJ3353" s="33" t="s">
        <v>3520</v>
      </c>
      <c r="BP3353" s="8"/>
    </row>
    <row r="3354" spans="1:68" x14ac:dyDescent="0.25">
      <c r="A3354" s="8"/>
      <c r="B3354" s="8"/>
      <c r="C3354" s="8"/>
      <c r="D3354" s="8"/>
      <c r="F3354" s="8"/>
      <c r="H3354"/>
      <c r="N3354"/>
      <c r="P3354" s="8"/>
      <c r="R3354" s="8"/>
      <c r="T3354" s="8"/>
      <c r="AQ3354"/>
      <c r="BJ3354" s="33" t="s">
        <v>3521</v>
      </c>
      <c r="BP3354" s="8"/>
    </row>
    <row r="3355" spans="1:68" x14ac:dyDescent="0.25">
      <c r="A3355" s="8"/>
      <c r="B3355" s="8"/>
      <c r="C3355" s="8"/>
      <c r="D3355" s="8"/>
      <c r="F3355" s="8"/>
      <c r="H3355"/>
      <c r="N3355"/>
      <c r="P3355" s="8"/>
      <c r="R3355" s="8"/>
      <c r="T3355" s="8"/>
      <c r="AQ3355"/>
      <c r="BJ3355" s="33" t="s">
        <v>3522</v>
      </c>
      <c r="BP3355" s="8"/>
    </row>
    <row r="3356" spans="1:68" x14ac:dyDescent="0.25">
      <c r="A3356" s="8"/>
      <c r="B3356" s="8"/>
      <c r="C3356" s="8"/>
      <c r="D3356" s="8"/>
      <c r="F3356" s="8"/>
      <c r="H3356"/>
      <c r="N3356"/>
      <c r="P3356" s="8"/>
      <c r="R3356" s="8"/>
      <c r="T3356" s="8"/>
      <c r="AQ3356"/>
      <c r="BJ3356" s="33" t="s">
        <v>3523</v>
      </c>
      <c r="BP3356" s="8"/>
    </row>
    <row r="3357" spans="1:68" x14ac:dyDescent="0.25">
      <c r="A3357" s="8"/>
      <c r="B3357" s="8"/>
      <c r="C3357" s="8"/>
      <c r="D3357" s="8"/>
      <c r="F3357" s="8"/>
      <c r="H3357"/>
      <c r="N3357"/>
      <c r="P3357" s="8"/>
      <c r="R3357" s="8"/>
      <c r="T3357" s="8"/>
      <c r="AQ3357"/>
      <c r="BJ3357" s="33" t="s">
        <v>3524</v>
      </c>
      <c r="BP3357" s="8"/>
    </row>
    <row r="3358" spans="1:68" x14ac:dyDescent="0.25">
      <c r="A3358" s="8"/>
      <c r="B3358" s="8"/>
      <c r="C3358" s="8"/>
      <c r="D3358" s="8"/>
      <c r="F3358" s="8"/>
      <c r="H3358"/>
      <c r="N3358"/>
      <c r="P3358" s="8"/>
      <c r="R3358" s="8"/>
      <c r="T3358" s="8"/>
      <c r="AQ3358"/>
      <c r="BJ3358" s="33" t="s">
        <v>3525</v>
      </c>
      <c r="BP3358" s="8"/>
    </row>
    <row r="3359" spans="1:68" x14ac:dyDescent="0.25">
      <c r="A3359" s="8"/>
      <c r="B3359" s="8"/>
      <c r="C3359" s="8"/>
      <c r="D3359" s="8"/>
      <c r="F3359" s="8"/>
      <c r="H3359"/>
      <c r="N3359"/>
      <c r="P3359" s="8"/>
      <c r="R3359" s="8"/>
      <c r="T3359" s="8"/>
      <c r="AQ3359"/>
      <c r="BJ3359" s="33" t="s">
        <v>3526</v>
      </c>
      <c r="BP3359" s="8"/>
    </row>
    <row r="3360" spans="1:68" x14ac:dyDescent="0.25">
      <c r="A3360" s="8"/>
      <c r="B3360" s="8"/>
      <c r="C3360" s="8"/>
      <c r="D3360" s="8"/>
      <c r="F3360" s="8"/>
      <c r="H3360"/>
      <c r="N3360"/>
      <c r="P3360" s="8"/>
      <c r="R3360" s="8"/>
      <c r="T3360" s="8"/>
      <c r="AQ3360"/>
      <c r="BJ3360" s="33" t="s">
        <v>3527</v>
      </c>
      <c r="BP3360" s="8"/>
    </row>
    <row r="3361" spans="1:68" x14ac:dyDescent="0.25">
      <c r="A3361" s="8"/>
      <c r="B3361" s="8"/>
      <c r="C3361" s="8"/>
      <c r="D3361" s="8"/>
      <c r="F3361" s="8"/>
      <c r="H3361"/>
      <c r="N3361"/>
      <c r="P3361" s="8"/>
      <c r="R3361" s="8"/>
      <c r="T3361" s="8"/>
      <c r="AQ3361"/>
      <c r="BJ3361" s="33" t="s">
        <v>3528</v>
      </c>
      <c r="BP3361" s="8"/>
    </row>
    <row r="3362" spans="1:68" x14ac:dyDescent="0.25">
      <c r="A3362" s="8"/>
      <c r="B3362" s="8"/>
      <c r="C3362" s="8"/>
      <c r="D3362" s="8"/>
      <c r="F3362" s="8"/>
      <c r="H3362"/>
      <c r="N3362"/>
      <c r="P3362" s="8"/>
      <c r="R3362" s="8"/>
      <c r="T3362" s="8"/>
      <c r="AQ3362"/>
      <c r="BJ3362" s="33" t="s">
        <v>3529</v>
      </c>
      <c r="BP3362" s="8"/>
    </row>
    <row r="3363" spans="1:68" x14ac:dyDescent="0.25">
      <c r="A3363" s="8"/>
      <c r="B3363" s="8"/>
      <c r="C3363" s="8"/>
      <c r="D3363" s="8"/>
      <c r="F3363" s="8"/>
      <c r="H3363"/>
      <c r="N3363"/>
      <c r="P3363" s="8"/>
      <c r="R3363" s="8"/>
      <c r="T3363" s="8"/>
      <c r="AQ3363"/>
      <c r="BJ3363" s="33" t="s">
        <v>3530</v>
      </c>
      <c r="BP3363" s="8"/>
    </row>
    <row r="3364" spans="1:68" x14ac:dyDescent="0.25">
      <c r="A3364" s="8"/>
      <c r="B3364" s="8"/>
      <c r="C3364" s="8"/>
      <c r="D3364" s="8"/>
      <c r="F3364" s="8"/>
      <c r="H3364"/>
      <c r="N3364"/>
      <c r="P3364" s="8"/>
      <c r="R3364" s="8"/>
      <c r="T3364" s="8"/>
      <c r="AQ3364"/>
      <c r="BJ3364" s="33" t="s">
        <v>3531</v>
      </c>
      <c r="BP3364" s="8"/>
    </row>
    <row r="3365" spans="1:68" x14ac:dyDescent="0.25">
      <c r="A3365" s="8"/>
      <c r="B3365" s="8"/>
      <c r="C3365" s="8"/>
      <c r="D3365" s="8"/>
      <c r="F3365" s="8"/>
      <c r="H3365"/>
      <c r="N3365"/>
      <c r="P3365" s="8"/>
      <c r="R3365" s="8"/>
      <c r="T3365" s="8"/>
      <c r="AQ3365"/>
      <c r="BJ3365" s="33" t="s">
        <v>3532</v>
      </c>
      <c r="BP3365" s="8"/>
    </row>
    <row r="3366" spans="1:68" x14ac:dyDescent="0.25">
      <c r="A3366" s="8"/>
      <c r="B3366" s="8"/>
      <c r="C3366" s="8"/>
      <c r="D3366" s="8"/>
      <c r="F3366" s="8"/>
      <c r="H3366"/>
      <c r="N3366"/>
      <c r="P3366" s="8"/>
      <c r="R3366" s="8"/>
      <c r="T3366" s="8"/>
      <c r="AQ3366"/>
      <c r="BJ3366" s="33" t="s">
        <v>3533</v>
      </c>
      <c r="BP3366" s="8"/>
    </row>
    <row r="3367" spans="1:68" x14ac:dyDescent="0.25">
      <c r="A3367" s="8"/>
      <c r="B3367" s="8"/>
      <c r="C3367" s="8"/>
      <c r="D3367" s="8"/>
      <c r="F3367" s="8"/>
      <c r="H3367"/>
      <c r="N3367"/>
      <c r="P3367" s="8"/>
      <c r="R3367" s="8"/>
      <c r="T3367" s="8"/>
      <c r="AQ3367"/>
      <c r="BJ3367" s="33" t="s">
        <v>3534</v>
      </c>
      <c r="BP3367" s="8"/>
    </row>
    <row r="3368" spans="1:68" x14ac:dyDescent="0.25">
      <c r="A3368" s="8"/>
      <c r="B3368" s="8"/>
      <c r="C3368" s="8"/>
      <c r="D3368" s="8"/>
      <c r="F3368" s="8"/>
      <c r="H3368"/>
      <c r="N3368"/>
      <c r="P3368" s="8"/>
      <c r="R3368" s="8"/>
      <c r="T3368" s="8"/>
      <c r="AQ3368"/>
      <c r="BJ3368" s="33" t="s">
        <v>3535</v>
      </c>
      <c r="BP3368" s="8"/>
    </row>
    <row r="3369" spans="1:68" x14ac:dyDescent="0.25">
      <c r="A3369" s="8"/>
      <c r="B3369" s="8"/>
      <c r="C3369" s="8"/>
      <c r="D3369" s="8"/>
      <c r="F3369" s="8"/>
      <c r="H3369"/>
      <c r="N3369"/>
      <c r="P3369" s="8"/>
      <c r="R3369" s="8"/>
      <c r="T3369" s="8"/>
      <c r="AQ3369"/>
      <c r="BJ3369" s="33" t="s">
        <v>3536</v>
      </c>
      <c r="BP3369" s="8"/>
    </row>
    <row r="3370" spans="1:68" x14ac:dyDescent="0.25">
      <c r="A3370" s="8"/>
      <c r="B3370" s="8"/>
      <c r="C3370" s="8"/>
      <c r="D3370" s="8"/>
      <c r="F3370" s="8"/>
      <c r="H3370"/>
      <c r="N3370"/>
      <c r="P3370" s="8"/>
      <c r="R3370" s="8"/>
      <c r="T3370" s="8"/>
      <c r="AQ3370"/>
      <c r="BJ3370" s="33" t="s">
        <v>3537</v>
      </c>
      <c r="BP3370" s="8"/>
    </row>
    <row r="3371" spans="1:68" x14ac:dyDescent="0.25">
      <c r="A3371" s="8"/>
      <c r="B3371" s="8"/>
      <c r="C3371" s="8"/>
      <c r="D3371" s="8"/>
      <c r="F3371" s="8"/>
      <c r="H3371"/>
      <c r="N3371"/>
      <c r="P3371" s="8"/>
      <c r="R3371" s="8"/>
      <c r="T3371" s="8"/>
      <c r="AQ3371"/>
      <c r="BJ3371" s="33" t="s">
        <v>3538</v>
      </c>
      <c r="BP3371" s="8"/>
    </row>
    <row r="3372" spans="1:68" x14ac:dyDescent="0.25">
      <c r="A3372" s="8"/>
      <c r="B3372" s="8"/>
      <c r="C3372" s="8"/>
      <c r="D3372" s="8"/>
      <c r="F3372" s="8"/>
      <c r="H3372"/>
      <c r="N3372"/>
      <c r="P3372" s="8"/>
      <c r="R3372" s="8"/>
      <c r="T3372" s="8"/>
      <c r="AQ3372"/>
      <c r="BJ3372" s="33" t="s">
        <v>3539</v>
      </c>
      <c r="BP3372" s="8"/>
    </row>
    <row r="3373" spans="1:68" x14ac:dyDescent="0.25">
      <c r="A3373" s="8"/>
      <c r="B3373" s="8"/>
      <c r="C3373" s="8"/>
      <c r="D3373" s="8"/>
      <c r="F3373" s="8"/>
      <c r="H3373"/>
      <c r="N3373"/>
      <c r="P3373" s="8"/>
      <c r="R3373" s="8"/>
      <c r="T3373" s="8"/>
      <c r="AQ3373"/>
      <c r="BJ3373" s="33" t="s">
        <v>3540</v>
      </c>
      <c r="BP3373" s="8"/>
    </row>
    <row r="3374" spans="1:68" x14ac:dyDescent="0.25">
      <c r="A3374" s="8"/>
      <c r="B3374" s="8"/>
      <c r="C3374" s="8"/>
      <c r="D3374" s="8"/>
      <c r="F3374" s="8"/>
      <c r="H3374"/>
      <c r="N3374"/>
      <c r="P3374" s="8"/>
      <c r="R3374" s="8"/>
      <c r="T3374" s="8"/>
      <c r="AQ3374"/>
      <c r="BJ3374" s="33" t="s">
        <v>3541</v>
      </c>
      <c r="BP3374" s="8"/>
    </row>
    <row r="3375" spans="1:68" x14ac:dyDescent="0.25">
      <c r="A3375" s="8"/>
      <c r="B3375" s="8"/>
      <c r="C3375" s="8"/>
      <c r="D3375" s="8"/>
      <c r="F3375" s="8"/>
      <c r="H3375"/>
      <c r="N3375"/>
      <c r="P3375" s="8"/>
      <c r="R3375" s="8"/>
      <c r="T3375" s="8"/>
      <c r="AQ3375"/>
      <c r="BJ3375" s="33" t="s">
        <v>3542</v>
      </c>
      <c r="BP3375" s="8"/>
    </row>
    <row r="3376" spans="1:68" x14ac:dyDescent="0.25">
      <c r="A3376" s="8"/>
      <c r="B3376" s="8"/>
      <c r="C3376" s="8"/>
      <c r="D3376" s="8"/>
      <c r="F3376" s="8"/>
      <c r="H3376"/>
      <c r="N3376"/>
      <c r="P3376" s="8"/>
      <c r="R3376" s="8"/>
      <c r="T3376" s="8"/>
      <c r="AQ3376"/>
      <c r="BJ3376" s="33" t="s">
        <v>3543</v>
      </c>
      <c r="BP3376" s="8"/>
    </row>
    <row r="3377" spans="1:68" x14ac:dyDescent="0.25">
      <c r="A3377" s="8"/>
      <c r="B3377" s="8"/>
      <c r="C3377" s="8"/>
      <c r="D3377" s="8"/>
      <c r="F3377" s="8"/>
      <c r="H3377"/>
      <c r="N3377"/>
      <c r="P3377" s="8"/>
      <c r="R3377" s="8"/>
      <c r="T3377" s="8"/>
      <c r="AQ3377"/>
      <c r="BJ3377" s="33" t="s">
        <v>3544</v>
      </c>
      <c r="BP3377" s="8"/>
    </row>
    <row r="3378" spans="1:68" x14ac:dyDescent="0.25">
      <c r="A3378" s="8"/>
      <c r="B3378" s="8"/>
      <c r="C3378" s="8"/>
      <c r="D3378" s="8"/>
      <c r="F3378" s="8"/>
      <c r="H3378"/>
      <c r="N3378"/>
      <c r="P3378" s="8"/>
      <c r="R3378" s="8"/>
      <c r="T3378" s="8"/>
      <c r="AQ3378"/>
      <c r="BJ3378" s="33" t="s">
        <v>3545</v>
      </c>
      <c r="BP3378" s="8"/>
    </row>
    <row r="3379" spans="1:68" x14ac:dyDescent="0.25">
      <c r="A3379" s="8"/>
      <c r="B3379" s="8"/>
      <c r="C3379" s="8"/>
      <c r="D3379" s="8"/>
      <c r="F3379" s="8"/>
      <c r="H3379"/>
      <c r="N3379"/>
      <c r="P3379" s="8"/>
      <c r="R3379" s="8"/>
      <c r="T3379" s="8"/>
      <c r="AQ3379"/>
      <c r="BJ3379" s="33" t="s">
        <v>3546</v>
      </c>
      <c r="BP3379" s="8"/>
    </row>
    <row r="3380" spans="1:68" x14ac:dyDescent="0.25">
      <c r="A3380" s="8"/>
      <c r="B3380" s="8"/>
      <c r="C3380" s="8"/>
      <c r="D3380" s="8"/>
      <c r="F3380" s="8"/>
      <c r="H3380"/>
      <c r="N3380"/>
      <c r="P3380" s="8"/>
      <c r="R3380" s="8"/>
      <c r="T3380" s="8"/>
      <c r="AQ3380"/>
      <c r="BJ3380" s="33" t="s">
        <v>3547</v>
      </c>
      <c r="BP3380" s="8"/>
    </row>
    <row r="3381" spans="1:68" x14ac:dyDescent="0.25">
      <c r="A3381" s="8"/>
      <c r="B3381" s="8"/>
      <c r="C3381" s="8"/>
      <c r="D3381" s="8"/>
      <c r="F3381" s="8"/>
      <c r="H3381"/>
      <c r="N3381"/>
      <c r="P3381" s="8"/>
      <c r="R3381" s="8"/>
      <c r="T3381" s="8"/>
      <c r="AQ3381"/>
      <c r="BJ3381" s="33" t="s">
        <v>3548</v>
      </c>
      <c r="BP3381" s="8"/>
    </row>
    <row r="3382" spans="1:68" x14ac:dyDescent="0.25">
      <c r="A3382" s="8"/>
      <c r="B3382" s="8"/>
      <c r="C3382" s="8"/>
      <c r="D3382" s="8"/>
      <c r="F3382" s="8"/>
      <c r="H3382"/>
      <c r="N3382"/>
      <c r="P3382" s="8"/>
      <c r="R3382" s="8"/>
      <c r="T3382" s="8"/>
      <c r="AQ3382"/>
      <c r="BJ3382" s="33" t="s">
        <v>3549</v>
      </c>
      <c r="BP3382" s="8"/>
    </row>
    <row r="3383" spans="1:68" x14ac:dyDescent="0.25">
      <c r="A3383" s="8"/>
      <c r="B3383" s="8"/>
      <c r="C3383" s="8"/>
      <c r="D3383" s="8"/>
      <c r="F3383" s="8"/>
      <c r="H3383"/>
      <c r="N3383"/>
      <c r="P3383" s="8"/>
      <c r="R3383" s="8"/>
      <c r="T3383" s="8"/>
      <c r="AQ3383"/>
      <c r="BJ3383" s="33" t="s">
        <v>3550</v>
      </c>
      <c r="BP3383" s="8"/>
    </row>
    <row r="3384" spans="1:68" x14ac:dyDescent="0.25">
      <c r="A3384" s="8"/>
      <c r="B3384" s="8"/>
      <c r="C3384" s="8"/>
      <c r="D3384" s="8"/>
      <c r="F3384" s="8"/>
      <c r="H3384"/>
      <c r="N3384"/>
      <c r="P3384" s="8"/>
      <c r="R3384" s="8"/>
      <c r="T3384" s="8"/>
      <c r="AQ3384"/>
      <c r="BJ3384" s="33" t="s">
        <v>3551</v>
      </c>
      <c r="BP3384" s="8"/>
    </row>
    <row r="3385" spans="1:68" x14ac:dyDescent="0.25">
      <c r="A3385" s="8"/>
      <c r="B3385" s="8"/>
      <c r="C3385" s="8"/>
      <c r="D3385" s="8"/>
      <c r="F3385" s="8"/>
      <c r="H3385"/>
      <c r="N3385"/>
      <c r="P3385" s="8"/>
      <c r="R3385" s="8"/>
      <c r="T3385" s="8"/>
      <c r="AQ3385"/>
      <c r="BJ3385" s="33" t="s">
        <v>3552</v>
      </c>
      <c r="BP3385" s="8"/>
    </row>
    <row r="3386" spans="1:68" x14ac:dyDescent="0.25">
      <c r="A3386" s="8"/>
      <c r="B3386" s="8"/>
      <c r="C3386" s="8"/>
      <c r="D3386" s="8"/>
      <c r="F3386" s="8"/>
      <c r="H3386"/>
      <c r="N3386"/>
      <c r="P3386" s="8"/>
      <c r="R3386" s="8"/>
      <c r="T3386" s="8"/>
      <c r="AQ3386"/>
      <c r="BJ3386" s="33" t="s">
        <v>3553</v>
      </c>
      <c r="BP3386" s="8"/>
    </row>
    <row r="3387" spans="1:68" x14ac:dyDescent="0.25">
      <c r="A3387" s="8"/>
      <c r="B3387" s="8"/>
      <c r="C3387" s="8"/>
      <c r="D3387" s="8"/>
      <c r="F3387" s="8"/>
      <c r="H3387"/>
      <c r="N3387"/>
      <c r="P3387" s="8"/>
      <c r="R3387" s="8"/>
      <c r="T3387" s="8"/>
      <c r="AQ3387"/>
      <c r="BJ3387" s="33" t="s">
        <v>3554</v>
      </c>
      <c r="BP3387" s="8"/>
    </row>
    <row r="3388" spans="1:68" x14ac:dyDescent="0.25">
      <c r="A3388" s="8"/>
      <c r="B3388" s="8"/>
      <c r="C3388" s="8"/>
      <c r="D3388" s="8"/>
      <c r="F3388" s="8"/>
      <c r="H3388"/>
      <c r="N3388"/>
      <c r="P3388" s="8"/>
      <c r="R3388" s="8"/>
      <c r="T3388" s="8"/>
      <c r="AQ3388"/>
      <c r="BJ3388" s="33" t="s">
        <v>3555</v>
      </c>
      <c r="BP3388" s="8"/>
    </row>
    <row r="3389" spans="1:68" x14ac:dyDescent="0.25">
      <c r="A3389" s="8"/>
      <c r="B3389" s="8"/>
      <c r="C3389" s="8"/>
      <c r="D3389" s="8"/>
      <c r="F3389" s="8"/>
      <c r="H3389"/>
      <c r="N3389"/>
      <c r="P3389" s="8"/>
      <c r="R3389" s="8"/>
      <c r="T3389" s="8"/>
      <c r="AQ3389"/>
      <c r="BJ3389" s="33" t="s">
        <v>3556</v>
      </c>
      <c r="BP3389" s="8"/>
    </row>
    <row r="3390" spans="1:68" x14ac:dyDescent="0.25">
      <c r="A3390" s="8"/>
      <c r="B3390" s="8"/>
      <c r="C3390" s="8"/>
      <c r="D3390" s="8"/>
      <c r="F3390" s="8"/>
      <c r="H3390"/>
      <c r="N3390"/>
      <c r="P3390" s="8"/>
      <c r="R3390" s="8"/>
      <c r="T3390" s="8"/>
      <c r="AQ3390"/>
      <c r="BJ3390" s="33" t="s">
        <v>3557</v>
      </c>
      <c r="BP3390" s="8"/>
    </row>
    <row r="3391" spans="1:68" x14ac:dyDescent="0.25">
      <c r="A3391" s="8"/>
      <c r="B3391" s="8"/>
      <c r="C3391" s="8"/>
      <c r="D3391" s="8"/>
      <c r="F3391" s="8"/>
      <c r="H3391"/>
      <c r="N3391"/>
      <c r="P3391" s="8"/>
      <c r="R3391" s="8"/>
      <c r="T3391" s="8"/>
      <c r="AQ3391"/>
      <c r="BJ3391" s="33" t="s">
        <v>3558</v>
      </c>
      <c r="BP3391" s="8"/>
    </row>
    <row r="3392" spans="1:68" x14ac:dyDescent="0.25">
      <c r="A3392" s="8"/>
      <c r="B3392" s="8"/>
      <c r="C3392" s="8"/>
      <c r="D3392" s="8"/>
      <c r="F3392" s="8"/>
      <c r="H3392"/>
      <c r="N3392"/>
      <c r="P3392" s="8"/>
      <c r="R3392" s="8"/>
      <c r="T3392" s="8"/>
      <c r="AQ3392"/>
      <c r="BJ3392" s="33" t="s">
        <v>3559</v>
      </c>
      <c r="BP3392" s="8"/>
    </row>
    <row r="3393" spans="1:68" x14ac:dyDescent="0.25">
      <c r="A3393" s="8"/>
      <c r="B3393" s="8"/>
      <c r="C3393" s="8"/>
      <c r="D3393" s="8"/>
      <c r="F3393" s="8"/>
      <c r="H3393"/>
      <c r="N3393"/>
      <c r="P3393" s="8"/>
      <c r="R3393" s="8"/>
      <c r="T3393" s="8"/>
      <c r="AQ3393"/>
      <c r="BJ3393" s="33" t="s">
        <v>3560</v>
      </c>
      <c r="BP3393" s="8"/>
    </row>
    <row r="3394" spans="1:68" x14ac:dyDescent="0.25">
      <c r="A3394" s="8"/>
      <c r="B3394" s="8"/>
      <c r="C3394" s="8"/>
      <c r="D3394" s="8"/>
      <c r="F3394" s="8"/>
      <c r="H3394"/>
      <c r="N3394"/>
      <c r="P3394" s="8"/>
      <c r="R3394" s="8"/>
      <c r="T3394" s="8"/>
      <c r="AQ3394"/>
      <c r="BJ3394" s="33" t="s">
        <v>3561</v>
      </c>
      <c r="BP3394" s="8"/>
    </row>
    <row r="3395" spans="1:68" x14ac:dyDescent="0.25">
      <c r="A3395" s="8"/>
      <c r="B3395" s="8"/>
      <c r="C3395" s="8"/>
      <c r="D3395" s="8"/>
      <c r="F3395" s="8"/>
      <c r="H3395"/>
      <c r="N3395"/>
      <c r="P3395" s="8"/>
      <c r="R3395" s="8"/>
      <c r="T3395" s="8"/>
      <c r="AQ3395"/>
      <c r="BJ3395" s="33" t="s">
        <v>3562</v>
      </c>
      <c r="BP3395" s="8"/>
    </row>
    <row r="3396" spans="1:68" x14ac:dyDescent="0.25">
      <c r="A3396" s="8"/>
      <c r="B3396" s="8"/>
      <c r="C3396" s="8"/>
      <c r="D3396" s="8"/>
      <c r="F3396" s="8"/>
      <c r="H3396"/>
      <c r="N3396"/>
      <c r="P3396" s="8"/>
      <c r="R3396" s="8"/>
      <c r="T3396" s="8"/>
      <c r="AQ3396"/>
      <c r="BJ3396" s="33" t="s">
        <v>3563</v>
      </c>
      <c r="BP3396" s="8"/>
    </row>
    <row r="3397" spans="1:68" x14ac:dyDescent="0.25">
      <c r="A3397" s="8"/>
      <c r="B3397" s="8"/>
      <c r="C3397" s="8"/>
      <c r="D3397" s="8"/>
      <c r="F3397" s="8"/>
      <c r="H3397"/>
      <c r="N3397"/>
      <c r="P3397" s="8"/>
      <c r="R3397" s="8"/>
      <c r="T3397" s="8"/>
      <c r="AQ3397"/>
      <c r="BJ3397" s="33" t="s">
        <v>3564</v>
      </c>
      <c r="BP3397" s="8"/>
    </row>
    <row r="3398" spans="1:68" x14ac:dyDescent="0.25">
      <c r="A3398" s="8"/>
      <c r="B3398" s="8"/>
      <c r="C3398" s="8"/>
      <c r="D3398" s="8"/>
      <c r="F3398" s="8"/>
      <c r="H3398"/>
      <c r="N3398"/>
      <c r="P3398" s="8"/>
      <c r="R3398" s="8"/>
      <c r="T3398" s="8"/>
      <c r="AQ3398"/>
      <c r="BJ3398" s="33" t="s">
        <v>3565</v>
      </c>
      <c r="BP3398" s="8"/>
    </row>
    <row r="3399" spans="1:68" x14ac:dyDescent="0.25">
      <c r="A3399" s="8"/>
      <c r="B3399" s="8"/>
      <c r="C3399" s="8"/>
      <c r="D3399" s="8"/>
      <c r="F3399" s="8"/>
      <c r="H3399"/>
      <c r="N3399"/>
      <c r="P3399" s="8"/>
      <c r="R3399" s="8"/>
      <c r="T3399" s="8"/>
      <c r="AQ3399"/>
      <c r="BJ3399" s="33" t="s">
        <v>3566</v>
      </c>
      <c r="BP3399" s="8"/>
    </row>
    <row r="3400" spans="1:68" x14ac:dyDescent="0.25">
      <c r="A3400" s="8"/>
      <c r="B3400" s="8"/>
      <c r="C3400" s="8"/>
      <c r="D3400" s="8"/>
      <c r="F3400" s="8"/>
      <c r="H3400"/>
      <c r="N3400"/>
      <c r="P3400" s="8"/>
      <c r="R3400" s="8"/>
      <c r="T3400" s="8"/>
      <c r="AQ3400"/>
      <c r="BJ3400" s="33" t="s">
        <v>3567</v>
      </c>
      <c r="BP3400" s="8"/>
    </row>
    <row r="3401" spans="1:68" x14ac:dyDescent="0.25">
      <c r="A3401" s="8"/>
      <c r="B3401" s="8"/>
      <c r="C3401" s="8"/>
      <c r="D3401" s="8"/>
      <c r="F3401" s="8"/>
      <c r="H3401"/>
      <c r="N3401"/>
      <c r="P3401" s="8"/>
      <c r="R3401" s="8"/>
      <c r="T3401" s="8"/>
      <c r="AQ3401"/>
      <c r="BJ3401" s="33" t="s">
        <v>3568</v>
      </c>
      <c r="BP3401" s="8"/>
    </row>
    <row r="3402" spans="1:68" x14ac:dyDescent="0.25">
      <c r="A3402" s="8"/>
      <c r="B3402" s="8"/>
      <c r="C3402" s="8"/>
      <c r="D3402" s="8"/>
      <c r="F3402" s="8"/>
      <c r="H3402"/>
      <c r="N3402"/>
      <c r="P3402" s="8"/>
      <c r="R3402" s="8"/>
      <c r="T3402" s="8"/>
      <c r="AQ3402"/>
      <c r="BJ3402" s="33" t="s">
        <v>3569</v>
      </c>
      <c r="BP3402" s="8"/>
    </row>
    <row r="3403" spans="1:68" x14ac:dyDescent="0.25">
      <c r="A3403" s="8"/>
      <c r="B3403" s="8"/>
      <c r="C3403" s="8"/>
      <c r="D3403" s="8"/>
      <c r="F3403" s="8"/>
      <c r="H3403"/>
      <c r="N3403"/>
      <c r="P3403" s="8"/>
      <c r="R3403" s="8"/>
      <c r="T3403" s="8"/>
      <c r="AQ3403"/>
      <c r="BJ3403" s="33" t="s">
        <v>3570</v>
      </c>
      <c r="BP3403" s="8"/>
    </row>
    <row r="3404" spans="1:68" x14ac:dyDescent="0.25">
      <c r="A3404" s="8"/>
      <c r="B3404" s="8"/>
      <c r="C3404" s="8"/>
      <c r="D3404" s="8"/>
      <c r="F3404" s="8"/>
      <c r="H3404"/>
      <c r="N3404"/>
      <c r="P3404" s="8"/>
      <c r="R3404" s="8"/>
      <c r="T3404" s="8"/>
      <c r="AQ3404"/>
      <c r="BJ3404" s="33" t="s">
        <v>3571</v>
      </c>
      <c r="BP3404" s="8"/>
    </row>
    <row r="3405" spans="1:68" x14ac:dyDescent="0.25">
      <c r="A3405" s="8"/>
      <c r="B3405" s="8"/>
      <c r="C3405" s="8"/>
      <c r="D3405" s="8"/>
      <c r="F3405" s="8"/>
      <c r="H3405"/>
      <c r="N3405"/>
      <c r="P3405" s="8"/>
      <c r="R3405" s="8"/>
      <c r="T3405" s="8"/>
      <c r="AQ3405"/>
      <c r="BJ3405" s="33" t="s">
        <v>3572</v>
      </c>
      <c r="BP3405" s="8"/>
    </row>
    <row r="3406" spans="1:68" x14ac:dyDescent="0.25">
      <c r="A3406" s="8"/>
      <c r="B3406" s="8"/>
      <c r="C3406" s="8"/>
      <c r="D3406" s="8"/>
      <c r="F3406" s="8"/>
      <c r="H3406"/>
      <c r="N3406"/>
      <c r="P3406" s="8"/>
      <c r="R3406" s="8"/>
      <c r="T3406" s="8"/>
      <c r="AQ3406"/>
      <c r="BJ3406" s="33" t="s">
        <v>3573</v>
      </c>
      <c r="BP3406" s="8"/>
    </row>
    <row r="3407" spans="1:68" x14ac:dyDescent="0.25">
      <c r="A3407" s="8"/>
      <c r="B3407" s="8"/>
      <c r="C3407" s="8"/>
      <c r="D3407" s="8"/>
      <c r="F3407" s="8"/>
      <c r="H3407"/>
      <c r="N3407"/>
      <c r="P3407" s="8"/>
      <c r="R3407" s="8"/>
      <c r="T3407" s="8"/>
      <c r="AQ3407"/>
      <c r="BJ3407" s="33" t="s">
        <v>3574</v>
      </c>
      <c r="BP3407" s="8"/>
    </row>
    <row r="3408" spans="1:68" x14ac:dyDescent="0.25">
      <c r="A3408" s="8"/>
      <c r="B3408" s="8"/>
      <c r="C3408" s="8"/>
      <c r="D3408" s="8"/>
      <c r="F3408" s="8"/>
      <c r="H3408"/>
      <c r="N3408"/>
      <c r="P3408" s="8"/>
      <c r="R3408" s="8"/>
      <c r="T3408" s="8"/>
      <c r="AQ3408"/>
      <c r="BJ3408" s="33" t="s">
        <v>3575</v>
      </c>
      <c r="BP3408" s="8"/>
    </row>
    <row r="3409" spans="1:68" x14ac:dyDescent="0.25">
      <c r="A3409" s="8"/>
      <c r="B3409" s="8"/>
      <c r="C3409" s="8"/>
      <c r="D3409" s="8"/>
      <c r="F3409" s="8"/>
      <c r="H3409"/>
      <c r="N3409"/>
      <c r="P3409" s="8"/>
      <c r="R3409" s="8"/>
      <c r="T3409" s="8"/>
      <c r="AQ3409"/>
      <c r="BJ3409" s="33" t="s">
        <v>3576</v>
      </c>
      <c r="BP3409" s="8"/>
    </row>
    <row r="3410" spans="1:68" x14ac:dyDescent="0.25">
      <c r="A3410" s="8"/>
      <c r="B3410" s="8"/>
      <c r="C3410" s="8"/>
      <c r="D3410" s="8"/>
      <c r="F3410" s="8"/>
      <c r="H3410"/>
      <c r="N3410"/>
      <c r="P3410" s="8"/>
      <c r="R3410" s="8"/>
      <c r="T3410" s="8"/>
      <c r="AQ3410"/>
      <c r="BJ3410" s="33" t="s">
        <v>3577</v>
      </c>
      <c r="BP3410" s="8"/>
    </row>
    <row r="3411" spans="1:68" x14ac:dyDescent="0.25">
      <c r="A3411" s="8"/>
      <c r="B3411" s="8"/>
      <c r="C3411" s="8"/>
      <c r="D3411" s="8"/>
      <c r="F3411" s="8"/>
      <c r="H3411"/>
      <c r="N3411"/>
      <c r="P3411" s="8"/>
      <c r="R3411" s="8"/>
      <c r="T3411" s="8"/>
      <c r="AQ3411"/>
      <c r="BJ3411" s="33" t="s">
        <v>3578</v>
      </c>
      <c r="BP3411" s="8"/>
    </row>
    <row r="3412" spans="1:68" x14ac:dyDescent="0.25">
      <c r="A3412" s="8"/>
      <c r="B3412" s="8"/>
      <c r="C3412" s="8"/>
      <c r="D3412" s="8"/>
      <c r="F3412" s="8"/>
      <c r="H3412"/>
      <c r="N3412"/>
      <c r="P3412" s="8"/>
      <c r="R3412" s="8"/>
      <c r="T3412" s="8"/>
      <c r="AQ3412"/>
      <c r="BJ3412" s="33" t="s">
        <v>3579</v>
      </c>
      <c r="BP3412" s="8"/>
    </row>
    <row r="3413" spans="1:68" x14ac:dyDescent="0.25">
      <c r="A3413" s="8"/>
      <c r="B3413" s="8"/>
      <c r="C3413" s="8"/>
      <c r="D3413" s="8"/>
      <c r="F3413" s="8"/>
      <c r="H3413"/>
      <c r="N3413"/>
      <c r="P3413" s="8"/>
      <c r="R3413" s="8"/>
      <c r="T3413" s="8"/>
      <c r="AQ3413"/>
      <c r="BJ3413" s="33" t="s">
        <v>3580</v>
      </c>
      <c r="BP3413" s="8"/>
    </row>
    <row r="3414" spans="1:68" x14ac:dyDescent="0.25">
      <c r="A3414" s="8"/>
      <c r="B3414" s="8"/>
      <c r="C3414" s="8"/>
      <c r="D3414" s="8"/>
      <c r="F3414" s="8"/>
      <c r="H3414"/>
      <c r="N3414"/>
      <c r="P3414" s="8"/>
      <c r="R3414" s="8"/>
      <c r="T3414" s="8"/>
      <c r="AQ3414"/>
      <c r="BJ3414" s="33" t="s">
        <v>3581</v>
      </c>
      <c r="BP3414" s="8"/>
    </row>
    <row r="3415" spans="1:68" x14ac:dyDescent="0.25">
      <c r="A3415" s="8"/>
      <c r="B3415" s="8"/>
      <c r="C3415" s="8"/>
      <c r="D3415" s="8"/>
      <c r="F3415" s="8"/>
      <c r="H3415"/>
      <c r="N3415"/>
      <c r="P3415" s="8"/>
      <c r="R3415" s="8"/>
      <c r="T3415" s="8"/>
      <c r="AQ3415"/>
      <c r="BJ3415" s="33" t="s">
        <v>3582</v>
      </c>
      <c r="BP3415" s="8"/>
    </row>
    <row r="3416" spans="1:68" x14ac:dyDescent="0.25">
      <c r="A3416" s="8"/>
      <c r="B3416" s="8"/>
      <c r="C3416" s="8"/>
      <c r="D3416" s="8"/>
      <c r="F3416" s="8"/>
      <c r="H3416"/>
      <c r="N3416"/>
      <c r="P3416" s="8"/>
      <c r="R3416" s="8"/>
      <c r="T3416" s="8"/>
      <c r="AQ3416"/>
      <c r="BJ3416" s="33" t="s">
        <v>3583</v>
      </c>
      <c r="BP3416" s="8"/>
    </row>
    <row r="3417" spans="1:68" x14ac:dyDescent="0.25">
      <c r="A3417" s="8"/>
      <c r="B3417" s="8"/>
      <c r="C3417" s="8"/>
      <c r="D3417" s="8"/>
      <c r="F3417" s="8"/>
      <c r="H3417"/>
      <c r="N3417"/>
      <c r="P3417" s="8"/>
      <c r="R3417" s="8"/>
      <c r="T3417" s="8"/>
      <c r="AQ3417"/>
      <c r="BJ3417" s="33" t="s">
        <v>3584</v>
      </c>
      <c r="BP3417" s="8"/>
    </row>
    <row r="3418" spans="1:68" x14ac:dyDescent="0.25">
      <c r="A3418" s="8"/>
      <c r="B3418" s="8"/>
      <c r="C3418" s="8"/>
      <c r="D3418" s="8"/>
      <c r="F3418" s="8"/>
      <c r="H3418"/>
      <c r="N3418"/>
      <c r="P3418" s="8"/>
      <c r="R3418" s="8"/>
      <c r="T3418" s="8"/>
      <c r="AQ3418"/>
      <c r="BJ3418" s="33" t="s">
        <v>3585</v>
      </c>
      <c r="BP3418" s="8"/>
    </row>
    <row r="3419" spans="1:68" x14ac:dyDescent="0.25">
      <c r="A3419" s="8"/>
      <c r="B3419" s="8"/>
      <c r="C3419" s="8"/>
      <c r="D3419" s="8"/>
      <c r="F3419" s="8"/>
      <c r="H3419"/>
      <c r="N3419"/>
      <c r="P3419" s="8"/>
      <c r="R3419" s="8"/>
      <c r="T3419" s="8"/>
      <c r="AQ3419"/>
      <c r="BJ3419" s="33" t="s">
        <v>3586</v>
      </c>
      <c r="BP3419" s="8"/>
    </row>
    <row r="3420" spans="1:68" x14ac:dyDescent="0.25">
      <c r="A3420" s="8"/>
      <c r="B3420" s="8"/>
      <c r="C3420" s="8"/>
      <c r="D3420" s="8"/>
      <c r="F3420" s="8"/>
      <c r="H3420"/>
      <c r="N3420"/>
      <c r="P3420" s="8"/>
      <c r="R3420" s="8"/>
      <c r="T3420" s="8"/>
      <c r="AQ3420"/>
      <c r="BJ3420" s="33" t="s">
        <v>3587</v>
      </c>
      <c r="BP3420" s="8"/>
    </row>
    <row r="3421" spans="1:68" x14ac:dyDescent="0.25">
      <c r="A3421" s="8"/>
      <c r="B3421" s="8"/>
      <c r="C3421" s="8"/>
      <c r="D3421" s="8"/>
      <c r="F3421" s="8"/>
      <c r="H3421"/>
      <c r="N3421"/>
      <c r="P3421" s="8"/>
      <c r="R3421" s="8"/>
      <c r="T3421" s="8"/>
      <c r="AQ3421"/>
      <c r="BJ3421" s="33" t="s">
        <v>3588</v>
      </c>
      <c r="BP3421" s="8"/>
    </row>
    <row r="3422" spans="1:68" x14ac:dyDescent="0.25">
      <c r="A3422" s="8"/>
      <c r="B3422" s="8"/>
      <c r="C3422" s="8"/>
      <c r="D3422" s="8"/>
      <c r="F3422" s="8"/>
      <c r="H3422"/>
      <c r="N3422"/>
      <c r="P3422" s="8"/>
      <c r="R3422" s="8"/>
      <c r="T3422" s="8"/>
      <c r="AQ3422"/>
      <c r="BJ3422" s="33" t="s">
        <v>3589</v>
      </c>
      <c r="BP3422" s="8"/>
    </row>
    <row r="3423" spans="1:68" x14ac:dyDescent="0.25">
      <c r="A3423" s="8"/>
      <c r="B3423" s="8"/>
      <c r="C3423" s="8"/>
      <c r="D3423" s="8"/>
      <c r="F3423" s="8"/>
      <c r="H3423"/>
      <c r="N3423"/>
      <c r="P3423" s="8"/>
      <c r="R3423" s="8"/>
      <c r="T3423" s="8"/>
      <c r="AQ3423"/>
      <c r="BJ3423" s="33" t="s">
        <v>3590</v>
      </c>
      <c r="BP3423" s="8"/>
    </row>
    <row r="3424" spans="1:68" x14ac:dyDescent="0.25">
      <c r="A3424" s="8"/>
      <c r="B3424" s="8"/>
      <c r="C3424" s="8"/>
      <c r="D3424" s="8"/>
      <c r="F3424" s="8"/>
      <c r="H3424"/>
      <c r="N3424"/>
      <c r="P3424" s="8"/>
      <c r="R3424" s="8"/>
      <c r="T3424" s="8"/>
      <c r="AQ3424"/>
      <c r="BJ3424" s="33" t="s">
        <v>3591</v>
      </c>
      <c r="BP3424" s="8"/>
    </row>
    <row r="3425" spans="1:68" x14ac:dyDescent="0.25">
      <c r="A3425" s="8"/>
      <c r="B3425" s="8"/>
      <c r="C3425" s="8"/>
      <c r="D3425" s="8"/>
      <c r="F3425" s="8"/>
      <c r="H3425"/>
      <c r="N3425"/>
      <c r="P3425" s="8"/>
      <c r="R3425" s="8"/>
      <c r="T3425" s="8"/>
      <c r="AQ3425"/>
      <c r="BJ3425" s="33" t="s">
        <v>3592</v>
      </c>
      <c r="BP3425" s="8"/>
    </row>
    <row r="3426" spans="1:68" x14ac:dyDescent="0.25">
      <c r="A3426" s="8"/>
      <c r="B3426" s="8"/>
      <c r="C3426" s="8"/>
      <c r="D3426" s="8"/>
      <c r="F3426" s="8"/>
      <c r="H3426"/>
      <c r="N3426"/>
      <c r="P3426" s="8"/>
      <c r="R3426" s="8"/>
      <c r="T3426" s="8"/>
      <c r="AQ3426"/>
      <c r="BJ3426" s="33" t="s">
        <v>3593</v>
      </c>
      <c r="BP3426" s="8"/>
    </row>
    <row r="3427" spans="1:68" x14ac:dyDescent="0.25">
      <c r="A3427" s="8"/>
      <c r="B3427" s="8"/>
      <c r="C3427" s="8"/>
      <c r="D3427" s="8"/>
      <c r="F3427" s="8"/>
      <c r="H3427"/>
      <c r="N3427"/>
      <c r="P3427" s="8"/>
      <c r="R3427" s="8"/>
      <c r="T3427" s="8"/>
      <c r="AQ3427"/>
      <c r="BJ3427" s="33" t="s">
        <v>3594</v>
      </c>
      <c r="BP3427" s="8"/>
    </row>
    <row r="3428" spans="1:68" x14ac:dyDescent="0.25">
      <c r="A3428" s="8"/>
      <c r="B3428" s="8"/>
      <c r="C3428" s="8"/>
      <c r="D3428" s="8"/>
      <c r="F3428" s="8"/>
      <c r="H3428"/>
      <c r="N3428"/>
      <c r="P3428" s="8"/>
      <c r="R3428" s="8"/>
      <c r="T3428" s="8"/>
      <c r="AQ3428"/>
      <c r="BJ3428" s="33" t="s">
        <v>3595</v>
      </c>
      <c r="BP3428" s="8"/>
    </row>
    <row r="3429" spans="1:68" x14ac:dyDescent="0.25">
      <c r="A3429" s="8"/>
      <c r="B3429" s="8"/>
      <c r="C3429" s="8"/>
      <c r="D3429" s="8"/>
      <c r="F3429" s="8"/>
      <c r="H3429"/>
      <c r="N3429"/>
      <c r="P3429" s="8"/>
      <c r="R3429" s="8"/>
      <c r="T3429" s="8"/>
      <c r="AQ3429"/>
      <c r="BJ3429" s="33" t="s">
        <v>3596</v>
      </c>
      <c r="BP3429" s="8"/>
    </row>
    <row r="3430" spans="1:68" x14ac:dyDescent="0.25">
      <c r="A3430" s="8"/>
      <c r="B3430" s="8"/>
      <c r="C3430" s="8"/>
      <c r="D3430" s="8"/>
      <c r="F3430" s="8"/>
      <c r="H3430"/>
      <c r="N3430"/>
      <c r="P3430" s="8"/>
      <c r="R3430" s="8"/>
      <c r="T3430" s="8"/>
      <c r="AQ3430"/>
      <c r="BJ3430" s="33" t="s">
        <v>3597</v>
      </c>
      <c r="BP3430" s="8"/>
    </row>
    <row r="3431" spans="1:68" x14ac:dyDescent="0.25">
      <c r="A3431" s="8"/>
      <c r="B3431" s="8"/>
      <c r="C3431" s="8"/>
      <c r="D3431" s="8"/>
      <c r="F3431" s="8"/>
      <c r="H3431"/>
      <c r="N3431"/>
      <c r="P3431" s="8"/>
      <c r="R3431" s="8"/>
      <c r="T3431" s="8"/>
      <c r="AQ3431"/>
      <c r="BJ3431" s="33" t="s">
        <v>3598</v>
      </c>
      <c r="BP3431" s="8"/>
    </row>
    <row r="3432" spans="1:68" x14ac:dyDescent="0.25">
      <c r="A3432" s="8"/>
      <c r="B3432" s="8"/>
      <c r="C3432" s="8"/>
      <c r="D3432" s="8"/>
      <c r="F3432" s="8"/>
      <c r="H3432"/>
      <c r="N3432"/>
      <c r="P3432" s="8"/>
      <c r="R3432" s="8"/>
      <c r="T3432" s="8"/>
      <c r="AQ3432"/>
      <c r="BJ3432" s="33" t="s">
        <v>3599</v>
      </c>
      <c r="BP3432" s="8"/>
    </row>
    <row r="3433" spans="1:68" x14ac:dyDescent="0.25">
      <c r="A3433" s="8"/>
      <c r="B3433" s="8"/>
      <c r="C3433" s="8"/>
      <c r="D3433" s="8"/>
      <c r="F3433" s="8"/>
      <c r="H3433"/>
      <c r="N3433"/>
      <c r="P3433" s="8"/>
      <c r="R3433" s="8"/>
      <c r="T3433" s="8"/>
      <c r="AQ3433"/>
      <c r="BJ3433" s="33" t="s">
        <v>3600</v>
      </c>
      <c r="BP3433" s="8"/>
    </row>
    <row r="3434" spans="1:68" x14ac:dyDescent="0.25">
      <c r="A3434" s="8"/>
      <c r="B3434" s="8"/>
      <c r="C3434" s="8"/>
      <c r="D3434" s="8"/>
      <c r="F3434" s="8"/>
      <c r="H3434"/>
      <c r="N3434"/>
      <c r="P3434" s="8"/>
      <c r="R3434" s="8"/>
      <c r="T3434" s="8"/>
      <c r="AQ3434"/>
      <c r="BJ3434" s="33" t="s">
        <v>3601</v>
      </c>
      <c r="BP3434" s="8"/>
    </row>
    <row r="3435" spans="1:68" x14ac:dyDescent="0.25">
      <c r="A3435" s="8"/>
      <c r="B3435" s="8"/>
      <c r="C3435" s="8"/>
      <c r="D3435" s="8"/>
      <c r="F3435" s="8"/>
      <c r="H3435"/>
      <c r="N3435"/>
      <c r="P3435" s="8"/>
      <c r="R3435" s="8"/>
      <c r="T3435" s="8"/>
      <c r="AQ3435"/>
      <c r="BJ3435" s="33" t="s">
        <v>3602</v>
      </c>
      <c r="BP3435" s="8"/>
    </row>
    <row r="3436" spans="1:68" x14ac:dyDescent="0.25">
      <c r="A3436" s="8"/>
      <c r="B3436" s="8"/>
      <c r="C3436" s="8"/>
      <c r="D3436" s="8"/>
      <c r="F3436" s="8"/>
      <c r="H3436"/>
      <c r="N3436"/>
      <c r="P3436" s="8"/>
      <c r="R3436" s="8"/>
      <c r="T3436" s="8"/>
      <c r="AQ3436"/>
      <c r="BJ3436" s="33" t="s">
        <v>3603</v>
      </c>
      <c r="BP3436" s="8"/>
    </row>
    <row r="3437" spans="1:68" x14ac:dyDescent="0.25">
      <c r="A3437" s="8"/>
      <c r="B3437" s="8"/>
      <c r="C3437" s="8"/>
      <c r="D3437" s="8"/>
      <c r="F3437" s="8"/>
      <c r="H3437"/>
      <c r="N3437"/>
      <c r="P3437" s="8"/>
      <c r="R3437" s="8"/>
      <c r="T3437" s="8"/>
      <c r="AQ3437"/>
      <c r="BJ3437" s="33" t="s">
        <v>3604</v>
      </c>
      <c r="BP3437" s="8"/>
    </row>
    <row r="3438" spans="1:68" x14ac:dyDescent="0.25">
      <c r="A3438" s="8"/>
      <c r="B3438" s="8"/>
      <c r="C3438" s="8"/>
      <c r="D3438" s="8"/>
      <c r="F3438" s="8"/>
      <c r="H3438"/>
      <c r="N3438"/>
      <c r="P3438" s="8"/>
      <c r="R3438" s="8"/>
      <c r="T3438" s="8"/>
      <c r="AQ3438"/>
      <c r="BJ3438" s="33" t="s">
        <v>3605</v>
      </c>
      <c r="BP3438" s="8"/>
    </row>
    <row r="3439" spans="1:68" x14ac:dyDescent="0.25">
      <c r="A3439" s="8"/>
      <c r="B3439" s="8"/>
      <c r="C3439" s="8"/>
      <c r="D3439" s="8"/>
      <c r="F3439" s="8"/>
      <c r="H3439"/>
      <c r="N3439"/>
      <c r="P3439" s="8"/>
      <c r="R3439" s="8"/>
      <c r="T3439" s="8"/>
      <c r="AQ3439"/>
      <c r="BJ3439" s="33" t="s">
        <v>3606</v>
      </c>
      <c r="BP3439" s="8"/>
    </row>
    <row r="3440" spans="1:68" x14ac:dyDescent="0.25">
      <c r="A3440" s="8"/>
      <c r="B3440" s="8"/>
      <c r="C3440" s="8"/>
      <c r="D3440" s="8"/>
      <c r="F3440" s="8"/>
      <c r="H3440"/>
      <c r="N3440"/>
      <c r="P3440" s="8"/>
      <c r="R3440" s="8"/>
      <c r="T3440" s="8"/>
      <c r="AQ3440"/>
      <c r="BJ3440" s="33" t="s">
        <v>3607</v>
      </c>
      <c r="BP3440" s="8"/>
    </row>
    <row r="3441" spans="1:68" x14ac:dyDescent="0.25">
      <c r="A3441" s="8"/>
      <c r="B3441" s="8"/>
      <c r="C3441" s="8"/>
      <c r="D3441" s="8"/>
      <c r="F3441" s="8"/>
      <c r="H3441"/>
      <c r="N3441"/>
      <c r="P3441" s="8"/>
      <c r="R3441" s="8"/>
      <c r="T3441" s="8"/>
      <c r="AQ3441"/>
      <c r="BJ3441" s="33" t="s">
        <v>3608</v>
      </c>
      <c r="BP3441" s="8"/>
    </row>
    <row r="3442" spans="1:68" x14ac:dyDescent="0.25">
      <c r="A3442" s="8"/>
      <c r="B3442" s="8"/>
      <c r="C3442" s="8"/>
      <c r="D3442" s="8"/>
      <c r="F3442" s="8"/>
      <c r="H3442"/>
      <c r="N3442"/>
      <c r="P3442" s="8"/>
      <c r="R3442" s="8"/>
      <c r="T3442" s="8"/>
      <c r="AQ3442"/>
      <c r="BJ3442" s="33" t="s">
        <v>3609</v>
      </c>
      <c r="BP3442" s="8"/>
    </row>
    <row r="3443" spans="1:68" x14ac:dyDescent="0.25">
      <c r="A3443" s="8"/>
      <c r="B3443" s="8"/>
      <c r="C3443" s="8"/>
      <c r="D3443" s="8"/>
      <c r="F3443" s="8"/>
      <c r="H3443"/>
      <c r="N3443"/>
      <c r="P3443" s="8"/>
      <c r="R3443" s="8"/>
      <c r="T3443" s="8"/>
      <c r="AQ3443"/>
      <c r="BJ3443" s="33" t="s">
        <v>3610</v>
      </c>
      <c r="BP3443" s="8"/>
    </row>
    <row r="3444" spans="1:68" x14ac:dyDescent="0.25">
      <c r="A3444" s="8"/>
      <c r="B3444" s="8"/>
      <c r="C3444" s="8"/>
      <c r="D3444" s="8"/>
      <c r="F3444" s="8"/>
      <c r="H3444"/>
      <c r="N3444"/>
      <c r="P3444" s="8"/>
      <c r="R3444" s="8"/>
      <c r="T3444" s="8"/>
      <c r="AQ3444"/>
      <c r="BJ3444" s="33" t="s">
        <v>3611</v>
      </c>
      <c r="BP3444" s="8"/>
    </row>
    <row r="3445" spans="1:68" x14ac:dyDescent="0.25">
      <c r="A3445" s="8"/>
      <c r="B3445" s="8"/>
      <c r="C3445" s="8"/>
      <c r="D3445" s="8"/>
      <c r="F3445" s="8"/>
      <c r="H3445"/>
      <c r="N3445"/>
      <c r="P3445" s="8"/>
      <c r="R3445" s="8"/>
      <c r="T3445" s="8"/>
      <c r="AQ3445"/>
      <c r="BJ3445" s="33" t="s">
        <v>3612</v>
      </c>
      <c r="BP3445" s="8"/>
    </row>
    <row r="3446" spans="1:68" x14ac:dyDescent="0.25">
      <c r="A3446" s="8"/>
      <c r="B3446" s="8"/>
      <c r="C3446" s="8"/>
      <c r="D3446" s="8"/>
      <c r="F3446" s="8"/>
      <c r="H3446"/>
      <c r="N3446"/>
      <c r="P3446" s="8"/>
      <c r="R3446" s="8"/>
      <c r="T3446" s="8"/>
      <c r="AQ3446"/>
      <c r="BJ3446" s="33" t="s">
        <v>3613</v>
      </c>
      <c r="BP3446" s="8"/>
    </row>
    <row r="3447" spans="1:68" x14ac:dyDescent="0.25">
      <c r="A3447" s="8"/>
      <c r="B3447" s="8"/>
      <c r="C3447" s="8"/>
      <c r="D3447" s="8"/>
      <c r="F3447" s="8"/>
      <c r="H3447"/>
      <c r="N3447"/>
      <c r="P3447" s="8"/>
      <c r="R3447" s="8"/>
      <c r="T3447" s="8"/>
      <c r="AQ3447"/>
      <c r="BJ3447" s="33" t="s">
        <v>3614</v>
      </c>
      <c r="BP3447" s="8"/>
    </row>
    <row r="3448" spans="1:68" x14ac:dyDescent="0.25">
      <c r="A3448" s="8"/>
      <c r="B3448" s="8"/>
      <c r="C3448" s="8"/>
      <c r="D3448" s="8"/>
      <c r="F3448" s="8"/>
      <c r="H3448"/>
      <c r="N3448"/>
      <c r="P3448" s="8"/>
      <c r="R3448" s="8"/>
      <c r="T3448" s="8"/>
      <c r="AQ3448"/>
      <c r="BJ3448" s="33" t="s">
        <v>3615</v>
      </c>
      <c r="BP3448" s="8"/>
    </row>
    <row r="3449" spans="1:68" x14ac:dyDescent="0.25">
      <c r="A3449" s="8"/>
      <c r="B3449" s="8"/>
      <c r="C3449" s="8"/>
      <c r="D3449" s="8"/>
      <c r="F3449" s="8"/>
      <c r="H3449"/>
      <c r="N3449"/>
      <c r="P3449" s="8"/>
      <c r="R3449" s="8"/>
      <c r="T3449" s="8"/>
      <c r="AQ3449"/>
      <c r="BJ3449" s="33" t="s">
        <v>3616</v>
      </c>
      <c r="BP3449" s="8"/>
    </row>
    <row r="3450" spans="1:68" x14ac:dyDescent="0.25">
      <c r="A3450" s="8"/>
      <c r="B3450" s="8"/>
      <c r="C3450" s="8"/>
      <c r="D3450" s="8"/>
      <c r="F3450" s="8"/>
      <c r="H3450"/>
      <c r="N3450"/>
      <c r="P3450" s="8"/>
      <c r="R3450" s="8"/>
      <c r="T3450" s="8"/>
      <c r="AQ3450"/>
      <c r="BJ3450" s="33" t="s">
        <v>3617</v>
      </c>
      <c r="BP3450" s="8"/>
    </row>
    <row r="3451" spans="1:68" x14ac:dyDescent="0.25">
      <c r="A3451" s="8"/>
      <c r="B3451" s="8"/>
      <c r="C3451" s="8"/>
      <c r="D3451" s="8"/>
      <c r="F3451" s="8"/>
      <c r="H3451"/>
      <c r="N3451"/>
      <c r="P3451" s="8"/>
      <c r="R3451" s="8"/>
      <c r="T3451" s="8"/>
      <c r="AQ3451"/>
      <c r="BJ3451" s="33" t="s">
        <v>3618</v>
      </c>
      <c r="BP3451" s="8"/>
    </row>
    <row r="3452" spans="1:68" x14ac:dyDescent="0.25">
      <c r="A3452" s="8"/>
      <c r="B3452" s="8"/>
      <c r="C3452" s="8"/>
      <c r="D3452" s="8"/>
      <c r="F3452" s="8"/>
      <c r="H3452"/>
      <c r="N3452"/>
      <c r="P3452" s="8"/>
      <c r="R3452" s="8"/>
      <c r="T3452" s="8"/>
      <c r="AQ3452"/>
      <c r="BJ3452" s="33" t="s">
        <v>3619</v>
      </c>
      <c r="BP3452" s="8"/>
    </row>
    <row r="3453" spans="1:68" x14ac:dyDescent="0.25">
      <c r="A3453" s="8"/>
      <c r="B3453" s="8"/>
      <c r="C3453" s="8"/>
      <c r="D3453" s="8"/>
      <c r="F3453" s="8"/>
      <c r="H3453"/>
      <c r="N3453"/>
      <c r="P3453" s="8"/>
      <c r="R3453" s="8"/>
      <c r="T3453" s="8"/>
      <c r="AQ3453"/>
      <c r="BJ3453" s="33" t="s">
        <v>3620</v>
      </c>
      <c r="BP3453" s="8"/>
    </row>
    <row r="3454" spans="1:68" x14ac:dyDescent="0.25">
      <c r="A3454" s="8"/>
      <c r="B3454" s="8"/>
      <c r="C3454" s="8"/>
      <c r="D3454" s="8"/>
      <c r="F3454" s="8"/>
      <c r="H3454"/>
      <c r="N3454"/>
      <c r="P3454" s="8"/>
      <c r="R3454" s="8"/>
      <c r="T3454" s="8"/>
      <c r="AQ3454"/>
      <c r="BJ3454" s="33" t="s">
        <v>3621</v>
      </c>
      <c r="BP3454" s="8"/>
    </row>
    <row r="3455" spans="1:68" x14ac:dyDescent="0.25">
      <c r="A3455" s="8"/>
      <c r="B3455" s="8"/>
      <c r="C3455" s="8"/>
      <c r="D3455" s="8"/>
      <c r="F3455" s="8"/>
      <c r="H3455"/>
      <c r="N3455"/>
      <c r="P3455" s="8"/>
      <c r="R3455" s="8"/>
      <c r="T3455" s="8"/>
      <c r="AQ3455"/>
      <c r="BJ3455" s="33" t="s">
        <v>3622</v>
      </c>
      <c r="BP3455" s="8"/>
    </row>
    <row r="3456" spans="1:68" x14ac:dyDescent="0.25">
      <c r="A3456" s="8"/>
      <c r="B3456" s="8"/>
      <c r="C3456" s="8"/>
      <c r="D3456" s="8"/>
      <c r="F3456" s="8"/>
      <c r="H3456"/>
      <c r="N3456"/>
      <c r="P3456" s="8"/>
      <c r="R3456" s="8"/>
      <c r="T3456" s="8"/>
      <c r="AQ3456"/>
      <c r="BJ3456" s="33" t="s">
        <v>3623</v>
      </c>
      <c r="BP3456" s="8"/>
    </row>
    <row r="3457" spans="1:68" x14ac:dyDescent="0.25">
      <c r="A3457" s="8"/>
      <c r="B3457" s="8"/>
      <c r="C3457" s="8"/>
      <c r="D3457" s="8"/>
      <c r="F3457" s="8"/>
      <c r="H3457"/>
      <c r="N3457"/>
      <c r="P3457" s="8"/>
      <c r="R3457" s="8"/>
      <c r="T3457" s="8"/>
      <c r="AQ3457"/>
      <c r="BJ3457" s="33" t="s">
        <v>3624</v>
      </c>
      <c r="BP3457" s="8"/>
    </row>
    <row r="3458" spans="1:68" x14ac:dyDescent="0.25">
      <c r="A3458" s="8"/>
      <c r="B3458" s="8"/>
      <c r="C3458" s="8"/>
      <c r="D3458" s="8"/>
      <c r="F3458" s="8"/>
      <c r="H3458"/>
      <c r="N3458"/>
      <c r="P3458" s="8"/>
      <c r="R3458" s="8"/>
      <c r="T3458" s="8"/>
      <c r="AQ3458"/>
      <c r="BJ3458" s="33" t="s">
        <v>3625</v>
      </c>
      <c r="BP3458" s="8"/>
    </row>
    <row r="3459" spans="1:68" x14ac:dyDescent="0.25">
      <c r="A3459" s="8"/>
      <c r="B3459" s="8"/>
      <c r="C3459" s="8"/>
      <c r="D3459" s="8"/>
      <c r="F3459" s="8"/>
      <c r="H3459"/>
      <c r="N3459"/>
      <c r="P3459" s="8"/>
      <c r="R3459" s="8"/>
      <c r="T3459" s="8"/>
      <c r="AQ3459"/>
      <c r="BJ3459" s="33" t="s">
        <v>3626</v>
      </c>
      <c r="BP3459" s="8"/>
    </row>
    <row r="3460" spans="1:68" x14ac:dyDescent="0.25">
      <c r="A3460" s="8"/>
      <c r="B3460" s="8"/>
      <c r="C3460" s="8"/>
      <c r="D3460" s="8"/>
      <c r="F3460" s="8"/>
      <c r="H3460"/>
      <c r="N3460"/>
      <c r="P3460" s="8"/>
      <c r="R3460" s="8"/>
      <c r="T3460" s="8"/>
      <c r="AQ3460"/>
      <c r="BJ3460" s="33" t="s">
        <v>3627</v>
      </c>
      <c r="BP3460" s="8"/>
    </row>
    <row r="3461" spans="1:68" x14ac:dyDescent="0.25">
      <c r="A3461" s="8"/>
      <c r="B3461" s="8"/>
      <c r="C3461" s="8"/>
      <c r="D3461" s="8"/>
      <c r="F3461" s="8"/>
      <c r="H3461"/>
      <c r="N3461"/>
      <c r="P3461" s="8"/>
      <c r="R3461" s="8"/>
      <c r="T3461" s="8"/>
      <c r="AQ3461"/>
      <c r="BJ3461" s="33" t="s">
        <v>3628</v>
      </c>
      <c r="BP3461" s="8"/>
    </row>
    <row r="3462" spans="1:68" x14ac:dyDescent="0.25">
      <c r="A3462" s="8"/>
      <c r="B3462" s="8"/>
      <c r="C3462" s="8"/>
      <c r="D3462" s="8"/>
      <c r="F3462" s="8"/>
      <c r="H3462"/>
      <c r="N3462"/>
      <c r="P3462" s="8"/>
      <c r="R3462" s="8"/>
      <c r="T3462" s="8"/>
      <c r="AQ3462"/>
      <c r="BJ3462" s="33" t="s">
        <v>3629</v>
      </c>
      <c r="BP3462" s="8"/>
    </row>
    <row r="3463" spans="1:68" x14ac:dyDescent="0.25">
      <c r="A3463" s="8"/>
      <c r="B3463" s="8"/>
      <c r="C3463" s="8"/>
      <c r="D3463" s="8"/>
      <c r="F3463" s="8"/>
      <c r="H3463"/>
      <c r="N3463"/>
      <c r="P3463" s="8"/>
      <c r="R3463" s="8"/>
      <c r="T3463" s="8"/>
      <c r="AQ3463"/>
      <c r="BJ3463" s="33" t="s">
        <v>3630</v>
      </c>
      <c r="BP3463" s="8"/>
    </row>
    <row r="3464" spans="1:68" x14ac:dyDescent="0.25">
      <c r="A3464" s="8"/>
      <c r="B3464" s="8"/>
      <c r="C3464" s="8"/>
      <c r="D3464" s="8"/>
      <c r="F3464" s="8"/>
      <c r="H3464"/>
      <c r="N3464"/>
      <c r="P3464" s="8"/>
      <c r="R3464" s="8"/>
      <c r="T3464" s="8"/>
      <c r="AQ3464"/>
      <c r="BJ3464" s="33" t="s">
        <v>3631</v>
      </c>
      <c r="BP3464" s="8"/>
    </row>
    <row r="3465" spans="1:68" x14ac:dyDescent="0.25">
      <c r="A3465" s="8"/>
      <c r="B3465" s="8"/>
      <c r="C3465" s="8"/>
      <c r="D3465" s="8"/>
      <c r="F3465" s="8"/>
      <c r="H3465"/>
      <c r="N3465"/>
      <c r="P3465" s="8"/>
      <c r="R3465" s="8"/>
      <c r="T3465" s="8"/>
      <c r="AQ3465"/>
      <c r="BJ3465" s="33" t="s">
        <v>3632</v>
      </c>
      <c r="BP3465" s="8"/>
    </row>
    <row r="3466" spans="1:68" x14ac:dyDescent="0.25">
      <c r="A3466" s="8"/>
      <c r="B3466" s="8"/>
      <c r="C3466" s="8"/>
      <c r="D3466" s="8"/>
      <c r="F3466" s="8"/>
      <c r="H3466"/>
      <c r="N3466"/>
      <c r="P3466" s="8"/>
      <c r="R3466" s="8"/>
      <c r="T3466" s="8"/>
      <c r="AQ3466"/>
      <c r="BJ3466" s="33" t="s">
        <v>3633</v>
      </c>
      <c r="BP3466" s="8"/>
    </row>
    <row r="3467" spans="1:68" x14ac:dyDescent="0.25">
      <c r="A3467" s="8"/>
      <c r="B3467" s="8"/>
      <c r="C3467" s="8"/>
      <c r="D3467" s="8"/>
      <c r="F3467" s="8"/>
      <c r="H3467"/>
      <c r="N3467"/>
      <c r="P3467" s="8"/>
      <c r="R3467" s="8"/>
      <c r="T3467" s="8"/>
      <c r="AQ3467"/>
      <c r="BJ3467" s="33" t="s">
        <v>3634</v>
      </c>
      <c r="BP3467" s="8"/>
    </row>
    <row r="3468" spans="1:68" x14ac:dyDescent="0.25">
      <c r="A3468" s="8"/>
      <c r="B3468" s="8"/>
      <c r="C3468" s="8"/>
      <c r="D3468" s="8"/>
      <c r="F3468" s="8"/>
      <c r="H3468"/>
      <c r="N3468"/>
      <c r="P3468" s="8"/>
      <c r="R3468" s="8"/>
      <c r="T3468" s="8"/>
      <c r="AQ3468"/>
      <c r="BJ3468" s="33" t="s">
        <v>3635</v>
      </c>
      <c r="BP3468" s="8"/>
    </row>
    <row r="3469" spans="1:68" x14ac:dyDescent="0.25">
      <c r="A3469" s="8"/>
      <c r="B3469" s="8"/>
      <c r="C3469" s="8"/>
      <c r="D3469" s="8"/>
      <c r="F3469" s="8"/>
      <c r="H3469"/>
      <c r="N3469"/>
      <c r="P3469" s="8"/>
      <c r="R3469" s="8"/>
      <c r="T3469" s="8"/>
      <c r="AQ3469"/>
      <c r="BJ3469" s="33" t="s">
        <v>3636</v>
      </c>
      <c r="BP3469" s="8"/>
    </row>
    <row r="3470" spans="1:68" x14ac:dyDescent="0.25">
      <c r="A3470" s="8"/>
      <c r="B3470" s="8"/>
      <c r="C3470" s="8"/>
      <c r="D3470" s="8"/>
      <c r="F3470" s="8"/>
      <c r="H3470"/>
      <c r="N3470"/>
      <c r="P3470" s="8"/>
      <c r="R3470" s="8"/>
      <c r="T3470" s="8"/>
      <c r="AQ3470"/>
      <c r="BJ3470" s="33" t="s">
        <v>3637</v>
      </c>
      <c r="BP3470" s="8"/>
    </row>
    <row r="3471" spans="1:68" x14ac:dyDescent="0.25">
      <c r="A3471" s="8"/>
      <c r="B3471" s="8"/>
      <c r="C3471" s="8"/>
      <c r="D3471" s="8"/>
      <c r="F3471" s="8"/>
      <c r="H3471"/>
      <c r="N3471"/>
      <c r="P3471" s="8"/>
      <c r="R3471" s="8"/>
      <c r="T3471" s="8"/>
      <c r="AQ3471"/>
      <c r="BJ3471" s="33" t="s">
        <v>3638</v>
      </c>
      <c r="BP3471" s="8"/>
    </row>
    <row r="3472" spans="1:68" x14ac:dyDescent="0.25">
      <c r="A3472" s="8"/>
      <c r="B3472" s="8"/>
      <c r="C3472" s="8"/>
      <c r="D3472" s="8"/>
      <c r="F3472" s="8"/>
      <c r="H3472"/>
      <c r="N3472"/>
      <c r="P3472" s="8"/>
      <c r="R3472" s="8"/>
      <c r="T3472" s="8"/>
      <c r="AQ3472"/>
      <c r="BJ3472" s="33" t="s">
        <v>3639</v>
      </c>
      <c r="BP3472" s="8"/>
    </row>
    <row r="3473" spans="1:68" x14ac:dyDescent="0.25">
      <c r="A3473" s="8"/>
      <c r="B3473" s="8"/>
      <c r="C3473" s="8"/>
      <c r="D3473" s="8"/>
      <c r="F3473" s="8"/>
      <c r="H3473"/>
      <c r="N3473"/>
      <c r="P3473" s="8"/>
      <c r="R3473" s="8"/>
      <c r="T3473" s="8"/>
      <c r="AQ3473"/>
      <c r="BJ3473" s="33" t="s">
        <v>3640</v>
      </c>
      <c r="BP3473" s="8"/>
    </row>
    <row r="3474" spans="1:68" x14ac:dyDescent="0.25">
      <c r="A3474" s="8"/>
      <c r="B3474" s="8"/>
      <c r="C3474" s="8"/>
      <c r="D3474" s="8"/>
      <c r="F3474" s="8"/>
      <c r="H3474"/>
      <c r="N3474"/>
      <c r="P3474" s="8"/>
      <c r="R3474" s="8"/>
      <c r="T3474" s="8"/>
      <c r="AQ3474"/>
      <c r="BJ3474" s="33" t="s">
        <v>3641</v>
      </c>
      <c r="BP3474" s="8"/>
    </row>
    <row r="3475" spans="1:68" x14ac:dyDescent="0.25">
      <c r="A3475" s="8"/>
      <c r="B3475" s="8"/>
      <c r="C3475" s="8"/>
      <c r="D3475" s="8"/>
      <c r="F3475" s="8"/>
      <c r="H3475"/>
      <c r="N3475"/>
      <c r="P3475" s="8"/>
      <c r="R3475" s="8"/>
      <c r="T3475" s="8"/>
      <c r="AQ3475"/>
      <c r="BJ3475" s="33" t="s">
        <v>3642</v>
      </c>
      <c r="BP3475" s="8"/>
    </row>
    <row r="3476" spans="1:68" x14ac:dyDescent="0.25">
      <c r="A3476" s="8"/>
      <c r="B3476" s="8"/>
      <c r="C3476" s="8"/>
      <c r="D3476" s="8"/>
      <c r="F3476" s="8"/>
      <c r="H3476"/>
      <c r="N3476"/>
      <c r="P3476" s="8"/>
      <c r="R3476" s="8"/>
      <c r="T3476" s="8"/>
      <c r="AQ3476"/>
      <c r="BJ3476" s="33" t="s">
        <v>3643</v>
      </c>
      <c r="BP3476" s="8"/>
    </row>
    <row r="3477" spans="1:68" x14ac:dyDescent="0.25">
      <c r="A3477" s="8"/>
      <c r="B3477" s="8"/>
      <c r="C3477" s="8"/>
      <c r="D3477" s="8"/>
      <c r="F3477" s="8"/>
      <c r="H3477"/>
      <c r="N3477"/>
      <c r="P3477" s="8"/>
      <c r="R3477" s="8"/>
      <c r="T3477" s="8"/>
      <c r="AQ3477"/>
      <c r="BJ3477" s="33" t="s">
        <v>3644</v>
      </c>
      <c r="BP3477" s="8"/>
    </row>
    <row r="3478" spans="1:68" x14ac:dyDescent="0.25">
      <c r="A3478" s="8"/>
      <c r="B3478" s="8"/>
      <c r="C3478" s="8"/>
      <c r="D3478" s="8"/>
      <c r="F3478" s="8"/>
      <c r="H3478"/>
      <c r="N3478"/>
      <c r="P3478" s="8"/>
      <c r="R3478" s="8"/>
      <c r="T3478" s="8"/>
      <c r="AQ3478"/>
      <c r="BJ3478" s="33" t="s">
        <v>3645</v>
      </c>
      <c r="BP3478" s="8"/>
    </row>
    <row r="3479" spans="1:68" x14ac:dyDescent="0.25">
      <c r="A3479" s="8"/>
      <c r="B3479" s="8"/>
      <c r="C3479" s="8"/>
      <c r="D3479" s="8"/>
      <c r="F3479" s="8"/>
      <c r="H3479"/>
      <c r="N3479"/>
      <c r="P3479" s="8"/>
      <c r="R3479" s="8"/>
      <c r="T3479" s="8"/>
      <c r="AQ3479"/>
      <c r="BJ3479" s="33" t="s">
        <v>3646</v>
      </c>
      <c r="BP3479" s="8"/>
    </row>
    <row r="3480" spans="1:68" x14ac:dyDescent="0.25">
      <c r="A3480" s="8"/>
      <c r="B3480" s="8"/>
      <c r="C3480" s="8"/>
      <c r="D3480" s="8"/>
      <c r="F3480" s="8"/>
      <c r="H3480"/>
      <c r="N3480"/>
      <c r="P3480" s="8"/>
      <c r="R3480" s="8"/>
      <c r="T3480" s="8"/>
      <c r="AQ3480"/>
      <c r="BJ3480" s="33" t="s">
        <v>3647</v>
      </c>
      <c r="BP3480" s="8"/>
    </row>
    <row r="3481" spans="1:68" x14ac:dyDescent="0.25">
      <c r="A3481" s="8"/>
      <c r="B3481" s="8"/>
      <c r="C3481" s="8"/>
      <c r="D3481" s="8"/>
      <c r="F3481" s="8"/>
      <c r="H3481"/>
      <c r="N3481"/>
      <c r="P3481" s="8"/>
      <c r="R3481" s="8"/>
      <c r="T3481" s="8"/>
      <c r="AQ3481"/>
      <c r="BJ3481" s="33" t="s">
        <v>3648</v>
      </c>
      <c r="BP3481" s="8"/>
    </row>
    <row r="3482" spans="1:68" x14ac:dyDescent="0.25">
      <c r="A3482" s="8"/>
      <c r="B3482" s="8"/>
      <c r="C3482" s="8"/>
      <c r="D3482" s="8"/>
      <c r="F3482" s="8"/>
      <c r="H3482"/>
      <c r="N3482"/>
      <c r="P3482" s="8"/>
      <c r="R3482" s="8"/>
      <c r="T3482" s="8"/>
      <c r="AQ3482"/>
      <c r="BJ3482" s="33" t="s">
        <v>3649</v>
      </c>
      <c r="BP3482" s="8"/>
    </row>
    <row r="3483" spans="1:68" x14ac:dyDescent="0.25">
      <c r="A3483" s="8"/>
      <c r="B3483" s="8"/>
      <c r="C3483" s="8"/>
      <c r="D3483" s="8"/>
      <c r="F3483" s="8"/>
      <c r="H3483"/>
      <c r="N3483"/>
      <c r="P3483" s="8"/>
      <c r="R3483" s="8"/>
      <c r="T3483" s="8"/>
      <c r="AQ3483"/>
      <c r="BJ3483" s="33" t="s">
        <v>3650</v>
      </c>
      <c r="BP3483" s="8"/>
    </row>
    <row r="3484" spans="1:68" x14ac:dyDescent="0.25">
      <c r="A3484" s="8"/>
      <c r="B3484" s="8"/>
      <c r="C3484" s="8"/>
      <c r="D3484" s="8"/>
      <c r="F3484" s="8"/>
      <c r="H3484"/>
      <c r="N3484"/>
      <c r="P3484" s="8"/>
      <c r="R3484" s="8"/>
      <c r="T3484" s="8"/>
      <c r="AQ3484"/>
      <c r="BJ3484" s="33" t="s">
        <v>3651</v>
      </c>
      <c r="BP3484" s="8"/>
    </row>
    <row r="3485" spans="1:68" x14ac:dyDescent="0.25">
      <c r="A3485" s="8"/>
      <c r="B3485" s="8"/>
      <c r="C3485" s="8"/>
      <c r="D3485" s="8"/>
      <c r="F3485" s="8"/>
      <c r="H3485"/>
      <c r="N3485"/>
      <c r="P3485" s="8"/>
      <c r="R3485" s="8"/>
      <c r="T3485" s="8"/>
      <c r="AQ3485"/>
      <c r="BJ3485" s="33" t="s">
        <v>3652</v>
      </c>
      <c r="BP3485" s="8"/>
    </row>
    <row r="3486" spans="1:68" x14ac:dyDescent="0.25">
      <c r="A3486" s="8"/>
      <c r="B3486" s="8"/>
      <c r="C3486" s="8"/>
      <c r="D3486" s="8"/>
      <c r="F3486" s="8"/>
      <c r="H3486"/>
      <c r="N3486"/>
      <c r="P3486" s="8"/>
      <c r="R3486" s="8"/>
      <c r="T3486" s="8"/>
      <c r="AQ3486"/>
      <c r="BJ3486" s="33" t="s">
        <v>3653</v>
      </c>
      <c r="BP3486" s="8"/>
    </row>
    <row r="3487" spans="1:68" x14ac:dyDescent="0.25">
      <c r="A3487" s="8"/>
      <c r="B3487" s="8"/>
      <c r="C3487" s="8"/>
      <c r="D3487" s="8"/>
      <c r="F3487" s="8"/>
      <c r="H3487"/>
      <c r="N3487"/>
      <c r="P3487" s="8"/>
      <c r="R3487" s="8"/>
      <c r="T3487" s="8"/>
      <c r="AQ3487"/>
      <c r="BJ3487" s="33" t="s">
        <v>3654</v>
      </c>
      <c r="BP3487" s="8"/>
    </row>
    <row r="3488" spans="1:68" x14ac:dyDescent="0.25">
      <c r="A3488" s="8"/>
      <c r="B3488" s="8"/>
      <c r="C3488" s="8"/>
      <c r="D3488" s="8"/>
      <c r="F3488" s="8"/>
      <c r="H3488"/>
      <c r="N3488"/>
      <c r="P3488" s="8"/>
      <c r="R3488" s="8"/>
      <c r="T3488" s="8"/>
      <c r="AQ3488"/>
      <c r="BJ3488" s="33" t="s">
        <v>3655</v>
      </c>
      <c r="BP3488" s="8"/>
    </row>
    <row r="3489" spans="1:68" x14ac:dyDescent="0.25">
      <c r="A3489" s="8"/>
      <c r="B3489" s="8"/>
      <c r="C3489" s="8"/>
      <c r="D3489" s="8"/>
      <c r="F3489" s="8"/>
      <c r="H3489"/>
      <c r="N3489"/>
      <c r="P3489" s="8"/>
      <c r="R3489" s="8"/>
      <c r="T3489" s="8"/>
      <c r="AQ3489"/>
      <c r="BJ3489" s="33" t="s">
        <v>3656</v>
      </c>
      <c r="BP3489" s="8"/>
    </row>
    <row r="3490" spans="1:68" x14ac:dyDescent="0.25">
      <c r="A3490" s="8"/>
      <c r="B3490" s="8"/>
      <c r="C3490" s="8"/>
      <c r="D3490" s="8"/>
      <c r="F3490" s="8"/>
      <c r="H3490"/>
      <c r="N3490"/>
      <c r="P3490" s="8"/>
      <c r="R3490" s="8"/>
      <c r="T3490" s="8"/>
      <c r="AQ3490"/>
      <c r="BJ3490" s="33" t="s">
        <v>3657</v>
      </c>
      <c r="BP3490" s="8"/>
    </row>
    <row r="3491" spans="1:68" x14ac:dyDescent="0.25">
      <c r="A3491" s="8"/>
      <c r="B3491" s="8"/>
      <c r="C3491" s="8"/>
      <c r="D3491" s="8"/>
      <c r="F3491" s="8"/>
      <c r="H3491"/>
      <c r="N3491"/>
      <c r="P3491" s="8"/>
      <c r="R3491" s="8"/>
      <c r="T3491" s="8"/>
      <c r="AQ3491"/>
      <c r="BJ3491" s="33" t="s">
        <v>3658</v>
      </c>
      <c r="BP3491" s="8"/>
    </row>
    <row r="3492" spans="1:68" x14ac:dyDescent="0.25">
      <c r="A3492" s="8"/>
      <c r="B3492" s="8"/>
      <c r="C3492" s="8"/>
      <c r="D3492" s="8"/>
      <c r="F3492" s="8"/>
      <c r="H3492"/>
      <c r="N3492"/>
      <c r="P3492" s="8"/>
      <c r="R3492" s="8"/>
      <c r="T3492" s="8"/>
      <c r="AQ3492"/>
      <c r="BJ3492" s="33" t="s">
        <v>3659</v>
      </c>
      <c r="BP3492" s="8"/>
    </row>
    <row r="3493" spans="1:68" x14ac:dyDescent="0.25">
      <c r="A3493" s="8"/>
      <c r="B3493" s="8"/>
      <c r="C3493" s="8"/>
      <c r="D3493" s="8"/>
      <c r="F3493" s="8"/>
      <c r="H3493"/>
      <c r="N3493"/>
      <c r="P3493" s="8"/>
      <c r="R3493" s="8"/>
      <c r="T3493" s="8"/>
      <c r="AQ3493"/>
      <c r="BJ3493" s="33" t="s">
        <v>3660</v>
      </c>
      <c r="BP3493" s="8"/>
    </row>
    <row r="3494" spans="1:68" x14ac:dyDescent="0.25">
      <c r="A3494" s="8"/>
      <c r="B3494" s="8"/>
      <c r="C3494" s="8"/>
      <c r="D3494" s="8"/>
      <c r="F3494" s="8"/>
      <c r="H3494"/>
      <c r="N3494"/>
      <c r="P3494" s="8"/>
      <c r="R3494" s="8"/>
      <c r="T3494" s="8"/>
      <c r="AQ3494"/>
      <c r="BJ3494" s="33" t="s">
        <v>3661</v>
      </c>
      <c r="BP3494" s="8"/>
    </row>
    <row r="3495" spans="1:68" x14ac:dyDescent="0.25">
      <c r="A3495" s="8"/>
      <c r="B3495" s="8"/>
      <c r="C3495" s="8"/>
      <c r="D3495" s="8"/>
      <c r="F3495" s="8"/>
      <c r="H3495"/>
      <c r="N3495"/>
      <c r="P3495" s="8"/>
      <c r="R3495" s="8"/>
      <c r="T3495" s="8"/>
      <c r="AQ3495"/>
      <c r="BJ3495" s="33" t="s">
        <v>3662</v>
      </c>
      <c r="BP3495" s="8"/>
    </row>
    <row r="3496" spans="1:68" x14ac:dyDescent="0.25">
      <c r="A3496" s="8"/>
      <c r="B3496" s="8"/>
      <c r="C3496" s="8"/>
      <c r="D3496" s="8"/>
      <c r="F3496" s="8"/>
      <c r="H3496"/>
      <c r="N3496"/>
      <c r="P3496" s="8"/>
      <c r="R3496" s="8"/>
      <c r="T3496" s="8"/>
      <c r="AQ3496"/>
      <c r="BJ3496" s="33" t="s">
        <v>3663</v>
      </c>
      <c r="BP3496" s="8"/>
    </row>
    <row r="3497" spans="1:68" x14ac:dyDescent="0.25">
      <c r="A3497" s="8"/>
      <c r="B3497" s="8"/>
      <c r="C3497" s="8"/>
      <c r="D3497" s="8"/>
      <c r="F3497" s="8"/>
      <c r="H3497"/>
      <c r="N3497"/>
      <c r="P3497" s="8"/>
      <c r="R3497" s="8"/>
      <c r="T3497" s="8"/>
      <c r="AQ3497"/>
      <c r="BJ3497" s="33" t="s">
        <v>3664</v>
      </c>
      <c r="BP3497" s="8"/>
    </row>
    <row r="3498" spans="1:68" x14ac:dyDescent="0.25">
      <c r="A3498" s="8"/>
      <c r="B3498" s="8"/>
      <c r="C3498" s="8"/>
      <c r="D3498" s="8"/>
      <c r="F3498" s="8"/>
      <c r="H3498"/>
      <c r="N3498"/>
      <c r="P3498" s="8"/>
      <c r="R3498" s="8"/>
      <c r="T3498" s="8"/>
      <c r="AQ3498"/>
      <c r="BJ3498" s="33" t="s">
        <v>3665</v>
      </c>
      <c r="BP3498" s="8"/>
    </row>
    <row r="3499" spans="1:68" x14ac:dyDescent="0.25">
      <c r="A3499" s="8"/>
      <c r="B3499" s="8"/>
      <c r="C3499" s="8"/>
      <c r="D3499" s="8"/>
      <c r="F3499" s="8"/>
      <c r="H3499"/>
      <c r="N3499"/>
      <c r="P3499" s="8"/>
      <c r="R3499" s="8"/>
      <c r="T3499" s="8"/>
      <c r="AQ3499"/>
      <c r="BJ3499" s="33" t="s">
        <v>3666</v>
      </c>
      <c r="BP3499" s="8"/>
    </row>
    <row r="3500" spans="1:68" x14ac:dyDescent="0.25">
      <c r="A3500" s="8"/>
      <c r="B3500" s="8"/>
      <c r="C3500" s="8"/>
      <c r="D3500" s="8"/>
      <c r="F3500" s="8"/>
      <c r="H3500"/>
      <c r="N3500"/>
      <c r="P3500" s="8"/>
      <c r="R3500" s="8"/>
      <c r="T3500" s="8"/>
      <c r="AQ3500"/>
      <c r="BJ3500" s="33" t="s">
        <v>3667</v>
      </c>
      <c r="BP3500" s="8"/>
    </row>
    <row r="3501" spans="1:68" x14ac:dyDescent="0.25">
      <c r="A3501" s="8"/>
      <c r="B3501" s="8"/>
      <c r="C3501" s="8"/>
      <c r="D3501" s="8"/>
      <c r="F3501" s="8"/>
      <c r="H3501"/>
      <c r="N3501"/>
      <c r="P3501" s="8"/>
      <c r="R3501" s="8"/>
      <c r="T3501" s="8"/>
      <c r="AQ3501"/>
      <c r="BJ3501" s="33" t="s">
        <v>3668</v>
      </c>
      <c r="BP3501" s="8"/>
    </row>
    <row r="3502" spans="1:68" x14ac:dyDescent="0.25">
      <c r="A3502" s="8"/>
      <c r="B3502" s="8"/>
      <c r="C3502" s="8"/>
      <c r="D3502" s="8"/>
      <c r="F3502" s="8"/>
      <c r="H3502"/>
      <c r="N3502"/>
      <c r="P3502" s="8"/>
      <c r="R3502" s="8"/>
      <c r="T3502" s="8"/>
      <c r="AQ3502"/>
      <c r="BJ3502" s="33" t="s">
        <v>3669</v>
      </c>
      <c r="BP3502" s="8"/>
    </row>
    <row r="3503" spans="1:68" x14ac:dyDescent="0.25">
      <c r="A3503" s="8"/>
      <c r="B3503" s="8"/>
      <c r="C3503" s="8"/>
      <c r="D3503" s="8"/>
      <c r="F3503" s="8"/>
      <c r="H3503"/>
      <c r="N3503"/>
      <c r="P3503" s="8"/>
      <c r="R3503" s="8"/>
      <c r="T3503" s="8"/>
      <c r="AQ3503"/>
      <c r="BJ3503" s="33" t="s">
        <v>3670</v>
      </c>
      <c r="BP3503" s="8"/>
    </row>
    <row r="3504" spans="1:68" x14ac:dyDescent="0.25">
      <c r="A3504" s="8"/>
      <c r="B3504" s="8"/>
      <c r="C3504" s="8"/>
      <c r="D3504" s="8"/>
      <c r="F3504" s="8"/>
      <c r="H3504"/>
      <c r="N3504"/>
      <c r="P3504" s="8"/>
      <c r="R3504" s="8"/>
      <c r="T3504" s="8"/>
      <c r="AQ3504"/>
      <c r="BJ3504" s="33" t="s">
        <v>3671</v>
      </c>
      <c r="BP3504" s="8"/>
    </row>
    <row r="3505" spans="1:68" x14ac:dyDescent="0.25">
      <c r="A3505" s="8"/>
      <c r="B3505" s="8"/>
      <c r="C3505" s="8"/>
      <c r="D3505" s="8"/>
      <c r="F3505" s="8"/>
      <c r="H3505"/>
      <c r="N3505"/>
      <c r="P3505" s="8"/>
      <c r="R3505" s="8"/>
      <c r="T3505" s="8"/>
      <c r="AQ3505"/>
      <c r="BJ3505" s="33" t="s">
        <v>3672</v>
      </c>
      <c r="BP3505" s="8"/>
    </row>
    <row r="3506" spans="1:68" x14ac:dyDescent="0.25">
      <c r="A3506" s="8"/>
      <c r="B3506" s="8"/>
      <c r="C3506" s="8"/>
      <c r="D3506" s="8"/>
      <c r="F3506" s="8"/>
      <c r="H3506"/>
      <c r="N3506"/>
      <c r="P3506" s="8"/>
      <c r="R3506" s="8"/>
      <c r="T3506" s="8"/>
      <c r="AQ3506"/>
      <c r="BJ3506" s="33" t="s">
        <v>3673</v>
      </c>
      <c r="BP3506" s="8"/>
    </row>
    <row r="3507" spans="1:68" x14ac:dyDescent="0.25">
      <c r="A3507" s="8"/>
      <c r="B3507" s="8"/>
      <c r="C3507" s="8"/>
      <c r="D3507" s="8"/>
      <c r="F3507" s="8"/>
      <c r="H3507"/>
      <c r="N3507"/>
      <c r="P3507" s="8"/>
      <c r="R3507" s="8"/>
      <c r="T3507" s="8"/>
      <c r="AQ3507"/>
      <c r="BJ3507" s="33" t="s">
        <v>3674</v>
      </c>
      <c r="BP3507" s="8"/>
    </row>
    <row r="3508" spans="1:68" x14ac:dyDescent="0.25">
      <c r="A3508" s="8"/>
      <c r="B3508" s="8"/>
      <c r="C3508" s="8"/>
      <c r="D3508" s="8"/>
      <c r="F3508" s="8"/>
      <c r="H3508"/>
      <c r="N3508"/>
      <c r="P3508" s="8"/>
      <c r="R3508" s="8"/>
      <c r="T3508" s="8"/>
      <c r="AQ3508"/>
      <c r="BJ3508" s="33" t="s">
        <v>3675</v>
      </c>
      <c r="BP3508" s="8"/>
    </row>
    <row r="3509" spans="1:68" x14ac:dyDescent="0.25">
      <c r="A3509" s="8"/>
      <c r="B3509" s="8"/>
      <c r="C3509" s="8"/>
      <c r="D3509" s="8"/>
      <c r="F3509" s="8"/>
      <c r="H3509"/>
      <c r="N3509"/>
      <c r="P3509" s="8"/>
      <c r="R3509" s="8"/>
      <c r="T3509" s="8"/>
      <c r="AQ3509"/>
      <c r="BJ3509" s="33" t="s">
        <v>3676</v>
      </c>
      <c r="BP3509" s="8"/>
    </row>
    <row r="3510" spans="1:68" x14ac:dyDescent="0.25">
      <c r="A3510" s="8"/>
      <c r="B3510" s="8"/>
      <c r="C3510" s="8"/>
      <c r="D3510" s="8"/>
      <c r="F3510" s="8"/>
      <c r="H3510"/>
      <c r="N3510"/>
      <c r="P3510" s="8"/>
      <c r="R3510" s="8"/>
      <c r="T3510" s="8"/>
      <c r="AQ3510"/>
      <c r="BJ3510" s="33" t="s">
        <v>3677</v>
      </c>
      <c r="BP3510" s="8"/>
    </row>
    <row r="3511" spans="1:68" x14ac:dyDescent="0.25">
      <c r="A3511" s="8"/>
      <c r="B3511" s="8"/>
      <c r="C3511" s="8"/>
      <c r="D3511" s="8"/>
      <c r="F3511" s="8"/>
      <c r="H3511"/>
      <c r="N3511"/>
      <c r="P3511" s="8"/>
      <c r="R3511" s="8"/>
      <c r="T3511" s="8"/>
      <c r="AQ3511"/>
      <c r="BJ3511" s="33" t="s">
        <v>3678</v>
      </c>
      <c r="BP3511" s="8"/>
    </row>
    <row r="3512" spans="1:68" x14ac:dyDescent="0.25">
      <c r="A3512" s="8"/>
      <c r="B3512" s="8"/>
      <c r="C3512" s="8"/>
      <c r="D3512" s="8"/>
      <c r="F3512" s="8"/>
      <c r="H3512"/>
      <c r="N3512"/>
      <c r="P3512" s="8"/>
      <c r="R3512" s="8"/>
      <c r="T3512" s="8"/>
      <c r="AQ3512"/>
      <c r="BJ3512" s="33" t="s">
        <v>3679</v>
      </c>
      <c r="BP3512" s="8"/>
    </row>
    <row r="3513" spans="1:68" x14ac:dyDescent="0.25">
      <c r="A3513" s="8"/>
      <c r="B3513" s="8"/>
      <c r="C3513" s="8"/>
      <c r="D3513" s="8"/>
      <c r="F3513" s="8"/>
      <c r="H3513"/>
      <c r="N3513"/>
      <c r="P3513" s="8"/>
      <c r="R3513" s="8"/>
      <c r="T3513" s="8"/>
      <c r="AQ3513"/>
      <c r="BJ3513" s="33" t="s">
        <v>3680</v>
      </c>
      <c r="BP3513" s="8"/>
    </row>
    <row r="3514" spans="1:68" x14ac:dyDescent="0.25">
      <c r="A3514" s="8"/>
      <c r="B3514" s="8"/>
      <c r="C3514" s="8"/>
      <c r="D3514" s="8"/>
      <c r="F3514" s="8"/>
      <c r="H3514"/>
      <c r="N3514"/>
      <c r="P3514" s="8"/>
      <c r="R3514" s="8"/>
      <c r="T3514" s="8"/>
      <c r="AQ3514"/>
      <c r="BJ3514" s="33" t="s">
        <v>3681</v>
      </c>
      <c r="BP3514" s="8"/>
    </row>
    <row r="3515" spans="1:68" x14ac:dyDescent="0.25">
      <c r="A3515" s="8"/>
      <c r="B3515" s="8"/>
      <c r="C3515" s="8"/>
      <c r="D3515" s="8"/>
      <c r="F3515" s="8"/>
      <c r="H3515"/>
      <c r="N3515"/>
      <c r="P3515" s="8"/>
      <c r="R3515" s="8"/>
      <c r="T3515" s="8"/>
      <c r="AQ3515"/>
      <c r="BJ3515" s="33" t="s">
        <v>3682</v>
      </c>
      <c r="BP3515" s="8"/>
    </row>
    <row r="3516" spans="1:68" x14ac:dyDescent="0.25">
      <c r="A3516" s="8"/>
      <c r="B3516" s="8"/>
      <c r="C3516" s="8"/>
      <c r="D3516" s="8"/>
      <c r="F3516" s="8"/>
      <c r="H3516"/>
      <c r="N3516"/>
      <c r="P3516" s="8"/>
      <c r="R3516" s="8"/>
      <c r="T3516" s="8"/>
      <c r="AQ3516"/>
      <c r="BJ3516" s="33" t="s">
        <v>3683</v>
      </c>
      <c r="BP3516" s="8"/>
    </row>
    <row r="3517" spans="1:68" x14ac:dyDescent="0.25">
      <c r="A3517" s="8"/>
      <c r="B3517" s="8"/>
      <c r="C3517" s="8"/>
      <c r="D3517" s="8"/>
      <c r="F3517" s="8"/>
      <c r="H3517"/>
      <c r="N3517"/>
      <c r="P3517" s="8"/>
      <c r="R3517" s="8"/>
      <c r="T3517" s="8"/>
      <c r="AQ3517"/>
      <c r="BJ3517" s="33" t="s">
        <v>3684</v>
      </c>
      <c r="BP3517" s="8"/>
    </row>
    <row r="3518" spans="1:68" x14ac:dyDescent="0.25">
      <c r="A3518" s="8"/>
      <c r="B3518" s="8"/>
      <c r="C3518" s="8"/>
      <c r="D3518" s="8"/>
      <c r="F3518" s="8"/>
      <c r="H3518"/>
      <c r="N3518"/>
      <c r="P3518" s="8"/>
      <c r="R3518" s="8"/>
      <c r="T3518" s="8"/>
      <c r="AQ3518"/>
      <c r="BJ3518" s="33" t="s">
        <v>3685</v>
      </c>
      <c r="BP3518" s="8"/>
    </row>
    <row r="3519" spans="1:68" x14ac:dyDescent="0.25">
      <c r="A3519" s="8"/>
      <c r="B3519" s="8"/>
      <c r="C3519" s="8"/>
      <c r="D3519" s="8"/>
      <c r="F3519" s="8"/>
      <c r="H3519"/>
      <c r="N3519"/>
      <c r="P3519" s="8"/>
      <c r="R3519" s="8"/>
      <c r="T3519" s="8"/>
      <c r="AQ3519"/>
      <c r="BJ3519" s="33" t="s">
        <v>3686</v>
      </c>
      <c r="BP3519" s="8"/>
    </row>
    <row r="3520" spans="1:68" x14ac:dyDescent="0.25">
      <c r="A3520" s="8"/>
      <c r="B3520" s="8"/>
      <c r="C3520" s="8"/>
      <c r="D3520" s="8"/>
      <c r="F3520" s="8"/>
      <c r="H3520"/>
      <c r="N3520"/>
      <c r="P3520" s="8"/>
      <c r="R3520" s="8"/>
      <c r="T3520" s="8"/>
      <c r="AQ3520"/>
      <c r="BJ3520" s="33" t="s">
        <v>3687</v>
      </c>
      <c r="BP3520" s="8"/>
    </row>
    <row r="3521" spans="1:68" x14ac:dyDescent="0.25">
      <c r="A3521" s="8"/>
      <c r="B3521" s="8"/>
      <c r="C3521" s="8"/>
      <c r="D3521" s="8"/>
      <c r="F3521" s="8"/>
      <c r="H3521"/>
      <c r="N3521"/>
      <c r="P3521" s="8"/>
      <c r="R3521" s="8"/>
      <c r="T3521" s="8"/>
      <c r="AQ3521"/>
      <c r="BJ3521" s="33" t="s">
        <v>3688</v>
      </c>
      <c r="BP3521" s="8"/>
    </row>
    <row r="3522" spans="1:68" x14ac:dyDescent="0.25">
      <c r="A3522" s="8"/>
      <c r="B3522" s="8"/>
      <c r="C3522" s="8"/>
      <c r="D3522" s="8"/>
      <c r="F3522" s="8"/>
      <c r="H3522"/>
      <c r="N3522"/>
      <c r="P3522" s="8"/>
      <c r="R3522" s="8"/>
      <c r="T3522" s="8"/>
      <c r="AQ3522"/>
      <c r="BJ3522" s="33" t="s">
        <v>3689</v>
      </c>
      <c r="BP3522" s="8"/>
    </row>
    <row r="3523" spans="1:68" x14ac:dyDescent="0.25">
      <c r="A3523" s="8"/>
      <c r="B3523" s="8"/>
      <c r="C3523" s="8"/>
      <c r="D3523" s="8"/>
      <c r="F3523" s="8"/>
      <c r="H3523"/>
      <c r="N3523"/>
      <c r="P3523" s="8"/>
      <c r="R3523" s="8"/>
      <c r="T3523" s="8"/>
      <c r="AQ3523"/>
      <c r="BJ3523" s="33" t="s">
        <v>3690</v>
      </c>
      <c r="BP3523" s="8"/>
    </row>
    <row r="3524" spans="1:68" x14ac:dyDescent="0.25">
      <c r="A3524" s="8"/>
      <c r="B3524" s="8"/>
      <c r="C3524" s="8"/>
      <c r="D3524" s="8"/>
      <c r="F3524" s="8"/>
      <c r="H3524"/>
      <c r="N3524"/>
      <c r="P3524" s="8"/>
      <c r="R3524" s="8"/>
      <c r="T3524" s="8"/>
      <c r="AQ3524"/>
      <c r="BJ3524" s="33" t="s">
        <v>3691</v>
      </c>
      <c r="BP3524" s="8"/>
    </row>
    <row r="3525" spans="1:68" x14ac:dyDescent="0.25">
      <c r="A3525" s="8"/>
      <c r="B3525" s="8"/>
      <c r="C3525" s="8"/>
      <c r="D3525" s="8"/>
      <c r="F3525" s="8"/>
      <c r="H3525"/>
      <c r="N3525"/>
      <c r="P3525" s="8"/>
      <c r="R3525" s="8"/>
      <c r="T3525" s="8"/>
      <c r="AQ3525"/>
      <c r="BJ3525" s="33" t="s">
        <v>3692</v>
      </c>
      <c r="BP3525" s="8"/>
    </row>
    <row r="3526" spans="1:68" x14ac:dyDescent="0.25">
      <c r="A3526" s="8"/>
      <c r="B3526" s="8"/>
      <c r="C3526" s="8"/>
      <c r="D3526" s="8"/>
      <c r="F3526" s="8"/>
      <c r="H3526"/>
      <c r="N3526"/>
      <c r="P3526" s="8"/>
      <c r="R3526" s="8"/>
      <c r="T3526" s="8"/>
      <c r="AQ3526"/>
      <c r="BJ3526" s="33" t="s">
        <v>3693</v>
      </c>
      <c r="BP3526" s="8"/>
    </row>
    <row r="3527" spans="1:68" x14ac:dyDescent="0.25">
      <c r="A3527" s="8"/>
      <c r="B3527" s="8"/>
      <c r="C3527" s="8"/>
      <c r="D3527" s="8"/>
      <c r="F3527" s="8"/>
      <c r="H3527"/>
      <c r="N3527"/>
      <c r="P3527" s="8"/>
      <c r="R3527" s="8"/>
      <c r="T3527" s="8"/>
      <c r="AQ3527"/>
      <c r="BJ3527" s="33" t="s">
        <v>3694</v>
      </c>
      <c r="BP3527" s="8"/>
    </row>
    <row r="3528" spans="1:68" x14ac:dyDescent="0.25">
      <c r="A3528" s="8"/>
      <c r="B3528" s="8"/>
      <c r="C3528" s="8"/>
      <c r="D3528" s="8"/>
      <c r="F3528" s="8"/>
      <c r="H3528"/>
      <c r="N3528"/>
      <c r="P3528" s="8"/>
      <c r="R3528" s="8"/>
      <c r="T3528" s="8"/>
      <c r="AQ3528"/>
      <c r="BJ3528" s="33" t="s">
        <v>3695</v>
      </c>
      <c r="BP3528" s="8"/>
    </row>
    <row r="3529" spans="1:68" x14ac:dyDescent="0.25">
      <c r="A3529" s="8"/>
      <c r="B3529" s="8"/>
      <c r="C3529" s="8"/>
      <c r="D3529" s="8"/>
      <c r="F3529" s="8"/>
      <c r="H3529"/>
      <c r="N3529"/>
      <c r="P3529" s="8"/>
      <c r="R3529" s="8"/>
      <c r="T3529" s="8"/>
      <c r="AQ3529"/>
      <c r="BJ3529" s="33" t="s">
        <v>3696</v>
      </c>
      <c r="BP3529" s="8"/>
    </row>
    <row r="3530" spans="1:68" x14ac:dyDescent="0.25">
      <c r="A3530" s="8"/>
      <c r="B3530" s="8"/>
      <c r="C3530" s="8"/>
      <c r="D3530" s="8"/>
      <c r="F3530" s="8"/>
      <c r="H3530"/>
      <c r="N3530"/>
      <c r="P3530" s="8"/>
      <c r="R3530" s="8"/>
      <c r="T3530" s="8"/>
      <c r="AQ3530"/>
      <c r="BJ3530" s="33" t="s">
        <v>3697</v>
      </c>
      <c r="BP3530" s="8"/>
    </row>
    <row r="3531" spans="1:68" x14ac:dyDescent="0.25">
      <c r="A3531" s="8"/>
      <c r="B3531" s="8"/>
      <c r="C3531" s="8"/>
      <c r="D3531" s="8"/>
      <c r="F3531" s="8"/>
      <c r="H3531"/>
      <c r="N3531"/>
      <c r="P3531" s="8"/>
      <c r="R3531" s="8"/>
      <c r="T3531" s="8"/>
      <c r="AQ3531"/>
      <c r="BJ3531" s="33" t="s">
        <v>3698</v>
      </c>
      <c r="BP3531" s="8"/>
    </row>
    <row r="3532" spans="1:68" x14ac:dyDescent="0.25">
      <c r="A3532" s="8"/>
      <c r="B3532" s="8"/>
      <c r="C3532" s="8"/>
      <c r="D3532" s="8"/>
      <c r="F3532" s="8"/>
      <c r="H3532"/>
      <c r="N3532"/>
      <c r="P3532" s="8"/>
      <c r="R3532" s="8"/>
      <c r="T3532" s="8"/>
      <c r="AQ3532"/>
      <c r="BJ3532" s="33" t="s">
        <v>3699</v>
      </c>
      <c r="BP3532" s="8"/>
    </row>
    <row r="3533" spans="1:68" x14ac:dyDescent="0.25">
      <c r="A3533" s="8"/>
      <c r="B3533" s="8"/>
      <c r="C3533" s="8"/>
      <c r="D3533" s="8"/>
      <c r="F3533" s="8"/>
      <c r="H3533"/>
      <c r="N3533"/>
      <c r="P3533" s="8"/>
      <c r="R3533" s="8"/>
      <c r="T3533" s="8"/>
      <c r="AQ3533"/>
      <c r="BJ3533" s="33" t="s">
        <v>3700</v>
      </c>
      <c r="BP3533" s="8"/>
    </row>
    <row r="3534" spans="1:68" x14ac:dyDescent="0.25">
      <c r="A3534" s="8"/>
      <c r="B3534" s="8"/>
      <c r="C3534" s="8"/>
      <c r="D3534" s="8"/>
      <c r="F3534" s="8"/>
      <c r="H3534"/>
      <c r="N3534"/>
      <c r="P3534" s="8"/>
      <c r="R3534" s="8"/>
      <c r="T3534" s="8"/>
      <c r="AQ3534"/>
      <c r="BJ3534" s="33" t="s">
        <v>3701</v>
      </c>
      <c r="BP3534" s="8"/>
    </row>
    <row r="3535" spans="1:68" x14ac:dyDescent="0.25">
      <c r="A3535" s="8"/>
      <c r="B3535" s="8"/>
      <c r="C3535" s="8"/>
      <c r="D3535" s="8"/>
      <c r="F3535" s="8"/>
      <c r="H3535"/>
      <c r="N3535"/>
      <c r="P3535" s="8"/>
      <c r="R3535" s="8"/>
      <c r="T3535" s="8"/>
      <c r="AQ3535"/>
      <c r="BJ3535" s="33" t="s">
        <v>3702</v>
      </c>
      <c r="BP3535" s="8"/>
    </row>
    <row r="3536" spans="1:68" x14ac:dyDescent="0.25">
      <c r="A3536" s="8"/>
      <c r="B3536" s="8"/>
      <c r="C3536" s="8"/>
      <c r="D3536" s="8"/>
      <c r="F3536" s="8"/>
      <c r="H3536"/>
      <c r="N3536"/>
      <c r="P3536" s="8"/>
      <c r="R3536" s="8"/>
      <c r="T3536" s="8"/>
      <c r="AQ3536"/>
      <c r="BJ3536" s="33" t="s">
        <v>3703</v>
      </c>
      <c r="BP3536" s="8"/>
    </row>
    <row r="3537" spans="1:68" x14ac:dyDescent="0.25">
      <c r="A3537" s="8"/>
      <c r="B3537" s="8"/>
      <c r="C3537" s="8"/>
      <c r="D3537" s="8"/>
      <c r="F3537" s="8"/>
      <c r="H3537"/>
      <c r="N3537"/>
      <c r="P3537" s="8"/>
      <c r="R3537" s="8"/>
      <c r="T3537" s="8"/>
      <c r="AQ3537"/>
      <c r="BJ3537" s="33" t="s">
        <v>3704</v>
      </c>
      <c r="BP3537" s="8"/>
    </row>
    <row r="3538" spans="1:68" x14ac:dyDescent="0.25">
      <c r="A3538" s="8"/>
      <c r="B3538" s="8"/>
      <c r="C3538" s="8"/>
      <c r="D3538" s="8"/>
      <c r="F3538" s="8"/>
      <c r="H3538"/>
      <c r="N3538"/>
      <c r="P3538" s="8"/>
      <c r="R3538" s="8"/>
      <c r="T3538" s="8"/>
      <c r="AQ3538"/>
      <c r="BJ3538" s="33" t="s">
        <v>3705</v>
      </c>
      <c r="BP3538" s="8"/>
    </row>
    <row r="3539" spans="1:68" x14ac:dyDescent="0.25">
      <c r="A3539" s="8"/>
      <c r="B3539" s="8"/>
      <c r="C3539" s="8"/>
      <c r="D3539" s="8"/>
      <c r="F3539" s="8"/>
      <c r="H3539"/>
      <c r="N3539"/>
      <c r="P3539" s="8"/>
      <c r="R3539" s="8"/>
      <c r="T3539" s="8"/>
      <c r="AQ3539"/>
      <c r="BJ3539" s="33" t="s">
        <v>3706</v>
      </c>
      <c r="BP3539" s="8"/>
    </row>
    <row r="3540" spans="1:68" x14ac:dyDescent="0.25">
      <c r="A3540" s="8"/>
      <c r="B3540" s="8"/>
      <c r="C3540" s="8"/>
      <c r="D3540" s="8"/>
      <c r="F3540" s="8"/>
      <c r="H3540"/>
      <c r="N3540"/>
      <c r="P3540" s="8"/>
      <c r="R3540" s="8"/>
      <c r="T3540" s="8"/>
      <c r="AQ3540"/>
      <c r="BJ3540" s="33" t="s">
        <v>3707</v>
      </c>
      <c r="BP3540" s="8"/>
    </row>
    <row r="3541" spans="1:68" x14ac:dyDescent="0.25">
      <c r="A3541" s="8"/>
      <c r="B3541" s="8"/>
      <c r="C3541" s="8"/>
      <c r="D3541" s="8"/>
      <c r="F3541" s="8"/>
      <c r="H3541"/>
      <c r="N3541"/>
      <c r="P3541" s="8"/>
      <c r="R3541" s="8"/>
      <c r="T3541" s="8"/>
      <c r="AQ3541"/>
      <c r="BJ3541" s="33" t="s">
        <v>3708</v>
      </c>
      <c r="BP3541" s="8"/>
    </row>
    <row r="3542" spans="1:68" x14ac:dyDescent="0.25">
      <c r="A3542" s="8"/>
      <c r="B3542" s="8"/>
      <c r="C3542" s="8"/>
      <c r="D3542" s="8"/>
      <c r="F3542" s="8"/>
      <c r="H3542"/>
      <c r="N3542"/>
      <c r="P3542" s="8"/>
      <c r="R3542" s="8"/>
      <c r="T3542" s="8"/>
      <c r="AQ3542"/>
      <c r="BJ3542" s="33" t="s">
        <v>3709</v>
      </c>
      <c r="BP3542" s="8"/>
    </row>
    <row r="3543" spans="1:68" x14ac:dyDescent="0.25">
      <c r="A3543" s="8"/>
      <c r="B3543" s="8"/>
      <c r="C3543" s="8"/>
      <c r="D3543" s="8"/>
      <c r="F3543" s="8"/>
      <c r="H3543"/>
      <c r="N3543"/>
      <c r="P3543" s="8"/>
      <c r="R3543" s="8"/>
      <c r="T3543" s="8"/>
      <c r="AQ3543"/>
      <c r="BJ3543" s="33" t="s">
        <v>3710</v>
      </c>
      <c r="BP3543" s="8"/>
    </row>
    <row r="3544" spans="1:68" x14ac:dyDescent="0.25">
      <c r="A3544" s="8"/>
      <c r="B3544" s="8"/>
      <c r="C3544" s="8"/>
      <c r="D3544" s="8"/>
      <c r="F3544" s="8"/>
      <c r="H3544"/>
      <c r="N3544"/>
      <c r="P3544" s="8"/>
      <c r="R3544" s="8"/>
      <c r="T3544" s="8"/>
      <c r="AQ3544"/>
      <c r="BJ3544" s="33" t="s">
        <v>3711</v>
      </c>
      <c r="BP3544" s="8"/>
    </row>
    <row r="3545" spans="1:68" x14ac:dyDescent="0.25">
      <c r="A3545" s="8"/>
      <c r="B3545" s="8"/>
      <c r="C3545" s="8"/>
      <c r="D3545" s="8"/>
      <c r="F3545" s="8"/>
      <c r="H3545"/>
      <c r="N3545"/>
      <c r="P3545" s="8"/>
      <c r="R3545" s="8"/>
      <c r="T3545" s="8"/>
      <c r="AQ3545"/>
      <c r="BJ3545" s="33" t="s">
        <v>3712</v>
      </c>
      <c r="BP3545" s="8"/>
    </row>
    <row r="3546" spans="1:68" x14ac:dyDescent="0.25">
      <c r="A3546" s="8"/>
      <c r="B3546" s="8"/>
      <c r="C3546" s="8"/>
      <c r="D3546" s="8"/>
      <c r="F3546" s="8"/>
      <c r="H3546"/>
      <c r="N3546"/>
      <c r="P3546" s="8"/>
      <c r="R3546" s="8"/>
      <c r="T3546" s="8"/>
      <c r="AQ3546"/>
      <c r="BJ3546" s="33" t="s">
        <v>3713</v>
      </c>
      <c r="BP3546" s="8"/>
    </row>
    <row r="3547" spans="1:68" x14ac:dyDescent="0.25">
      <c r="A3547" s="8"/>
      <c r="B3547" s="8"/>
      <c r="C3547" s="8"/>
      <c r="D3547" s="8"/>
      <c r="F3547" s="8"/>
      <c r="H3547"/>
      <c r="N3547"/>
      <c r="P3547" s="8"/>
      <c r="R3547" s="8"/>
      <c r="T3547" s="8"/>
      <c r="AQ3547"/>
      <c r="BJ3547" s="33" t="s">
        <v>3714</v>
      </c>
      <c r="BP3547" s="8"/>
    </row>
    <row r="3548" spans="1:68" x14ac:dyDescent="0.25">
      <c r="A3548" s="8"/>
      <c r="B3548" s="8"/>
      <c r="C3548" s="8"/>
      <c r="D3548" s="8"/>
      <c r="F3548" s="8"/>
      <c r="H3548"/>
      <c r="N3548"/>
      <c r="P3548" s="8"/>
      <c r="R3548" s="8"/>
      <c r="T3548" s="8"/>
      <c r="AQ3548"/>
      <c r="BJ3548" s="33" t="s">
        <v>3715</v>
      </c>
      <c r="BP3548" s="8"/>
    </row>
    <row r="3549" spans="1:68" x14ac:dyDescent="0.25">
      <c r="A3549" s="8"/>
      <c r="B3549" s="8"/>
      <c r="C3549" s="8"/>
      <c r="D3549" s="8"/>
      <c r="F3549" s="8"/>
      <c r="H3549"/>
      <c r="N3549"/>
      <c r="P3549" s="8"/>
      <c r="R3549" s="8"/>
      <c r="T3549" s="8"/>
      <c r="AQ3549"/>
      <c r="BJ3549" s="33" t="s">
        <v>3716</v>
      </c>
      <c r="BP3549" s="8"/>
    </row>
    <row r="3550" spans="1:68" x14ac:dyDescent="0.25">
      <c r="A3550" s="8"/>
      <c r="B3550" s="8"/>
      <c r="C3550" s="8"/>
      <c r="D3550" s="8"/>
      <c r="F3550" s="8"/>
      <c r="H3550"/>
      <c r="N3550"/>
      <c r="P3550" s="8"/>
      <c r="R3550" s="8"/>
      <c r="T3550" s="8"/>
      <c r="AQ3550"/>
      <c r="BJ3550" s="33" t="s">
        <v>3717</v>
      </c>
      <c r="BP3550" s="8"/>
    </row>
    <row r="3551" spans="1:68" x14ac:dyDescent="0.25">
      <c r="A3551" s="8"/>
      <c r="B3551" s="8"/>
      <c r="C3551" s="8"/>
      <c r="D3551" s="8"/>
      <c r="F3551" s="8"/>
      <c r="H3551"/>
      <c r="N3551"/>
      <c r="P3551" s="8"/>
      <c r="R3551" s="8"/>
      <c r="T3551" s="8"/>
      <c r="AQ3551"/>
      <c r="BJ3551" s="33" t="s">
        <v>3718</v>
      </c>
      <c r="BP3551" s="8"/>
    </row>
    <row r="3552" spans="1:68" x14ac:dyDescent="0.25">
      <c r="A3552" s="8"/>
      <c r="B3552" s="8"/>
      <c r="C3552" s="8"/>
      <c r="D3552" s="8"/>
      <c r="F3552" s="8"/>
      <c r="H3552"/>
      <c r="N3552"/>
      <c r="P3552" s="8"/>
      <c r="R3552" s="8"/>
      <c r="T3552" s="8"/>
      <c r="AQ3552"/>
      <c r="BJ3552" s="33" t="s">
        <v>3719</v>
      </c>
      <c r="BP3552" s="8"/>
    </row>
    <row r="3553" spans="1:68" x14ac:dyDescent="0.25">
      <c r="A3553" s="8"/>
      <c r="B3553" s="8"/>
      <c r="C3553" s="8"/>
      <c r="D3553" s="8"/>
      <c r="F3553" s="8"/>
      <c r="H3553"/>
      <c r="N3553"/>
      <c r="P3553" s="8"/>
      <c r="R3553" s="8"/>
      <c r="T3553" s="8"/>
      <c r="AQ3553"/>
      <c r="BJ3553" s="33" t="s">
        <v>3720</v>
      </c>
      <c r="BP3553" s="8"/>
    </row>
    <row r="3554" spans="1:68" x14ac:dyDescent="0.25">
      <c r="A3554" s="8"/>
      <c r="B3554" s="8"/>
      <c r="C3554" s="8"/>
      <c r="D3554" s="8"/>
      <c r="F3554" s="8"/>
      <c r="H3554"/>
      <c r="N3554"/>
      <c r="P3554" s="8"/>
      <c r="R3554" s="8"/>
      <c r="T3554" s="8"/>
      <c r="AQ3554"/>
      <c r="BJ3554" s="33" t="s">
        <v>3721</v>
      </c>
      <c r="BP3554" s="8"/>
    </row>
    <row r="3555" spans="1:68" x14ac:dyDescent="0.25">
      <c r="A3555" s="8"/>
      <c r="B3555" s="8"/>
      <c r="C3555" s="8"/>
      <c r="D3555" s="8"/>
      <c r="F3555" s="8"/>
      <c r="H3555"/>
      <c r="N3555"/>
      <c r="P3555" s="8"/>
      <c r="R3555" s="8"/>
      <c r="T3555" s="8"/>
      <c r="AQ3555"/>
      <c r="BJ3555" s="33" t="s">
        <v>3722</v>
      </c>
      <c r="BP3555" s="8"/>
    </row>
    <row r="3556" spans="1:68" x14ac:dyDescent="0.25">
      <c r="A3556" s="8"/>
      <c r="B3556" s="8"/>
      <c r="C3556" s="8"/>
      <c r="D3556" s="8"/>
      <c r="F3556" s="8"/>
      <c r="H3556"/>
      <c r="N3556"/>
      <c r="P3556" s="8"/>
      <c r="R3556" s="8"/>
      <c r="T3556" s="8"/>
      <c r="AQ3556"/>
      <c r="BJ3556" s="33" t="s">
        <v>3723</v>
      </c>
      <c r="BP3556" s="8"/>
    </row>
    <row r="3557" spans="1:68" x14ac:dyDescent="0.25">
      <c r="A3557" s="8"/>
      <c r="B3557" s="8"/>
      <c r="C3557" s="8"/>
      <c r="D3557" s="8"/>
      <c r="F3557" s="8"/>
      <c r="H3557"/>
      <c r="N3557"/>
      <c r="P3557" s="8"/>
      <c r="R3557" s="8"/>
      <c r="T3557" s="8"/>
      <c r="AQ3557"/>
      <c r="BJ3557" s="33" t="s">
        <v>3724</v>
      </c>
      <c r="BP3557" s="8"/>
    </row>
    <row r="3558" spans="1:68" x14ac:dyDescent="0.25">
      <c r="A3558" s="8"/>
      <c r="B3558" s="8"/>
      <c r="C3558" s="8"/>
      <c r="D3558" s="8"/>
      <c r="F3558" s="8"/>
      <c r="H3558"/>
      <c r="N3558"/>
      <c r="P3558" s="8"/>
      <c r="R3558" s="8"/>
      <c r="T3558" s="8"/>
      <c r="AQ3558"/>
      <c r="BJ3558" s="33" t="s">
        <v>3725</v>
      </c>
      <c r="BP3558" s="8"/>
    </row>
    <row r="3559" spans="1:68" x14ac:dyDescent="0.25">
      <c r="A3559" s="8"/>
      <c r="B3559" s="8"/>
      <c r="C3559" s="8"/>
      <c r="D3559" s="8"/>
      <c r="F3559" s="8"/>
      <c r="H3559"/>
      <c r="N3559"/>
      <c r="P3559" s="8"/>
      <c r="R3559" s="8"/>
      <c r="T3559" s="8"/>
      <c r="AQ3559"/>
      <c r="BJ3559" s="33" t="s">
        <v>3726</v>
      </c>
      <c r="BP3559" s="8"/>
    </row>
    <row r="3560" spans="1:68" x14ac:dyDescent="0.25">
      <c r="A3560" s="8"/>
      <c r="B3560" s="8"/>
      <c r="C3560" s="8"/>
      <c r="D3560" s="8"/>
      <c r="F3560" s="8"/>
      <c r="H3560"/>
      <c r="N3560"/>
      <c r="P3560" s="8"/>
      <c r="R3560" s="8"/>
      <c r="T3560" s="8"/>
      <c r="AQ3560"/>
      <c r="BJ3560" s="33" t="s">
        <v>3727</v>
      </c>
      <c r="BP3560" s="8"/>
    </row>
    <row r="3561" spans="1:68" x14ac:dyDescent="0.25">
      <c r="A3561" s="8"/>
      <c r="B3561" s="8"/>
      <c r="C3561" s="8"/>
      <c r="D3561" s="8"/>
      <c r="F3561" s="8"/>
      <c r="H3561"/>
      <c r="N3561"/>
      <c r="P3561" s="8"/>
      <c r="R3561" s="8"/>
      <c r="T3561" s="8"/>
      <c r="AQ3561"/>
      <c r="BJ3561" s="33" t="s">
        <v>3728</v>
      </c>
      <c r="BP3561" s="8"/>
    </row>
    <row r="3562" spans="1:68" x14ac:dyDescent="0.25">
      <c r="A3562" s="8"/>
      <c r="B3562" s="8"/>
      <c r="C3562" s="8"/>
      <c r="D3562" s="8"/>
      <c r="F3562" s="8"/>
      <c r="H3562"/>
      <c r="N3562"/>
      <c r="P3562" s="8"/>
      <c r="R3562" s="8"/>
      <c r="T3562" s="8"/>
      <c r="AQ3562"/>
      <c r="BJ3562" s="33" t="s">
        <v>3729</v>
      </c>
      <c r="BP3562" s="8"/>
    </row>
    <row r="3563" spans="1:68" x14ac:dyDescent="0.25">
      <c r="A3563" s="8"/>
      <c r="B3563" s="8"/>
      <c r="C3563" s="8"/>
      <c r="D3563" s="8"/>
      <c r="F3563" s="8"/>
      <c r="H3563"/>
      <c r="N3563"/>
      <c r="P3563" s="8"/>
      <c r="R3563" s="8"/>
      <c r="T3563" s="8"/>
      <c r="AQ3563"/>
      <c r="BJ3563" s="33" t="s">
        <v>3730</v>
      </c>
      <c r="BP3563" s="8"/>
    </row>
    <row r="3564" spans="1:68" x14ac:dyDescent="0.25">
      <c r="A3564" s="8"/>
      <c r="B3564" s="8"/>
      <c r="C3564" s="8"/>
      <c r="D3564" s="8"/>
      <c r="F3564" s="8"/>
      <c r="H3564"/>
      <c r="N3564"/>
      <c r="P3564" s="8"/>
      <c r="R3564" s="8"/>
      <c r="T3564" s="8"/>
      <c r="AQ3564"/>
      <c r="BJ3564" s="33" t="s">
        <v>3731</v>
      </c>
      <c r="BP3564" s="8"/>
    </row>
    <row r="3565" spans="1:68" x14ac:dyDescent="0.25">
      <c r="A3565" s="8"/>
      <c r="B3565" s="8"/>
      <c r="C3565" s="8"/>
      <c r="D3565" s="8"/>
      <c r="F3565" s="8"/>
      <c r="H3565"/>
      <c r="N3565"/>
      <c r="P3565" s="8"/>
      <c r="R3565" s="8"/>
      <c r="T3565" s="8"/>
      <c r="AQ3565"/>
      <c r="BJ3565" s="33" t="s">
        <v>3732</v>
      </c>
      <c r="BP3565" s="8"/>
    </row>
    <row r="3566" spans="1:68" x14ac:dyDescent="0.25">
      <c r="A3566" s="8"/>
      <c r="B3566" s="8"/>
      <c r="C3566" s="8"/>
      <c r="D3566" s="8"/>
      <c r="F3566" s="8"/>
      <c r="H3566"/>
      <c r="N3566"/>
      <c r="P3566" s="8"/>
      <c r="R3566" s="8"/>
      <c r="T3566" s="8"/>
      <c r="AQ3566"/>
      <c r="BJ3566" s="33" t="s">
        <v>3733</v>
      </c>
      <c r="BP3566" s="8"/>
    </row>
    <row r="3567" spans="1:68" x14ac:dyDescent="0.25">
      <c r="A3567" s="8"/>
      <c r="B3567" s="8"/>
      <c r="C3567" s="8"/>
      <c r="D3567" s="8"/>
      <c r="F3567" s="8"/>
      <c r="H3567"/>
      <c r="N3567"/>
      <c r="P3567" s="8"/>
      <c r="R3567" s="8"/>
      <c r="T3567" s="8"/>
      <c r="AQ3567"/>
      <c r="BJ3567" s="33" t="s">
        <v>3734</v>
      </c>
      <c r="BP3567" s="8"/>
    </row>
    <row r="3568" spans="1:68" x14ac:dyDescent="0.25">
      <c r="A3568" s="8"/>
      <c r="B3568" s="8"/>
      <c r="C3568" s="8"/>
      <c r="D3568" s="8"/>
      <c r="F3568" s="8"/>
      <c r="H3568"/>
      <c r="N3568"/>
      <c r="P3568" s="8"/>
      <c r="R3568" s="8"/>
      <c r="T3568" s="8"/>
      <c r="AQ3568"/>
      <c r="BJ3568" s="33" t="s">
        <v>3735</v>
      </c>
      <c r="BP3568" s="8"/>
    </row>
    <row r="3569" spans="1:68" x14ac:dyDescent="0.25">
      <c r="A3569" s="8"/>
      <c r="B3569" s="8"/>
      <c r="C3569" s="8"/>
      <c r="D3569" s="8"/>
      <c r="F3569" s="8"/>
      <c r="H3569"/>
      <c r="N3569"/>
      <c r="P3569" s="8"/>
      <c r="R3569" s="8"/>
      <c r="T3569" s="8"/>
      <c r="AQ3569"/>
      <c r="BJ3569" s="33" t="s">
        <v>3736</v>
      </c>
      <c r="BP3569" s="8"/>
    </row>
    <row r="3570" spans="1:68" x14ac:dyDescent="0.25">
      <c r="A3570" s="8"/>
      <c r="B3570" s="8"/>
      <c r="C3570" s="8"/>
      <c r="D3570" s="8"/>
      <c r="F3570" s="8"/>
      <c r="H3570"/>
      <c r="N3570"/>
      <c r="P3570" s="8"/>
      <c r="R3570" s="8"/>
      <c r="T3570" s="8"/>
      <c r="AQ3570"/>
      <c r="BJ3570" s="33" t="s">
        <v>3737</v>
      </c>
      <c r="BP3570" s="8"/>
    </row>
    <row r="3571" spans="1:68" x14ac:dyDescent="0.25">
      <c r="A3571" s="8"/>
      <c r="B3571" s="8"/>
      <c r="C3571" s="8"/>
      <c r="D3571" s="8"/>
      <c r="F3571" s="8"/>
      <c r="H3571"/>
      <c r="N3571"/>
      <c r="P3571" s="8"/>
      <c r="R3571" s="8"/>
      <c r="T3571" s="8"/>
      <c r="AQ3571"/>
      <c r="BJ3571" s="33" t="s">
        <v>3738</v>
      </c>
      <c r="BP3571" s="8"/>
    </row>
    <row r="3572" spans="1:68" x14ac:dyDescent="0.25">
      <c r="A3572" s="8"/>
      <c r="B3572" s="8"/>
      <c r="C3572" s="8"/>
      <c r="D3572" s="8"/>
      <c r="F3572" s="8"/>
      <c r="H3572"/>
      <c r="N3572"/>
      <c r="P3572" s="8"/>
      <c r="R3572" s="8"/>
      <c r="T3572" s="8"/>
      <c r="AQ3572"/>
      <c r="BJ3572" s="33" t="s">
        <v>3739</v>
      </c>
      <c r="BP3572" s="8"/>
    </row>
    <row r="3573" spans="1:68" x14ac:dyDescent="0.25">
      <c r="A3573" s="8"/>
      <c r="B3573" s="8"/>
      <c r="C3573" s="8"/>
      <c r="D3573" s="8"/>
      <c r="F3573" s="8"/>
      <c r="H3573"/>
      <c r="N3573"/>
      <c r="P3573" s="8"/>
      <c r="R3573" s="8"/>
      <c r="T3573" s="8"/>
      <c r="AQ3573"/>
      <c r="BJ3573" s="33" t="s">
        <v>3740</v>
      </c>
      <c r="BP3573" s="8"/>
    </row>
    <row r="3574" spans="1:68" x14ac:dyDescent="0.25">
      <c r="A3574" s="8"/>
      <c r="B3574" s="8"/>
      <c r="C3574" s="8"/>
      <c r="D3574" s="8"/>
      <c r="F3574" s="8"/>
      <c r="H3574"/>
      <c r="N3574"/>
      <c r="P3574" s="8"/>
      <c r="R3574" s="8"/>
      <c r="T3574" s="8"/>
      <c r="AQ3574"/>
      <c r="BJ3574" s="33" t="s">
        <v>3741</v>
      </c>
      <c r="BP3574" s="8"/>
    </row>
    <row r="3575" spans="1:68" x14ac:dyDescent="0.25">
      <c r="A3575" s="8"/>
      <c r="B3575" s="8"/>
      <c r="C3575" s="8"/>
      <c r="D3575" s="8"/>
      <c r="F3575" s="8"/>
      <c r="H3575"/>
      <c r="N3575"/>
      <c r="P3575" s="8"/>
      <c r="R3575" s="8"/>
      <c r="T3575" s="8"/>
      <c r="AQ3575"/>
      <c r="BJ3575" s="33" t="s">
        <v>3742</v>
      </c>
      <c r="BP3575" s="8"/>
    </row>
    <row r="3576" spans="1:68" x14ac:dyDescent="0.25">
      <c r="A3576" s="8"/>
      <c r="B3576" s="8"/>
      <c r="C3576" s="8"/>
      <c r="D3576" s="8"/>
      <c r="F3576" s="8"/>
      <c r="H3576"/>
      <c r="N3576"/>
      <c r="P3576" s="8"/>
      <c r="R3576" s="8"/>
      <c r="T3576" s="8"/>
      <c r="AQ3576"/>
      <c r="BJ3576" s="33" t="s">
        <v>3743</v>
      </c>
      <c r="BP3576" s="8"/>
    </row>
    <row r="3577" spans="1:68" x14ac:dyDescent="0.25">
      <c r="A3577" s="8"/>
      <c r="B3577" s="8"/>
      <c r="C3577" s="8"/>
      <c r="D3577" s="8"/>
      <c r="F3577" s="8"/>
      <c r="H3577"/>
      <c r="N3577"/>
      <c r="P3577" s="8"/>
      <c r="R3577" s="8"/>
      <c r="T3577" s="8"/>
      <c r="AQ3577"/>
      <c r="BJ3577" s="33" t="s">
        <v>3744</v>
      </c>
      <c r="BP3577" s="8"/>
    </row>
    <row r="3578" spans="1:68" x14ac:dyDescent="0.25">
      <c r="A3578" s="8"/>
      <c r="B3578" s="8"/>
      <c r="C3578" s="8"/>
      <c r="D3578" s="8"/>
      <c r="F3578" s="8"/>
      <c r="H3578"/>
      <c r="N3578"/>
      <c r="P3578" s="8"/>
      <c r="R3578" s="8"/>
      <c r="T3578" s="8"/>
      <c r="AQ3578"/>
      <c r="BJ3578" s="33" t="s">
        <v>3745</v>
      </c>
      <c r="BP3578" s="8"/>
    </row>
    <row r="3579" spans="1:68" x14ac:dyDescent="0.25">
      <c r="A3579" s="8"/>
      <c r="B3579" s="8"/>
      <c r="C3579" s="8"/>
      <c r="D3579" s="8"/>
      <c r="F3579" s="8"/>
      <c r="H3579"/>
      <c r="N3579"/>
      <c r="P3579" s="8"/>
      <c r="R3579" s="8"/>
      <c r="T3579" s="8"/>
      <c r="AQ3579"/>
      <c r="BJ3579" s="33" t="s">
        <v>3746</v>
      </c>
      <c r="BP3579" s="8"/>
    </row>
    <row r="3580" spans="1:68" x14ac:dyDescent="0.25">
      <c r="A3580" s="8"/>
      <c r="B3580" s="8"/>
      <c r="C3580" s="8"/>
      <c r="D3580" s="8"/>
      <c r="F3580" s="8"/>
      <c r="H3580"/>
      <c r="N3580"/>
      <c r="P3580" s="8"/>
      <c r="R3580" s="8"/>
      <c r="T3580" s="8"/>
      <c r="AQ3580"/>
      <c r="BJ3580" s="33" t="s">
        <v>3747</v>
      </c>
      <c r="BP3580" s="8"/>
    </row>
    <row r="3581" spans="1:68" x14ac:dyDescent="0.25">
      <c r="A3581" s="8"/>
      <c r="B3581" s="8"/>
      <c r="C3581" s="8"/>
      <c r="D3581" s="8"/>
      <c r="F3581" s="8"/>
      <c r="H3581"/>
      <c r="N3581"/>
      <c r="P3581" s="8"/>
      <c r="R3581" s="8"/>
      <c r="T3581" s="8"/>
      <c r="AQ3581"/>
      <c r="BJ3581" s="33" t="s">
        <v>3748</v>
      </c>
      <c r="BP3581" s="8"/>
    </row>
    <row r="3582" spans="1:68" x14ac:dyDescent="0.25">
      <c r="A3582" s="8"/>
      <c r="B3582" s="8"/>
      <c r="C3582" s="8"/>
      <c r="D3582" s="8"/>
      <c r="F3582" s="8"/>
      <c r="H3582"/>
      <c r="N3582"/>
      <c r="P3582" s="8"/>
      <c r="R3582" s="8"/>
      <c r="T3582" s="8"/>
      <c r="AQ3582"/>
      <c r="BJ3582" s="33" t="s">
        <v>3749</v>
      </c>
      <c r="BP3582" s="8"/>
    </row>
    <row r="3583" spans="1:68" x14ac:dyDescent="0.25">
      <c r="A3583" s="8"/>
      <c r="B3583" s="8"/>
      <c r="C3583" s="8"/>
      <c r="D3583" s="8"/>
      <c r="F3583" s="8"/>
      <c r="H3583"/>
      <c r="N3583"/>
      <c r="P3583" s="8"/>
      <c r="R3583" s="8"/>
      <c r="T3583" s="8"/>
      <c r="AQ3583"/>
      <c r="BJ3583" s="33" t="s">
        <v>3750</v>
      </c>
      <c r="BP3583" s="8"/>
    </row>
    <row r="3584" spans="1:68" x14ac:dyDescent="0.25">
      <c r="A3584" s="8"/>
      <c r="B3584" s="8"/>
      <c r="C3584" s="8"/>
      <c r="D3584" s="8"/>
      <c r="F3584" s="8"/>
      <c r="H3584"/>
      <c r="N3584"/>
      <c r="P3584" s="8"/>
      <c r="R3584" s="8"/>
      <c r="T3584" s="8"/>
      <c r="AQ3584"/>
      <c r="BJ3584" s="33" t="s">
        <v>3751</v>
      </c>
      <c r="BP3584" s="8"/>
    </row>
    <row r="3585" spans="1:68" x14ac:dyDescent="0.25">
      <c r="A3585" s="8"/>
      <c r="B3585" s="8"/>
      <c r="C3585" s="8"/>
      <c r="D3585" s="8"/>
      <c r="F3585" s="8"/>
      <c r="H3585"/>
      <c r="N3585"/>
      <c r="P3585" s="8"/>
      <c r="R3585" s="8"/>
      <c r="T3585" s="8"/>
      <c r="AQ3585"/>
      <c r="BJ3585" s="33" t="s">
        <v>3752</v>
      </c>
      <c r="BP3585" s="8"/>
    </row>
    <row r="3586" spans="1:68" x14ac:dyDescent="0.25">
      <c r="A3586" s="8"/>
      <c r="B3586" s="8"/>
      <c r="C3586" s="8"/>
      <c r="D3586" s="8"/>
      <c r="F3586" s="8"/>
      <c r="H3586"/>
      <c r="N3586"/>
      <c r="P3586" s="8"/>
      <c r="R3586" s="8"/>
      <c r="T3586" s="8"/>
      <c r="AQ3586"/>
      <c r="BJ3586" s="33" t="s">
        <v>3753</v>
      </c>
      <c r="BP3586" s="8"/>
    </row>
    <row r="3587" spans="1:68" x14ac:dyDescent="0.25">
      <c r="A3587" s="8"/>
      <c r="B3587" s="8"/>
      <c r="C3587" s="8"/>
      <c r="D3587" s="8"/>
      <c r="F3587" s="8"/>
      <c r="H3587"/>
      <c r="N3587"/>
      <c r="P3587" s="8"/>
      <c r="R3587" s="8"/>
      <c r="T3587" s="8"/>
      <c r="AQ3587"/>
      <c r="BJ3587" s="33" t="s">
        <v>3754</v>
      </c>
      <c r="BP3587" s="8"/>
    </row>
    <row r="3588" spans="1:68" x14ac:dyDescent="0.25">
      <c r="A3588" s="8"/>
      <c r="B3588" s="8"/>
      <c r="C3588" s="8"/>
      <c r="D3588" s="8"/>
      <c r="F3588" s="8"/>
      <c r="H3588"/>
      <c r="N3588"/>
      <c r="P3588" s="8"/>
      <c r="R3588" s="8"/>
      <c r="T3588" s="8"/>
      <c r="AQ3588"/>
      <c r="BJ3588" s="33" t="s">
        <v>3755</v>
      </c>
      <c r="BP3588" s="8"/>
    </row>
    <row r="3589" spans="1:68" x14ac:dyDescent="0.25">
      <c r="A3589" s="8"/>
      <c r="B3589" s="8"/>
      <c r="C3589" s="8"/>
      <c r="D3589" s="8"/>
      <c r="F3589" s="8"/>
      <c r="H3589"/>
      <c r="N3589"/>
      <c r="P3589" s="8"/>
      <c r="R3589" s="8"/>
      <c r="T3589" s="8"/>
      <c r="AQ3589"/>
      <c r="BJ3589" s="33" t="s">
        <v>3756</v>
      </c>
      <c r="BP3589" s="8"/>
    </row>
    <row r="3590" spans="1:68" x14ac:dyDescent="0.25">
      <c r="A3590" s="8"/>
      <c r="B3590" s="8"/>
      <c r="C3590" s="8"/>
      <c r="D3590" s="8"/>
      <c r="F3590" s="8"/>
      <c r="H3590"/>
      <c r="N3590"/>
      <c r="P3590" s="8"/>
      <c r="R3590" s="8"/>
      <c r="T3590" s="8"/>
      <c r="AQ3590"/>
      <c r="BJ3590" s="33" t="s">
        <v>3757</v>
      </c>
      <c r="BP3590" s="8"/>
    </row>
    <row r="3591" spans="1:68" x14ac:dyDescent="0.25">
      <c r="A3591" s="8"/>
      <c r="B3591" s="8"/>
      <c r="C3591" s="8"/>
      <c r="D3591" s="8"/>
      <c r="F3591" s="8"/>
      <c r="H3591"/>
      <c r="N3591"/>
      <c r="P3591" s="8"/>
      <c r="R3591" s="8"/>
      <c r="T3591" s="8"/>
      <c r="AQ3591"/>
      <c r="BJ3591" s="33" t="s">
        <v>3758</v>
      </c>
      <c r="BP3591" s="8"/>
    </row>
    <row r="3592" spans="1:68" x14ac:dyDescent="0.25">
      <c r="A3592" s="8"/>
      <c r="B3592" s="8"/>
      <c r="C3592" s="8"/>
      <c r="D3592" s="8"/>
      <c r="F3592" s="8"/>
      <c r="H3592"/>
      <c r="N3592"/>
      <c r="P3592" s="8"/>
      <c r="R3592" s="8"/>
      <c r="T3592" s="8"/>
      <c r="AQ3592"/>
      <c r="BJ3592" s="33" t="s">
        <v>3759</v>
      </c>
      <c r="BP3592" s="8"/>
    </row>
    <row r="3593" spans="1:68" x14ac:dyDescent="0.25">
      <c r="A3593" s="8"/>
      <c r="B3593" s="8"/>
      <c r="C3593" s="8"/>
      <c r="D3593" s="8"/>
      <c r="F3593" s="8"/>
      <c r="H3593"/>
      <c r="N3593"/>
      <c r="P3593" s="8"/>
      <c r="R3593" s="8"/>
      <c r="T3593" s="8"/>
      <c r="AQ3593"/>
      <c r="BJ3593" s="33" t="s">
        <v>3760</v>
      </c>
      <c r="BP3593" s="8"/>
    </row>
    <row r="3594" spans="1:68" x14ac:dyDescent="0.25">
      <c r="A3594" s="8"/>
      <c r="B3594" s="8"/>
      <c r="C3594" s="8"/>
      <c r="D3594" s="8"/>
      <c r="F3594" s="8"/>
      <c r="H3594"/>
      <c r="N3594"/>
      <c r="P3594" s="8"/>
      <c r="R3594" s="8"/>
      <c r="T3594" s="8"/>
      <c r="AQ3594"/>
      <c r="BJ3594" s="33" t="s">
        <v>3761</v>
      </c>
      <c r="BP3594" s="8"/>
    </row>
    <row r="3595" spans="1:68" x14ac:dyDescent="0.25">
      <c r="A3595" s="8"/>
      <c r="B3595" s="8"/>
      <c r="C3595" s="8"/>
      <c r="D3595" s="8"/>
      <c r="F3595" s="8"/>
      <c r="H3595"/>
      <c r="N3595"/>
      <c r="P3595" s="8"/>
      <c r="R3595" s="8"/>
      <c r="T3595" s="8"/>
      <c r="AQ3595"/>
      <c r="BJ3595" s="33" t="s">
        <v>3762</v>
      </c>
      <c r="BP3595" s="8"/>
    </row>
    <row r="3596" spans="1:68" x14ac:dyDescent="0.25">
      <c r="A3596" s="8"/>
      <c r="B3596" s="8"/>
      <c r="C3596" s="8"/>
      <c r="D3596" s="8"/>
      <c r="F3596" s="8"/>
      <c r="H3596"/>
      <c r="N3596"/>
      <c r="P3596" s="8"/>
      <c r="R3596" s="8"/>
      <c r="T3596" s="8"/>
      <c r="AQ3596"/>
      <c r="BJ3596" s="33" t="s">
        <v>3763</v>
      </c>
      <c r="BP3596" s="8"/>
    </row>
    <row r="3597" spans="1:68" x14ac:dyDescent="0.25">
      <c r="A3597" s="8"/>
      <c r="B3597" s="8"/>
      <c r="C3597" s="8"/>
      <c r="D3597" s="8"/>
      <c r="F3597" s="8"/>
      <c r="H3597"/>
      <c r="N3597"/>
      <c r="P3597" s="8"/>
      <c r="R3597" s="8"/>
      <c r="T3597" s="8"/>
      <c r="AQ3597"/>
      <c r="BJ3597" s="33" t="s">
        <v>3764</v>
      </c>
      <c r="BP3597" s="8"/>
    </row>
    <row r="3598" spans="1:68" x14ac:dyDescent="0.25">
      <c r="A3598" s="8"/>
      <c r="B3598" s="8"/>
      <c r="C3598" s="8"/>
      <c r="D3598" s="8"/>
      <c r="F3598" s="8"/>
      <c r="H3598"/>
      <c r="N3598"/>
      <c r="P3598" s="8"/>
      <c r="R3598" s="8"/>
      <c r="T3598" s="8"/>
      <c r="AQ3598"/>
      <c r="BJ3598" s="33" t="s">
        <v>3765</v>
      </c>
      <c r="BP3598" s="8"/>
    </row>
    <row r="3599" spans="1:68" x14ac:dyDescent="0.25">
      <c r="A3599" s="8"/>
      <c r="B3599" s="8"/>
      <c r="C3599" s="8"/>
      <c r="D3599" s="8"/>
      <c r="F3599" s="8"/>
      <c r="H3599"/>
      <c r="N3599"/>
      <c r="P3599" s="8"/>
      <c r="R3599" s="8"/>
      <c r="T3599" s="8"/>
      <c r="AQ3599"/>
      <c r="BJ3599" s="33" t="s">
        <v>3766</v>
      </c>
      <c r="BP3599" s="8"/>
    </row>
    <row r="3600" spans="1:68" x14ac:dyDescent="0.25">
      <c r="A3600" s="8"/>
      <c r="B3600" s="8"/>
      <c r="C3600" s="8"/>
      <c r="D3600" s="8"/>
      <c r="F3600" s="8"/>
      <c r="H3600"/>
      <c r="N3600"/>
      <c r="P3600" s="8"/>
      <c r="R3600" s="8"/>
      <c r="T3600" s="8"/>
      <c r="AQ3600"/>
      <c r="BJ3600" s="33" t="s">
        <v>3767</v>
      </c>
      <c r="BP3600" s="8"/>
    </row>
    <row r="3601" spans="1:68" x14ac:dyDescent="0.25">
      <c r="A3601" s="8"/>
      <c r="B3601" s="8"/>
      <c r="C3601" s="8"/>
      <c r="D3601" s="8"/>
      <c r="F3601" s="8"/>
      <c r="H3601"/>
      <c r="N3601"/>
      <c r="P3601" s="8"/>
      <c r="R3601" s="8"/>
      <c r="T3601" s="8"/>
      <c r="AQ3601"/>
      <c r="BJ3601" s="33" t="s">
        <v>3768</v>
      </c>
      <c r="BP3601" s="8"/>
    </row>
    <row r="3602" spans="1:68" x14ac:dyDescent="0.25">
      <c r="A3602" s="8"/>
      <c r="B3602" s="8"/>
      <c r="C3602" s="8"/>
      <c r="D3602" s="8"/>
      <c r="F3602" s="8"/>
      <c r="H3602"/>
      <c r="N3602"/>
      <c r="P3602" s="8"/>
      <c r="R3602" s="8"/>
      <c r="T3602" s="8"/>
      <c r="AQ3602"/>
      <c r="BJ3602" s="33" t="s">
        <v>3769</v>
      </c>
      <c r="BP3602" s="8"/>
    </row>
    <row r="3603" spans="1:68" x14ac:dyDescent="0.25">
      <c r="A3603" s="8"/>
      <c r="B3603" s="8"/>
      <c r="C3603" s="8"/>
      <c r="D3603" s="8"/>
      <c r="F3603" s="8"/>
      <c r="H3603"/>
      <c r="N3603"/>
      <c r="P3603" s="8"/>
      <c r="R3603" s="8"/>
      <c r="T3603" s="8"/>
      <c r="AQ3603"/>
      <c r="BJ3603" s="33" t="s">
        <v>3770</v>
      </c>
      <c r="BP3603" s="8"/>
    </row>
    <row r="3604" spans="1:68" x14ac:dyDescent="0.25">
      <c r="A3604" s="8"/>
      <c r="B3604" s="8"/>
      <c r="C3604" s="8"/>
      <c r="D3604" s="8"/>
      <c r="F3604" s="8"/>
      <c r="H3604"/>
      <c r="N3604"/>
      <c r="P3604" s="8"/>
      <c r="R3604" s="8"/>
      <c r="T3604" s="8"/>
      <c r="AQ3604"/>
      <c r="BJ3604" s="33" t="s">
        <v>3771</v>
      </c>
      <c r="BP3604" s="8"/>
    </row>
    <row r="3605" spans="1:68" x14ac:dyDescent="0.25">
      <c r="A3605" s="8"/>
      <c r="B3605" s="8"/>
      <c r="C3605" s="8"/>
      <c r="D3605" s="8"/>
      <c r="F3605" s="8"/>
      <c r="H3605"/>
      <c r="N3605"/>
      <c r="P3605" s="8"/>
      <c r="R3605" s="8"/>
      <c r="T3605" s="8"/>
      <c r="AQ3605"/>
      <c r="BJ3605" s="33" t="s">
        <v>3772</v>
      </c>
      <c r="BP3605" s="8"/>
    </row>
    <row r="3606" spans="1:68" x14ac:dyDescent="0.25">
      <c r="A3606" s="8"/>
      <c r="B3606" s="8"/>
      <c r="C3606" s="8"/>
      <c r="D3606" s="8"/>
      <c r="F3606" s="8"/>
      <c r="H3606"/>
      <c r="N3606"/>
      <c r="P3606" s="8"/>
      <c r="R3606" s="8"/>
      <c r="T3606" s="8"/>
      <c r="AQ3606"/>
      <c r="BJ3606" s="33" t="s">
        <v>3773</v>
      </c>
      <c r="BP3606" s="8"/>
    </row>
    <row r="3607" spans="1:68" x14ac:dyDescent="0.25">
      <c r="A3607" s="8"/>
      <c r="B3607" s="8"/>
      <c r="C3607" s="8"/>
      <c r="D3607" s="8"/>
      <c r="F3607" s="8"/>
      <c r="H3607"/>
      <c r="N3607"/>
      <c r="P3607" s="8"/>
      <c r="R3607" s="8"/>
      <c r="T3607" s="8"/>
      <c r="AQ3607"/>
      <c r="BJ3607" s="33" t="s">
        <v>3774</v>
      </c>
      <c r="BP3607" s="8"/>
    </row>
    <row r="3608" spans="1:68" x14ac:dyDescent="0.25">
      <c r="A3608" s="8"/>
      <c r="B3608" s="8"/>
      <c r="C3608" s="8"/>
      <c r="D3608" s="8"/>
      <c r="F3608" s="8"/>
      <c r="H3608"/>
      <c r="N3608"/>
      <c r="P3608" s="8"/>
      <c r="R3608" s="8"/>
      <c r="T3608" s="8"/>
      <c r="AQ3608"/>
      <c r="BJ3608" s="33" t="s">
        <v>3775</v>
      </c>
      <c r="BP3608" s="8"/>
    </row>
    <row r="3609" spans="1:68" x14ac:dyDescent="0.25">
      <c r="A3609" s="8"/>
      <c r="B3609" s="8"/>
      <c r="C3609" s="8"/>
      <c r="D3609" s="8"/>
      <c r="F3609" s="8"/>
      <c r="H3609"/>
      <c r="N3609"/>
      <c r="P3609" s="8"/>
      <c r="R3609" s="8"/>
      <c r="T3609" s="8"/>
      <c r="AQ3609"/>
      <c r="BJ3609" s="33" t="s">
        <v>3776</v>
      </c>
      <c r="BP3609" s="8"/>
    </row>
    <row r="3610" spans="1:68" x14ac:dyDescent="0.25">
      <c r="A3610" s="8"/>
      <c r="B3610" s="8"/>
      <c r="C3610" s="8"/>
      <c r="D3610" s="8"/>
      <c r="F3610" s="8"/>
      <c r="H3610"/>
      <c r="N3610"/>
      <c r="P3610" s="8"/>
      <c r="R3610" s="8"/>
      <c r="T3610" s="8"/>
      <c r="AQ3610"/>
      <c r="BJ3610" s="33" t="s">
        <v>3777</v>
      </c>
      <c r="BP3610" s="8"/>
    </row>
    <row r="3611" spans="1:68" x14ac:dyDescent="0.25">
      <c r="A3611" s="8"/>
      <c r="B3611" s="8"/>
      <c r="C3611" s="8"/>
      <c r="D3611" s="8"/>
      <c r="F3611" s="8"/>
      <c r="H3611"/>
      <c r="N3611"/>
      <c r="P3611" s="8"/>
      <c r="R3611" s="8"/>
      <c r="T3611" s="8"/>
      <c r="AQ3611"/>
      <c r="BJ3611" s="33" t="s">
        <v>3778</v>
      </c>
      <c r="BP3611" s="8"/>
    </row>
    <row r="3612" spans="1:68" x14ac:dyDescent="0.25">
      <c r="A3612" s="8"/>
      <c r="B3612" s="8"/>
      <c r="C3612" s="8"/>
      <c r="D3612" s="8"/>
      <c r="F3612" s="8"/>
      <c r="H3612"/>
      <c r="N3612"/>
      <c r="P3612" s="8"/>
      <c r="R3612" s="8"/>
      <c r="T3612" s="8"/>
      <c r="AQ3612"/>
      <c r="BJ3612" s="33" t="s">
        <v>3779</v>
      </c>
      <c r="BP3612" s="8"/>
    </row>
    <row r="3613" spans="1:68" x14ac:dyDescent="0.25">
      <c r="A3613" s="8"/>
      <c r="B3613" s="8"/>
      <c r="C3613" s="8"/>
      <c r="D3613" s="8"/>
      <c r="F3613" s="8"/>
      <c r="H3613"/>
      <c r="N3613"/>
      <c r="P3613" s="8"/>
      <c r="R3613" s="8"/>
      <c r="T3613" s="8"/>
      <c r="AQ3613"/>
      <c r="BJ3613" s="33" t="s">
        <v>3780</v>
      </c>
      <c r="BP3613" s="8"/>
    </row>
    <row r="3614" spans="1:68" x14ac:dyDescent="0.25">
      <c r="A3614" s="8"/>
      <c r="B3614" s="8"/>
      <c r="C3614" s="8"/>
      <c r="D3614" s="8"/>
      <c r="F3614" s="8"/>
      <c r="H3614"/>
      <c r="N3614"/>
      <c r="P3614" s="8"/>
      <c r="R3614" s="8"/>
      <c r="T3614" s="8"/>
      <c r="AQ3614"/>
      <c r="BJ3614" s="33" t="s">
        <v>3781</v>
      </c>
      <c r="BP3614" s="8"/>
    </row>
    <row r="3615" spans="1:68" x14ac:dyDescent="0.25">
      <c r="A3615" s="8"/>
      <c r="B3615" s="8"/>
      <c r="C3615" s="8"/>
      <c r="D3615" s="8"/>
      <c r="F3615" s="8"/>
      <c r="H3615"/>
      <c r="N3615"/>
      <c r="P3615" s="8"/>
      <c r="R3615" s="8"/>
      <c r="T3615" s="8"/>
      <c r="AQ3615"/>
      <c r="BJ3615" s="33" t="s">
        <v>3782</v>
      </c>
      <c r="BP3615" s="8"/>
    </row>
    <row r="3616" spans="1:68" x14ac:dyDescent="0.25">
      <c r="A3616" s="8"/>
      <c r="B3616" s="8"/>
      <c r="C3616" s="8"/>
      <c r="D3616" s="8"/>
      <c r="F3616" s="8"/>
      <c r="H3616"/>
      <c r="N3616"/>
      <c r="P3616" s="8"/>
      <c r="R3616" s="8"/>
      <c r="T3616" s="8"/>
      <c r="AQ3616"/>
      <c r="BJ3616" s="33" t="s">
        <v>3783</v>
      </c>
      <c r="BP3616" s="8"/>
    </row>
    <row r="3617" spans="1:68" x14ac:dyDescent="0.25">
      <c r="A3617" s="8"/>
      <c r="B3617" s="8"/>
      <c r="C3617" s="8"/>
      <c r="D3617" s="8"/>
      <c r="F3617" s="8"/>
      <c r="H3617"/>
      <c r="N3617"/>
      <c r="P3617" s="8"/>
      <c r="R3617" s="8"/>
      <c r="T3617" s="8"/>
      <c r="AQ3617"/>
      <c r="BJ3617" s="33" t="s">
        <v>3784</v>
      </c>
      <c r="BP3617" s="8"/>
    </row>
    <row r="3618" spans="1:68" x14ac:dyDescent="0.25">
      <c r="A3618" s="8"/>
      <c r="B3618" s="8"/>
      <c r="C3618" s="8"/>
      <c r="D3618" s="8"/>
      <c r="F3618" s="8"/>
      <c r="H3618"/>
      <c r="N3618"/>
      <c r="P3618" s="8"/>
      <c r="R3618" s="8"/>
      <c r="T3618" s="8"/>
      <c r="AQ3618"/>
      <c r="BJ3618" s="33" t="s">
        <v>3785</v>
      </c>
      <c r="BP3618" s="8"/>
    </row>
    <row r="3619" spans="1:68" x14ac:dyDescent="0.25">
      <c r="A3619" s="8"/>
      <c r="B3619" s="8"/>
      <c r="C3619" s="8"/>
      <c r="D3619" s="8"/>
      <c r="F3619" s="8"/>
      <c r="H3619"/>
      <c r="N3619"/>
      <c r="P3619" s="8"/>
      <c r="R3619" s="8"/>
      <c r="T3619" s="8"/>
      <c r="AQ3619"/>
      <c r="BJ3619" s="33" t="s">
        <v>3786</v>
      </c>
      <c r="BP3619" s="8"/>
    </row>
    <row r="3620" spans="1:68" x14ac:dyDescent="0.25">
      <c r="A3620" s="8"/>
      <c r="B3620" s="8"/>
      <c r="C3620" s="8"/>
      <c r="D3620" s="8"/>
      <c r="F3620" s="8"/>
      <c r="H3620"/>
      <c r="N3620"/>
      <c r="P3620" s="8"/>
      <c r="R3620" s="8"/>
      <c r="T3620" s="8"/>
      <c r="AQ3620"/>
      <c r="BJ3620" s="33" t="s">
        <v>3787</v>
      </c>
      <c r="BP3620" s="8"/>
    </row>
    <row r="3621" spans="1:68" x14ac:dyDescent="0.25">
      <c r="A3621" s="8"/>
      <c r="B3621" s="8"/>
      <c r="C3621" s="8"/>
      <c r="D3621" s="8"/>
      <c r="F3621" s="8"/>
      <c r="H3621"/>
      <c r="N3621"/>
      <c r="P3621" s="8"/>
      <c r="R3621" s="8"/>
      <c r="T3621" s="8"/>
      <c r="AQ3621"/>
      <c r="BJ3621" s="33" t="s">
        <v>3788</v>
      </c>
      <c r="BP3621" s="8"/>
    </row>
    <row r="3622" spans="1:68" x14ac:dyDescent="0.25">
      <c r="A3622" s="8"/>
      <c r="B3622" s="8"/>
      <c r="C3622" s="8"/>
      <c r="D3622" s="8"/>
      <c r="F3622" s="8"/>
      <c r="H3622"/>
      <c r="N3622"/>
      <c r="P3622" s="8"/>
      <c r="R3622" s="8"/>
      <c r="T3622" s="8"/>
      <c r="AQ3622"/>
      <c r="BJ3622" s="33" t="s">
        <v>3789</v>
      </c>
      <c r="BP3622" s="8"/>
    </row>
    <row r="3623" spans="1:68" x14ac:dyDescent="0.25">
      <c r="A3623" s="8"/>
      <c r="B3623" s="8"/>
      <c r="C3623" s="8"/>
      <c r="D3623" s="8"/>
      <c r="F3623" s="8"/>
      <c r="H3623"/>
      <c r="N3623"/>
      <c r="P3623" s="8"/>
      <c r="R3623" s="8"/>
      <c r="T3623" s="8"/>
      <c r="AQ3623"/>
      <c r="BJ3623" s="33" t="s">
        <v>3790</v>
      </c>
      <c r="BP3623" s="8"/>
    </row>
    <row r="3624" spans="1:68" x14ac:dyDescent="0.25">
      <c r="A3624" s="8"/>
      <c r="B3624" s="8"/>
      <c r="C3624" s="8"/>
      <c r="D3624" s="8"/>
      <c r="F3624" s="8"/>
      <c r="H3624"/>
      <c r="N3624"/>
      <c r="P3624" s="8"/>
      <c r="R3624" s="8"/>
      <c r="T3624" s="8"/>
      <c r="AQ3624"/>
      <c r="BJ3624" s="33" t="s">
        <v>3791</v>
      </c>
      <c r="BP3624" s="8"/>
    </row>
    <row r="3625" spans="1:68" x14ac:dyDescent="0.25">
      <c r="A3625" s="8"/>
      <c r="B3625" s="8"/>
      <c r="C3625" s="8"/>
      <c r="D3625" s="8"/>
      <c r="F3625" s="8"/>
      <c r="H3625"/>
      <c r="N3625"/>
      <c r="P3625" s="8"/>
      <c r="R3625" s="8"/>
      <c r="T3625" s="8"/>
      <c r="AQ3625"/>
      <c r="BJ3625" s="33" t="s">
        <v>3792</v>
      </c>
      <c r="BP3625" s="8"/>
    </row>
    <row r="3626" spans="1:68" x14ac:dyDescent="0.25">
      <c r="A3626" s="8"/>
      <c r="B3626" s="8"/>
      <c r="C3626" s="8"/>
      <c r="D3626" s="8"/>
      <c r="F3626" s="8"/>
      <c r="H3626"/>
      <c r="N3626"/>
      <c r="P3626" s="8"/>
      <c r="R3626" s="8"/>
      <c r="T3626" s="8"/>
      <c r="AQ3626"/>
      <c r="BJ3626" s="33" t="s">
        <v>3793</v>
      </c>
      <c r="BP3626" s="8"/>
    </row>
    <row r="3627" spans="1:68" x14ac:dyDescent="0.25">
      <c r="A3627" s="8"/>
      <c r="B3627" s="8"/>
      <c r="C3627" s="8"/>
      <c r="D3627" s="8"/>
      <c r="F3627" s="8"/>
      <c r="H3627"/>
      <c r="N3627"/>
      <c r="P3627" s="8"/>
      <c r="R3627" s="8"/>
      <c r="T3627" s="8"/>
      <c r="AQ3627"/>
      <c r="BJ3627" s="33" t="s">
        <v>3794</v>
      </c>
      <c r="BP3627" s="8"/>
    </row>
    <row r="3628" spans="1:68" x14ac:dyDescent="0.25">
      <c r="A3628" s="8"/>
      <c r="B3628" s="8"/>
      <c r="C3628" s="8"/>
      <c r="D3628" s="8"/>
      <c r="F3628" s="8"/>
      <c r="H3628"/>
      <c r="N3628"/>
      <c r="P3628" s="8"/>
      <c r="R3628" s="8"/>
      <c r="T3628" s="8"/>
      <c r="AQ3628"/>
      <c r="BJ3628" s="33" t="s">
        <v>3795</v>
      </c>
      <c r="BP3628" s="8"/>
    </row>
    <row r="3629" spans="1:68" x14ac:dyDescent="0.25">
      <c r="A3629" s="8"/>
      <c r="B3629" s="8"/>
      <c r="C3629" s="8"/>
      <c r="D3629" s="8"/>
      <c r="F3629" s="8"/>
      <c r="H3629"/>
      <c r="N3629"/>
      <c r="P3629" s="8"/>
      <c r="R3629" s="8"/>
      <c r="T3629" s="8"/>
      <c r="AQ3629"/>
      <c r="BJ3629" s="33" t="s">
        <v>3796</v>
      </c>
      <c r="BP3629" s="8"/>
    </row>
    <row r="3630" spans="1:68" x14ac:dyDescent="0.25">
      <c r="A3630" s="8"/>
      <c r="B3630" s="8"/>
      <c r="C3630" s="8"/>
      <c r="D3630" s="8"/>
      <c r="F3630" s="8"/>
      <c r="H3630"/>
      <c r="N3630"/>
      <c r="P3630" s="8"/>
      <c r="R3630" s="8"/>
      <c r="T3630" s="8"/>
      <c r="AQ3630"/>
      <c r="BJ3630" s="33" t="s">
        <v>3797</v>
      </c>
      <c r="BP3630" s="8"/>
    </row>
    <row r="3631" spans="1:68" x14ac:dyDescent="0.25">
      <c r="A3631" s="8"/>
      <c r="B3631" s="8"/>
      <c r="C3631" s="8"/>
      <c r="D3631" s="8"/>
      <c r="F3631" s="8"/>
      <c r="H3631"/>
      <c r="N3631"/>
      <c r="P3631" s="8"/>
      <c r="R3631" s="8"/>
      <c r="T3631" s="8"/>
      <c r="AQ3631"/>
      <c r="BJ3631" s="33" t="s">
        <v>3798</v>
      </c>
      <c r="BP3631" s="8"/>
    </row>
    <row r="3632" spans="1:68" x14ac:dyDescent="0.25">
      <c r="A3632" s="8"/>
      <c r="B3632" s="8"/>
      <c r="C3632" s="8"/>
      <c r="D3632" s="8"/>
      <c r="F3632" s="8"/>
      <c r="H3632"/>
      <c r="N3632"/>
      <c r="P3632" s="8"/>
      <c r="R3632" s="8"/>
      <c r="T3632" s="8"/>
      <c r="AQ3632"/>
      <c r="BJ3632" s="33" t="s">
        <v>3799</v>
      </c>
      <c r="BP3632" s="8"/>
    </row>
    <row r="3633" spans="1:68" x14ac:dyDescent="0.25">
      <c r="A3633" s="8"/>
      <c r="B3633" s="8"/>
      <c r="C3633" s="8"/>
      <c r="D3633" s="8"/>
      <c r="F3633" s="8"/>
      <c r="H3633"/>
      <c r="N3633"/>
      <c r="P3633" s="8"/>
      <c r="R3633" s="8"/>
      <c r="T3633" s="8"/>
      <c r="AQ3633"/>
      <c r="BJ3633" s="33" t="s">
        <v>3800</v>
      </c>
      <c r="BP3633" s="8"/>
    </row>
    <row r="3634" spans="1:68" x14ac:dyDescent="0.25">
      <c r="A3634" s="8"/>
      <c r="B3634" s="8"/>
      <c r="C3634" s="8"/>
      <c r="D3634" s="8"/>
      <c r="F3634" s="8"/>
      <c r="H3634"/>
      <c r="N3634"/>
      <c r="P3634" s="8"/>
      <c r="R3634" s="8"/>
      <c r="T3634" s="8"/>
      <c r="AQ3634"/>
      <c r="BJ3634" s="33" t="s">
        <v>3801</v>
      </c>
      <c r="BP3634" s="8"/>
    </row>
    <row r="3635" spans="1:68" x14ac:dyDescent="0.25">
      <c r="A3635" s="8"/>
      <c r="B3635" s="8"/>
      <c r="C3635" s="8"/>
      <c r="D3635" s="8"/>
      <c r="F3635" s="8"/>
      <c r="H3635"/>
      <c r="N3635"/>
      <c r="P3635" s="8"/>
      <c r="R3635" s="8"/>
      <c r="T3635" s="8"/>
      <c r="AQ3635"/>
      <c r="BJ3635" s="33" t="s">
        <v>3802</v>
      </c>
      <c r="BP3635" s="8"/>
    </row>
    <row r="3636" spans="1:68" x14ac:dyDescent="0.25">
      <c r="A3636" s="8"/>
      <c r="B3636" s="8"/>
      <c r="C3636" s="8"/>
      <c r="D3636" s="8"/>
      <c r="F3636" s="8"/>
      <c r="H3636"/>
      <c r="N3636"/>
      <c r="P3636" s="8"/>
      <c r="R3636" s="8"/>
      <c r="T3636" s="8"/>
      <c r="AQ3636"/>
      <c r="BJ3636" s="33" t="s">
        <v>3803</v>
      </c>
      <c r="BP3636" s="8"/>
    </row>
    <row r="3637" spans="1:68" x14ac:dyDescent="0.25">
      <c r="A3637" s="8"/>
      <c r="B3637" s="8"/>
      <c r="C3637" s="8"/>
      <c r="D3637" s="8"/>
      <c r="F3637" s="8"/>
      <c r="H3637"/>
      <c r="N3637"/>
      <c r="P3637" s="8"/>
      <c r="R3637" s="8"/>
      <c r="T3637" s="8"/>
      <c r="AQ3637"/>
      <c r="BJ3637" s="33" t="s">
        <v>3804</v>
      </c>
      <c r="BP3637" s="8"/>
    </row>
    <row r="3638" spans="1:68" x14ac:dyDescent="0.25">
      <c r="A3638" s="8"/>
      <c r="B3638" s="8"/>
      <c r="C3638" s="8"/>
      <c r="D3638" s="8"/>
      <c r="F3638" s="8"/>
      <c r="H3638"/>
      <c r="N3638"/>
      <c r="P3638" s="8"/>
      <c r="R3638" s="8"/>
      <c r="T3638" s="8"/>
      <c r="AQ3638"/>
      <c r="BJ3638" s="33" t="s">
        <v>3805</v>
      </c>
      <c r="BP3638" s="8"/>
    </row>
    <row r="3639" spans="1:68" x14ac:dyDescent="0.25">
      <c r="A3639" s="8"/>
      <c r="B3639" s="8"/>
      <c r="C3639" s="8"/>
      <c r="D3639" s="8"/>
      <c r="F3639" s="8"/>
      <c r="H3639"/>
      <c r="N3639"/>
      <c r="P3639" s="8"/>
      <c r="R3639" s="8"/>
      <c r="T3639" s="8"/>
      <c r="AQ3639"/>
      <c r="BJ3639" s="33" t="s">
        <v>3806</v>
      </c>
      <c r="BP3639" s="8"/>
    </row>
    <row r="3640" spans="1:68" x14ac:dyDescent="0.25">
      <c r="A3640" s="8"/>
      <c r="B3640" s="8"/>
      <c r="C3640" s="8"/>
      <c r="D3640" s="8"/>
      <c r="F3640" s="8"/>
      <c r="H3640"/>
      <c r="N3640"/>
      <c r="P3640" s="8"/>
      <c r="R3640" s="8"/>
      <c r="T3640" s="8"/>
      <c r="AQ3640"/>
      <c r="BJ3640" s="33" t="s">
        <v>3807</v>
      </c>
      <c r="BP3640" s="8"/>
    </row>
    <row r="3641" spans="1:68" x14ac:dyDescent="0.25">
      <c r="A3641" s="8"/>
      <c r="B3641" s="8"/>
      <c r="C3641" s="8"/>
      <c r="D3641" s="8"/>
      <c r="F3641" s="8"/>
      <c r="H3641"/>
      <c r="N3641"/>
      <c r="P3641" s="8"/>
      <c r="R3641" s="8"/>
      <c r="T3641" s="8"/>
      <c r="AQ3641"/>
      <c r="BJ3641" s="33" t="s">
        <v>3808</v>
      </c>
      <c r="BP3641" s="8"/>
    </row>
    <row r="3642" spans="1:68" x14ac:dyDescent="0.25">
      <c r="A3642" s="8"/>
      <c r="B3642" s="8"/>
      <c r="C3642" s="8"/>
      <c r="D3642" s="8"/>
      <c r="F3642" s="8"/>
      <c r="H3642"/>
      <c r="N3642"/>
      <c r="P3642" s="8"/>
      <c r="R3642" s="8"/>
      <c r="T3642" s="8"/>
      <c r="AQ3642"/>
      <c r="BJ3642" s="33" t="s">
        <v>3809</v>
      </c>
      <c r="BP3642" s="8"/>
    </row>
    <row r="3643" spans="1:68" x14ac:dyDescent="0.25">
      <c r="A3643" s="8"/>
      <c r="B3643" s="8"/>
      <c r="C3643" s="8"/>
      <c r="D3643" s="8"/>
      <c r="F3643" s="8"/>
      <c r="H3643"/>
      <c r="N3643"/>
      <c r="P3643" s="8"/>
      <c r="R3643" s="8"/>
      <c r="T3643" s="8"/>
      <c r="AQ3643"/>
      <c r="BJ3643" s="33" t="s">
        <v>3810</v>
      </c>
      <c r="BP3643" s="8"/>
    </row>
    <row r="3644" spans="1:68" x14ac:dyDescent="0.25">
      <c r="A3644" s="8"/>
      <c r="B3644" s="8"/>
      <c r="C3644" s="8"/>
      <c r="D3644" s="8"/>
      <c r="F3644" s="8"/>
      <c r="H3644"/>
      <c r="N3644"/>
      <c r="P3644" s="8"/>
      <c r="R3644" s="8"/>
      <c r="T3644" s="8"/>
      <c r="AQ3644"/>
      <c r="BJ3644" s="33" t="s">
        <v>3811</v>
      </c>
      <c r="BP3644" s="8"/>
    </row>
    <row r="3645" spans="1:68" x14ac:dyDescent="0.25">
      <c r="A3645" s="8"/>
      <c r="B3645" s="8"/>
      <c r="C3645" s="8"/>
      <c r="D3645" s="8"/>
      <c r="F3645" s="8"/>
      <c r="H3645"/>
      <c r="N3645"/>
      <c r="P3645" s="8"/>
      <c r="R3645" s="8"/>
      <c r="T3645" s="8"/>
      <c r="AQ3645"/>
      <c r="BJ3645" s="33" t="s">
        <v>3812</v>
      </c>
      <c r="BP3645" s="8"/>
    </row>
    <row r="3646" spans="1:68" x14ac:dyDescent="0.25">
      <c r="A3646" s="8"/>
      <c r="B3646" s="8"/>
      <c r="C3646" s="8"/>
      <c r="D3646" s="8"/>
      <c r="F3646" s="8"/>
      <c r="H3646"/>
      <c r="N3646"/>
      <c r="P3646" s="8"/>
      <c r="R3646" s="8"/>
      <c r="T3646" s="8"/>
      <c r="AQ3646"/>
      <c r="BJ3646" s="33" t="s">
        <v>3813</v>
      </c>
      <c r="BP3646" s="8"/>
    </row>
    <row r="3647" spans="1:68" x14ac:dyDescent="0.25">
      <c r="A3647" s="8"/>
      <c r="B3647" s="8"/>
      <c r="C3647" s="8"/>
      <c r="D3647" s="8"/>
      <c r="F3647" s="8"/>
      <c r="H3647"/>
      <c r="N3647"/>
      <c r="P3647" s="8"/>
      <c r="R3647" s="8"/>
      <c r="T3647" s="8"/>
      <c r="AQ3647"/>
      <c r="BJ3647" s="33" t="s">
        <v>3814</v>
      </c>
      <c r="BP3647" s="8"/>
    </row>
    <row r="3648" spans="1:68" x14ac:dyDescent="0.25">
      <c r="A3648" s="8"/>
      <c r="B3648" s="8"/>
      <c r="C3648" s="8"/>
      <c r="D3648" s="8"/>
      <c r="F3648" s="8"/>
      <c r="H3648"/>
      <c r="N3648"/>
      <c r="P3648" s="8"/>
      <c r="R3648" s="8"/>
      <c r="T3648" s="8"/>
      <c r="AQ3648"/>
      <c r="BJ3648" s="33" t="s">
        <v>3815</v>
      </c>
      <c r="BP3648" s="8"/>
    </row>
    <row r="3649" spans="1:68" x14ac:dyDescent="0.25">
      <c r="A3649" s="8"/>
      <c r="B3649" s="8"/>
      <c r="C3649" s="8"/>
      <c r="D3649" s="8"/>
      <c r="F3649" s="8"/>
      <c r="H3649"/>
      <c r="N3649"/>
      <c r="P3649" s="8"/>
      <c r="R3649" s="8"/>
      <c r="T3649" s="8"/>
      <c r="AQ3649"/>
      <c r="BJ3649" s="33" t="s">
        <v>3816</v>
      </c>
      <c r="BP3649" s="8"/>
    </row>
    <row r="3650" spans="1:68" x14ac:dyDescent="0.25">
      <c r="A3650" s="8"/>
      <c r="B3650" s="8"/>
      <c r="C3650" s="8"/>
      <c r="D3650" s="8"/>
      <c r="F3650" s="8"/>
      <c r="H3650"/>
      <c r="N3650"/>
      <c r="P3650" s="8"/>
      <c r="R3650" s="8"/>
      <c r="T3650" s="8"/>
      <c r="AQ3650"/>
      <c r="BJ3650" s="33" t="s">
        <v>3817</v>
      </c>
      <c r="BP3650" s="8"/>
    </row>
    <row r="3651" spans="1:68" x14ac:dyDescent="0.25">
      <c r="A3651" s="8"/>
      <c r="B3651" s="8"/>
      <c r="C3651" s="8"/>
      <c r="D3651" s="8"/>
      <c r="F3651" s="8"/>
      <c r="H3651"/>
      <c r="N3651"/>
      <c r="P3651" s="8"/>
      <c r="R3651" s="8"/>
      <c r="T3651" s="8"/>
      <c r="AQ3651"/>
      <c r="BJ3651" s="33" t="s">
        <v>3818</v>
      </c>
      <c r="BP3651" s="8"/>
    </row>
    <row r="3652" spans="1:68" x14ac:dyDescent="0.25">
      <c r="A3652" s="8"/>
      <c r="B3652" s="8"/>
      <c r="C3652" s="8"/>
      <c r="D3652" s="8"/>
      <c r="F3652" s="8"/>
      <c r="H3652"/>
      <c r="N3652"/>
      <c r="P3652" s="8"/>
      <c r="R3652" s="8"/>
      <c r="T3652" s="8"/>
      <c r="AQ3652"/>
      <c r="BJ3652" s="33" t="s">
        <v>3819</v>
      </c>
      <c r="BP3652" s="8"/>
    </row>
    <row r="3653" spans="1:68" x14ac:dyDescent="0.25">
      <c r="A3653" s="8"/>
      <c r="B3653" s="8"/>
      <c r="C3653" s="8"/>
      <c r="D3653" s="8"/>
      <c r="F3653" s="8"/>
      <c r="H3653"/>
      <c r="N3653"/>
      <c r="P3653" s="8"/>
      <c r="R3653" s="8"/>
      <c r="T3653" s="8"/>
      <c r="AQ3653"/>
      <c r="BJ3653" s="33" t="s">
        <v>3820</v>
      </c>
      <c r="BP3653" s="8"/>
    </row>
    <row r="3654" spans="1:68" x14ac:dyDescent="0.25">
      <c r="A3654" s="8"/>
      <c r="B3654" s="8"/>
      <c r="C3654" s="8"/>
      <c r="D3654" s="8"/>
      <c r="F3654" s="8"/>
      <c r="H3654"/>
      <c r="N3654"/>
      <c r="P3654" s="8"/>
      <c r="R3654" s="8"/>
      <c r="T3654" s="8"/>
      <c r="AQ3654"/>
      <c r="BJ3654" s="33" t="s">
        <v>3821</v>
      </c>
      <c r="BP3654" s="8"/>
    </row>
    <row r="3655" spans="1:68" x14ac:dyDescent="0.25">
      <c r="A3655" s="8"/>
      <c r="B3655" s="8"/>
      <c r="C3655" s="8"/>
      <c r="D3655" s="8"/>
      <c r="F3655" s="8"/>
      <c r="H3655"/>
      <c r="N3655"/>
      <c r="P3655" s="8"/>
      <c r="R3655" s="8"/>
      <c r="T3655" s="8"/>
      <c r="AQ3655"/>
      <c r="BJ3655" s="33" t="s">
        <v>3822</v>
      </c>
      <c r="BP3655" s="8"/>
    </row>
    <row r="3656" spans="1:68" x14ac:dyDescent="0.25">
      <c r="A3656" s="8"/>
      <c r="B3656" s="8"/>
      <c r="C3656" s="8"/>
      <c r="D3656" s="8"/>
      <c r="F3656" s="8"/>
      <c r="H3656"/>
      <c r="N3656"/>
      <c r="P3656" s="8"/>
      <c r="R3656" s="8"/>
      <c r="T3656" s="8"/>
      <c r="AQ3656"/>
      <c r="BJ3656" s="33" t="s">
        <v>3823</v>
      </c>
      <c r="BP3656" s="8"/>
    </row>
    <row r="3657" spans="1:68" x14ac:dyDescent="0.25">
      <c r="A3657" s="8"/>
      <c r="B3657" s="8"/>
      <c r="C3657" s="8"/>
      <c r="D3657" s="8"/>
      <c r="F3657" s="8"/>
      <c r="H3657"/>
      <c r="N3657"/>
      <c r="P3657" s="8"/>
      <c r="R3657" s="8"/>
      <c r="T3657" s="8"/>
      <c r="AQ3657"/>
      <c r="BJ3657" s="33" t="s">
        <v>3824</v>
      </c>
      <c r="BP3657" s="8"/>
    </row>
    <row r="3658" spans="1:68" x14ac:dyDescent="0.25">
      <c r="A3658" s="8"/>
      <c r="B3658" s="8"/>
      <c r="C3658" s="8"/>
      <c r="D3658" s="8"/>
      <c r="F3658" s="8"/>
      <c r="H3658"/>
      <c r="N3658"/>
      <c r="P3658" s="8"/>
      <c r="R3658" s="8"/>
      <c r="T3658" s="8"/>
      <c r="AQ3658"/>
      <c r="BJ3658" s="33" t="s">
        <v>3825</v>
      </c>
      <c r="BP3658" s="8"/>
    </row>
    <row r="3659" spans="1:68" x14ac:dyDescent="0.25">
      <c r="A3659" s="8"/>
      <c r="B3659" s="8"/>
      <c r="C3659" s="8"/>
      <c r="D3659" s="8"/>
      <c r="F3659" s="8"/>
      <c r="H3659"/>
      <c r="N3659"/>
      <c r="P3659" s="8"/>
      <c r="R3659" s="8"/>
      <c r="T3659" s="8"/>
      <c r="AQ3659"/>
      <c r="BJ3659" s="33" t="s">
        <v>3826</v>
      </c>
      <c r="BP3659" s="8"/>
    </row>
    <row r="3660" spans="1:68" x14ac:dyDescent="0.25">
      <c r="A3660" s="8"/>
      <c r="B3660" s="8"/>
      <c r="C3660" s="8"/>
      <c r="D3660" s="8"/>
      <c r="F3660" s="8"/>
      <c r="H3660"/>
      <c r="N3660"/>
      <c r="P3660" s="8"/>
      <c r="R3660" s="8"/>
      <c r="T3660" s="8"/>
      <c r="AQ3660"/>
      <c r="BJ3660" s="33" t="s">
        <v>3827</v>
      </c>
      <c r="BP3660" s="8"/>
    </row>
    <row r="3661" spans="1:68" x14ac:dyDescent="0.25">
      <c r="A3661" s="8"/>
      <c r="B3661" s="8"/>
      <c r="C3661" s="8"/>
      <c r="D3661" s="8"/>
      <c r="F3661" s="8"/>
      <c r="H3661"/>
      <c r="N3661"/>
      <c r="P3661" s="8"/>
      <c r="R3661" s="8"/>
      <c r="T3661" s="8"/>
      <c r="AQ3661"/>
      <c r="BJ3661" s="33" t="s">
        <v>3828</v>
      </c>
      <c r="BP3661" s="8"/>
    </row>
    <row r="3662" spans="1:68" x14ac:dyDescent="0.25">
      <c r="A3662" s="8"/>
      <c r="B3662" s="8"/>
      <c r="C3662" s="8"/>
      <c r="D3662" s="8"/>
      <c r="F3662" s="8"/>
      <c r="H3662"/>
      <c r="N3662"/>
      <c r="P3662" s="8"/>
      <c r="R3662" s="8"/>
      <c r="T3662" s="8"/>
      <c r="AQ3662"/>
      <c r="BJ3662" s="33" t="s">
        <v>3829</v>
      </c>
      <c r="BP3662" s="8"/>
    </row>
    <row r="3663" spans="1:68" x14ac:dyDescent="0.25">
      <c r="A3663" s="8"/>
      <c r="B3663" s="8"/>
      <c r="C3663" s="8"/>
      <c r="D3663" s="8"/>
      <c r="F3663" s="8"/>
      <c r="H3663"/>
      <c r="N3663"/>
      <c r="P3663" s="8"/>
      <c r="R3663" s="8"/>
      <c r="T3663" s="8"/>
      <c r="AQ3663"/>
      <c r="BJ3663" s="33" t="s">
        <v>3830</v>
      </c>
      <c r="BP3663" s="8"/>
    </row>
    <row r="3664" spans="1:68" x14ac:dyDescent="0.25">
      <c r="A3664" s="8"/>
      <c r="B3664" s="8"/>
      <c r="C3664" s="8"/>
      <c r="D3664" s="8"/>
      <c r="F3664" s="8"/>
      <c r="H3664"/>
      <c r="N3664"/>
      <c r="P3664" s="8"/>
      <c r="R3664" s="8"/>
      <c r="T3664" s="8"/>
      <c r="AQ3664"/>
      <c r="BJ3664" s="33" t="s">
        <v>3831</v>
      </c>
      <c r="BP3664" s="8"/>
    </row>
    <row r="3665" spans="1:68" x14ac:dyDescent="0.25">
      <c r="A3665" s="8"/>
      <c r="B3665" s="8"/>
      <c r="C3665" s="8"/>
      <c r="D3665" s="8"/>
      <c r="F3665" s="8"/>
      <c r="H3665"/>
      <c r="N3665"/>
      <c r="P3665" s="8"/>
      <c r="R3665" s="8"/>
      <c r="T3665" s="8"/>
      <c r="AQ3665"/>
      <c r="BJ3665" s="33" t="s">
        <v>3832</v>
      </c>
      <c r="BP3665" s="8"/>
    </row>
    <row r="3666" spans="1:68" x14ac:dyDescent="0.25">
      <c r="A3666" s="8"/>
      <c r="B3666" s="8"/>
      <c r="C3666" s="8"/>
      <c r="D3666" s="8"/>
      <c r="F3666" s="8"/>
      <c r="H3666"/>
      <c r="N3666"/>
      <c r="P3666" s="8"/>
      <c r="R3666" s="8"/>
      <c r="T3666" s="8"/>
      <c r="AQ3666"/>
      <c r="BJ3666" s="33" t="s">
        <v>3833</v>
      </c>
      <c r="BP3666" s="8"/>
    </row>
    <row r="3667" spans="1:68" x14ac:dyDescent="0.25">
      <c r="A3667" s="8"/>
      <c r="B3667" s="8"/>
      <c r="C3667" s="8"/>
      <c r="D3667" s="8"/>
      <c r="F3667" s="8"/>
      <c r="H3667"/>
      <c r="N3667"/>
      <c r="P3667" s="8"/>
      <c r="R3667" s="8"/>
      <c r="T3667" s="8"/>
      <c r="AQ3667"/>
      <c r="BJ3667" s="33" t="s">
        <v>3834</v>
      </c>
      <c r="BP3667" s="8"/>
    </row>
    <row r="3668" spans="1:68" x14ac:dyDescent="0.25">
      <c r="A3668" s="8"/>
      <c r="B3668" s="8"/>
      <c r="C3668" s="8"/>
      <c r="D3668" s="8"/>
      <c r="F3668" s="8"/>
      <c r="H3668"/>
      <c r="N3668"/>
      <c r="P3668" s="8"/>
      <c r="R3668" s="8"/>
      <c r="T3668" s="8"/>
      <c r="AQ3668"/>
      <c r="BJ3668" s="33" t="s">
        <v>3835</v>
      </c>
      <c r="BP3668" s="8"/>
    </row>
    <row r="3669" spans="1:68" x14ac:dyDescent="0.25">
      <c r="A3669" s="8"/>
      <c r="B3669" s="8"/>
      <c r="C3669" s="8"/>
      <c r="D3669" s="8"/>
      <c r="F3669" s="8"/>
      <c r="H3669"/>
      <c r="N3669"/>
      <c r="P3669" s="8"/>
      <c r="R3669" s="8"/>
      <c r="T3669" s="8"/>
      <c r="AQ3669"/>
      <c r="BJ3669" s="33" t="s">
        <v>3836</v>
      </c>
      <c r="BP3669" s="8"/>
    </row>
    <row r="3670" spans="1:68" x14ac:dyDescent="0.25">
      <c r="A3670" s="8"/>
      <c r="B3670" s="8"/>
      <c r="C3670" s="8"/>
      <c r="D3670" s="8"/>
      <c r="F3670" s="8"/>
      <c r="H3670"/>
      <c r="N3670"/>
      <c r="P3670" s="8"/>
      <c r="R3670" s="8"/>
      <c r="T3670" s="8"/>
      <c r="AQ3670"/>
      <c r="BJ3670" s="33" t="s">
        <v>3837</v>
      </c>
      <c r="BP3670" s="8"/>
    </row>
    <row r="3671" spans="1:68" x14ac:dyDescent="0.25">
      <c r="A3671" s="8"/>
      <c r="B3671" s="8"/>
      <c r="C3671" s="8"/>
      <c r="D3671" s="8"/>
      <c r="F3671" s="8"/>
      <c r="H3671"/>
      <c r="N3671"/>
      <c r="P3671" s="8"/>
      <c r="R3671" s="8"/>
      <c r="T3671" s="8"/>
      <c r="AQ3671"/>
      <c r="BJ3671" s="33" t="s">
        <v>3838</v>
      </c>
      <c r="BP3671" s="8"/>
    </row>
    <row r="3672" spans="1:68" x14ac:dyDescent="0.25">
      <c r="A3672" s="8"/>
      <c r="B3672" s="8"/>
      <c r="C3672" s="8"/>
      <c r="D3672" s="8"/>
      <c r="F3672" s="8"/>
      <c r="H3672"/>
      <c r="N3672"/>
      <c r="P3672" s="8"/>
      <c r="R3672" s="8"/>
      <c r="T3672" s="8"/>
      <c r="AQ3672"/>
      <c r="BJ3672" s="33" t="s">
        <v>3839</v>
      </c>
      <c r="BP3672" s="8"/>
    </row>
    <row r="3673" spans="1:68" x14ac:dyDescent="0.25">
      <c r="A3673" s="8"/>
      <c r="B3673" s="8"/>
      <c r="C3673" s="8"/>
      <c r="D3673" s="8"/>
      <c r="F3673" s="8"/>
      <c r="H3673"/>
      <c r="N3673"/>
      <c r="P3673" s="8"/>
      <c r="R3673" s="8"/>
      <c r="T3673" s="8"/>
      <c r="AQ3673"/>
      <c r="BJ3673" s="33" t="s">
        <v>3840</v>
      </c>
      <c r="BP3673" s="8"/>
    </row>
    <row r="3674" spans="1:68" x14ac:dyDescent="0.25">
      <c r="A3674" s="8"/>
      <c r="B3674" s="8"/>
      <c r="C3674" s="8"/>
      <c r="D3674" s="8"/>
      <c r="F3674" s="8"/>
      <c r="H3674"/>
      <c r="N3674"/>
      <c r="P3674" s="8"/>
      <c r="R3674" s="8"/>
      <c r="T3674" s="8"/>
      <c r="AQ3674"/>
      <c r="BJ3674" s="33" t="s">
        <v>3841</v>
      </c>
      <c r="BP3674" s="8"/>
    </row>
    <row r="3675" spans="1:68" x14ac:dyDescent="0.25">
      <c r="A3675" s="8"/>
      <c r="B3675" s="8"/>
      <c r="C3675" s="8"/>
      <c r="D3675" s="8"/>
      <c r="F3675" s="8"/>
      <c r="H3675"/>
      <c r="N3675"/>
      <c r="P3675" s="8"/>
      <c r="R3675" s="8"/>
      <c r="T3675" s="8"/>
      <c r="AQ3675"/>
      <c r="BJ3675" s="33" t="s">
        <v>3842</v>
      </c>
      <c r="BP3675" s="8"/>
    </row>
    <row r="3676" spans="1:68" x14ac:dyDescent="0.25">
      <c r="A3676" s="8"/>
      <c r="B3676" s="8"/>
      <c r="C3676" s="8"/>
      <c r="D3676" s="8"/>
      <c r="F3676" s="8"/>
      <c r="H3676"/>
      <c r="N3676"/>
      <c r="P3676" s="8"/>
      <c r="R3676" s="8"/>
      <c r="T3676" s="8"/>
      <c r="AQ3676"/>
      <c r="BJ3676" s="33" t="s">
        <v>3843</v>
      </c>
      <c r="BP3676" s="8"/>
    </row>
    <row r="3677" spans="1:68" x14ac:dyDescent="0.25">
      <c r="A3677" s="8"/>
      <c r="B3677" s="8"/>
      <c r="C3677" s="8"/>
      <c r="D3677" s="8"/>
      <c r="F3677" s="8"/>
      <c r="H3677"/>
      <c r="N3677"/>
      <c r="P3677" s="8"/>
      <c r="R3677" s="8"/>
      <c r="T3677" s="8"/>
      <c r="AQ3677"/>
      <c r="BJ3677" s="33" t="s">
        <v>3844</v>
      </c>
      <c r="BP3677" s="8"/>
    </row>
    <row r="3678" spans="1:68" x14ac:dyDescent="0.25">
      <c r="A3678" s="8"/>
      <c r="B3678" s="8"/>
      <c r="C3678" s="8"/>
      <c r="D3678" s="8"/>
      <c r="F3678" s="8"/>
      <c r="H3678"/>
      <c r="N3678"/>
      <c r="P3678" s="8"/>
      <c r="R3678" s="8"/>
      <c r="T3678" s="8"/>
      <c r="AQ3678"/>
      <c r="BJ3678" s="33" t="s">
        <v>3845</v>
      </c>
      <c r="BP3678" s="8"/>
    </row>
    <row r="3679" spans="1:68" x14ac:dyDescent="0.25">
      <c r="A3679" s="8"/>
      <c r="B3679" s="8"/>
      <c r="C3679" s="8"/>
      <c r="D3679" s="8"/>
      <c r="F3679" s="8"/>
      <c r="H3679"/>
      <c r="N3679"/>
      <c r="P3679" s="8"/>
      <c r="R3679" s="8"/>
      <c r="T3679" s="8"/>
      <c r="AQ3679"/>
      <c r="BJ3679" s="33" t="s">
        <v>3846</v>
      </c>
      <c r="BP3679" s="8"/>
    </row>
    <row r="3680" spans="1:68" x14ac:dyDescent="0.25">
      <c r="A3680" s="8"/>
      <c r="B3680" s="8"/>
      <c r="C3680" s="8"/>
      <c r="D3680" s="8"/>
      <c r="F3680" s="8"/>
      <c r="H3680"/>
      <c r="N3680"/>
      <c r="P3680" s="8"/>
      <c r="R3680" s="8"/>
      <c r="T3680" s="8"/>
      <c r="AQ3680"/>
      <c r="BJ3680" s="33" t="s">
        <v>3847</v>
      </c>
      <c r="BP3680" s="8"/>
    </row>
    <row r="3681" spans="1:68" x14ac:dyDescent="0.25">
      <c r="A3681" s="8"/>
      <c r="B3681" s="8"/>
      <c r="C3681" s="8"/>
      <c r="D3681" s="8"/>
      <c r="F3681" s="8"/>
      <c r="H3681"/>
      <c r="N3681"/>
      <c r="P3681" s="8"/>
      <c r="R3681" s="8"/>
      <c r="T3681" s="8"/>
      <c r="AQ3681"/>
      <c r="BJ3681" s="33" t="s">
        <v>3848</v>
      </c>
      <c r="BP3681" s="8"/>
    </row>
    <row r="3682" spans="1:68" x14ac:dyDescent="0.25">
      <c r="A3682" s="8"/>
      <c r="B3682" s="8"/>
      <c r="C3682" s="8"/>
      <c r="D3682" s="8"/>
      <c r="F3682" s="8"/>
      <c r="H3682"/>
      <c r="N3682"/>
      <c r="P3682" s="8"/>
      <c r="R3682" s="8"/>
      <c r="T3682" s="8"/>
      <c r="AQ3682"/>
      <c r="BJ3682" s="33" t="s">
        <v>3849</v>
      </c>
      <c r="BP3682" s="8"/>
    </row>
    <row r="3683" spans="1:68" x14ac:dyDescent="0.25">
      <c r="A3683" s="8"/>
      <c r="B3683" s="8"/>
      <c r="C3683" s="8"/>
      <c r="D3683" s="8"/>
      <c r="F3683" s="8"/>
      <c r="H3683"/>
      <c r="N3683"/>
      <c r="P3683" s="8"/>
      <c r="R3683" s="8"/>
      <c r="T3683" s="8"/>
      <c r="AQ3683"/>
      <c r="BJ3683" s="33" t="s">
        <v>3850</v>
      </c>
      <c r="BP3683" s="8"/>
    </row>
    <row r="3684" spans="1:68" x14ac:dyDescent="0.25">
      <c r="A3684" s="8"/>
      <c r="B3684" s="8"/>
      <c r="C3684" s="8"/>
      <c r="D3684" s="8"/>
      <c r="F3684" s="8"/>
      <c r="H3684"/>
      <c r="N3684"/>
      <c r="P3684" s="8"/>
      <c r="R3684" s="8"/>
      <c r="T3684" s="8"/>
      <c r="AQ3684"/>
      <c r="BJ3684" s="33" t="s">
        <v>3851</v>
      </c>
      <c r="BP3684" s="8"/>
    </row>
    <row r="3685" spans="1:68" x14ac:dyDescent="0.25">
      <c r="A3685" s="8"/>
      <c r="B3685" s="8"/>
      <c r="C3685" s="8"/>
      <c r="D3685" s="8"/>
      <c r="F3685" s="8"/>
      <c r="H3685"/>
      <c r="N3685"/>
      <c r="P3685" s="8"/>
      <c r="R3685" s="8"/>
      <c r="T3685" s="8"/>
      <c r="AQ3685"/>
      <c r="BJ3685" s="33" t="s">
        <v>3852</v>
      </c>
      <c r="BP3685" s="8"/>
    </row>
    <row r="3686" spans="1:68" x14ac:dyDescent="0.25">
      <c r="A3686" s="8"/>
      <c r="B3686" s="8"/>
      <c r="C3686" s="8"/>
      <c r="D3686" s="8"/>
      <c r="F3686" s="8"/>
      <c r="H3686"/>
      <c r="N3686"/>
      <c r="P3686" s="8"/>
      <c r="R3686" s="8"/>
      <c r="T3686" s="8"/>
      <c r="AQ3686"/>
      <c r="BJ3686" s="33" t="s">
        <v>3853</v>
      </c>
      <c r="BP3686" s="8"/>
    </row>
    <row r="3687" spans="1:68" x14ac:dyDescent="0.25">
      <c r="A3687" s="8"/>
      <c r="B3687" s="8"/>
      <c r="C3687" s="8"/>
      <c r="D3687" s="8"/>
      <c r="F3687" s="8"/>
      <c r="H3687"/>
      <c r="N3687"/>
      <c r="P3687" s="8"/>
      <c r="R3687" s="8"/>
      <c r="T3687" s="8"/>
      <c r="AQ3687"/>
      <c r="BJ3687" s="33" t="s">
        <v>3854</v>
      </c>
      <c r="BP3687" s="8"/>
    </row>
    <row r="3688" spans="1:68" x14ac:dyDescent="0.25">
      <c r="A3688" s="8"/>
      <c r="B3688" s="8"/>
      <c r="C3688" s="8"/>
      <c r="D3688" s="8"/>
      <c r="F3688" s="8"/>
      <c r="H3688"/>
      <c r="N3688"/>
      <c r="P3688" s="8"/>
      <c r="R3688" s="8"/>
      <c r="T3688" s="8"/>
      <c r="AQ3688"/>
      <c r="BJ3688" s="33" t="s">
        <v>3855</v>
      </c>
      <c r="BP3688" s="8"/>
    </row>
    <row r="3689" spans="1:68" x14ac:dyDescent="0.25">
      <c r="A3689" s="8"/>
      <c r="B3689" s="8"/>
      <c r="C3689" s="8"/>
      <c r="D3689" s="8"/>
      <c r="F3689" s="8"/>
      <c r="H3689"/>
      <c r="N3689"/>
      <c r="P3689" s="8"/>
      <c r="R3689" s="8"/>
      <c r="T3689" s="8"/>
      <c r="AQ3689"/>
      <c r="BJ3689" s="33" t="s">
        <v>3856</v>
      </c>
      <c r="BP3689" s="8"/>
    </row>
    <row r="3690" spans="1:68" x14ac:dyDescent="0.25">
      <c r="A3690" s="8"/>
      <c r="B3690" s="8"/>
      <c r="C3690" s="8"/>
      <c r="D3690" s="8"/>
      <c r="F3690" s="8"/>
      <c r="H3690"/>
      <c r="N3690"/>
      <c r="P3690" s="8"/>
      <c r="R3690" s="8"/>
      <c r="T3690" s="8"/>
      <c r="AQ3690"/>
      <c r="BJ3690" s="33" t="s">
        <v>3857</v>
      </c>
      <c r="BP3690" s="8"/>
    </row>
    <row r="3691" spans="1:68" x14ac:dyDescent="0.25">
      <c r="A3691" s="8"/>
      <c r="B3691" s="8"/>
      <c r="C3691" s="8"/>
      <c r="D3691" s="8"/>
      <c r="F3691" s="8"/>
      <c r="H3691"/>
      <c r="N3691"/>
      <c r="P3691" s="8"/>
      <c r="R3691" s="8"/>
      <c r="T3691" s="8"/>
      <c r="AQ3691"/>
      <c r="BJ3691" s="33" t="s">
        <v>3858</v>
      </c>
      <c r="BP3691" s="8"/>
    </row>
    <row r="3692" spans="1:68" x14ac:dyDescent="0.25">
      <c r="A3692" s="8"/>
      <c r="B3692" s="8"/>
      <c r="C3692" s="8"/>
      <c r="D3692" s="8"/>
      <c r="F3692" s="8"/>
      <c r="H3692"/>
      <c r="N3692"/>
      <c r="P3692" s="8"/>
      <c r="R3692" s="8"/>
      <c r="T3692" s="8"/>
      <c r="AQ3692"/>
      <c r="BJ3692" s="33" t="s">
        <v>3859</v>
      </c>
      <c r="BP3692" s="8"/>
    </row>
    <row r="3693" spans="1:68" x14ac:dyDescent="0.25">
      <c r="A3693" s="8"/>
      <c r="B3693" s="8"/>
      <c r="C3693" s="8"/>
      <c r="D3693" s="8"/>
      <c r="F3693" s="8"/>
      <c r="H3693"/>
      <c r="N3693"/>
      <c r="P3693" s="8"/>
      <c r="R3693" s="8"/>
      <c r="T3693" s="8"/>
      <c r="AQ3693"/>
      <c r="BJ3693" s="33" t="s">
        <v>3860</v>
      </c>
      <c r="BP3693" s="8"/>
    </row>
    <row r="3694" spans="1:68" x14ac:dyDescent="0.25">
      <c r="A3694" s="8"/>
      <c r="B3694" s="8"/>
      <c r="C3694" s="8"/>
      <c r="D3694" s="8"/>
      <c r="F3694" s="8"/>
      <c r="H3694"/>
      <c r="N3694"/>
      <c r="P3694" s="8"/>
      <c r="R3694" s="8"/>
      <c r="T3694" s="8"/>
      <c r="AQ3694"/>
      <c r="BJ3694" s="33" t="s">
        <v>3861</v>
      </c>
      <c r="BP3694" s="8"/>
    </row>
    <row r="3695" spans="1:68" x14ac:dyDescent="0.25">
      <c r="A3695" s="8"/>
      <c r="B3695" s="8"/>
      <c r="C3695" s="8"/>
      <c r="D3695" s="8"/>
      <c r="F3695" s="8"/>
      <c r="H3695"/>
      <c r="N3695"/>
      <c r="P3695" s="8"/>
      <c r="R3695" s="8"/>
      <c r="T3695" s="8"/>
      <c r="AQ3695"/>
      <c r="BJ3695" s="33" t="s">
        <v>3862</v>
      </c>
      <c r="BP3695" s="8"/>
    </row>
    <row r="3696" spans="1:68" x14ac:dyDescent="0.25">
      <c r="A3696" s="8"/>
      <c r="B3696" s="8"/>
      <c r="C3696" s="8"/>
      <c r="D3696" s="8"/>
      <c r="F3696" s="8"/>
      <c r="H3696"/>
      <c r="N3696"/>
      <c r="P3696" s="8"/>
      <c r="R3696" s="8"/>
      <c r="T3696" s="8"/>
      <c r="AQ3696"/>
      <c r="BJ3696" s="33" t="s">
        <v>3863</v>
      </c>
      <c r="BP3696" s="8"/>
    </row>
    <row r="3697" spans="1:68" x14ac:dyDescent="0.25">
      <c r="A3697" s="8"/>
      <c r="B3697" s="8"/>
      <c r="C3697" s="8"/>
      <c r="D3697" s="8"/>
      <c r="F3697" s="8"/>
      <c r="H3697"/>
      <c r="N3697"/>
      <c r="P3697" s="8"/>
      <c r="R3697" s="8"/>
      <c r="T3697" s="8"/>
      <c r="AQ3697"/>
      <c r="BJ3697" s="33" t="s">
        <v>3864</v>
      </c>
      <c r="BP3697" s="8"/>
    </row>
    <row r="3698" spans="1:68" x14ac:dyDescent="0.25">
      <c r="A3698" s="8"/>
      <c r="B3698" s="8"/>
      <c r="C3698" s="8"/>
      <c r="D3698" s="8"/>
      <c r="F3698" s="8"/>
      <c r="H3698"/>
      <c r="N3698"/>
      <c r="P3698" s="8"/>
      <c r="R3698" s="8"/>
      <c r="T3698" s="8"/>
      <c r="AQ3698"/>
      <c r="BJ3698" s="33" t="s">
        <v>3865</v>
      </c>
      <c r="BP3698" s="8"/>
    </row>
    <row r="3699" spans="1:68" x14ac:dyDescent="0.25">
      <c r="A3699" s="8"/>
      <c r="B3699" s="8"/>
      <c r="C3699" s="8"/>
      <c r="D3699" s="8"/>
      <c r="F3699" s="8"/>
      <c r="H3699"/>
      <c r="N3699"/>
      <c r="P3699" s="8"/>
      <c r="R3699" s="8"/>
      <c r="T3699" s="8"/>
      <c r="AQ3699"/>
      <c r="BJ3699" s="33" t="s">
        <v>3866</v>
      </c>
      <c r="BP3699" s="8"/>
    </row>
    <row r="3700" spans="1:68" x14ac:dyDescent="0.25">
      <c r="A3700" s="8"/>
      <c r="B3700" s="8"/>
      <c r="C3700" s="8"/>
      <c r="D3700" s="8"/>
      <c r="F3700" s="8"/>
      <c r="H3700"/>
      <c r="N3700"/>
      <c r="P3700" s="8"/>
      <c r="R3700" s="8"/>
      <c r="T3700" s="8"/>
      <c r="AQ3700"/>
      <c r="BJ3700" s="33" t="s">
        <v>3867</v>
      </c>
      <c r="BP3700" s="8"/>
    </row>
    <row r="3701" spans="1:68" x14ac:dyDescent="0.25">
      <c r="A3701" s="8"/>
      <c r="B3701" s="8"/>
      <c r="C3701" s="8"/>
      <c r="D3701" s="8"/>
      <c r="F3701" s="8"/>
      <c r="H3701"/>
      <c r="N3701"/>
      <c r="P3701" s="8"/>
      <c r="R3701" s="8"/>
      <c r="T3701" s="8"/>
      <c r="AQ3701"/>
      <c r="BJ3701" s="33" t="s">
        <v>3868</v>
      </c>
      <c r="BP3701" s="8"/>
    </row>
    <row r="3702" spans="1:68" x14ac:dyDescent="0.25">
      <c r="A3702" s="8"/>
      <c r="B3702" s="8"/>
      <c r="C3702" s="8"/>
      <c r="D3702" s="8"/>
      <c r="F3702" s="8"/>
      <c r="H3702"/>
      <c r="N3702"/>
      <c r="P3702" s="8"/>
      <c r="R3702" s="8"/>
      <c r="T3702" s="8"/>
      <c r="AQ3702"/>
      <c r="BJ3702" s="33" t="s">
        <v>3869</v>
      </c>
      <c r="BP3702" s="8"/>
    </row>
    <row r="3703" spans="1:68" x14ac:dyDescent="0.25">
      <c r="A3703" s="8"/>
      <c r="B3703" s="8"/>
      <c r="C3703" s="8"/>
      <c r="D3703" s="8"/>
      <c r="F3703" s="8"/>
      <c r="H3703"/>
      <c r="N3703"/>
      <c r="P3703" s="8"/>
      <c r="R3703" s="8"/>
      <c r="T3703" s="8"/>
      <c r="AQ3703"/>
      <c r="BJ3703" s="33" t="s">
        <v>3870</v>
      </c>
      <c r="BP3703" s="8"/>
    </row>
    <row r="3704" spans="1:68" x14ac:dyDescent="0.25">
      <c r="A3704" s="8"/>
      <c r="B3704" s="8"/>
      <c r="C3704" s="8"/>
      <c r="D3704" s="8"/>
      <c r="F3704" s="8"/>
      <c r="H3704"/>
      <c r="N3704"/>
      <c r="P3704" s="8"/>
      <c r="R3704" s="8"/>
      <c r="T3704" s="8"/>
      <c r="AQ3704"/>
      <c r="BJ3704" s="33" t="s">
        <v>3871</v>
      </c>
      <c r="BP3704" s="8"/>
    </row>
    <row r="3705" spans="1:68" x14ac:dyDescent="0.25">
      <c r="A3705" s="8"/>
      <c r="B3705" s="8"/>
      <c r="C3705" s="8"/>
      <c r="D3705" s="8"/>
      <c r="F3705" s="8"/>
      <c r="H3705"/>
      <c r="N3705"/>
      <c r="P3705" s="8"/>
      <c r="R3705" s="8"/>
      <c r="T3705" s="8"/>
      <c r="AQ3705"/>
      <c r="BJ3705" s="33" t="s">
        <v>3872</v>
      </c>
      <c r="BP3705" s="8"/>
    </row>
    <row r="3706" spans="1:68" x14ac:dyDescent="0.25">
      <c r="A3706" s="8"/>
      <c r="B3706" s="8"/>
      <c r="C3706" s="8"/>
      <c r="D3706" s="8"/>
      <c r="F3706" s="8"/>
      <c r="H3706"/>
      <c r="N3706"/>
      <c r="P3706" s="8"/>
      <c r="R3706" s="8"/>
      <c r="T3706" s="8"/>
      <c r="AQ3706"/>
      <c r="BJ3706" s="33" t="s">
        <v>3873</v>
      </c>
      <c r="BP3706" s="8"/>
    </row>
    <row r="3707" spans="1:68" x14ac:dyDescent="0.25">
      <c r="A3707" s="8"/>
      <c r="B3707" s="8"/>
      <c r="C3707" s="8"/>
      <c r="D3707" s="8"/>
      <c r="F3707" s="8"/>
      <c r="H3707"/>
      <c r="N3707"/>
      <c r="P3707" s="8"/>
      <c r="R3707" s="8"/>
      <c r="T3707" s="8"/>
      <c r="AQ3707"/>
      <c r="BJ3707" s="33" t="s">
        <v>3874</v>
      </c>
      <c r="BP3707" s="8"/>
    </row>
    <row r="3708" spans="1:68" x14ac:dyDescent="0.25">
      <c r="A3708" s="8"/>
      <c r="B3708" s="8"/>
      <c r="C3708" s="8"/>
      <c r="D3708" s="8"/>
      <c r="F3708" s="8"/>
      <c r="H3708"/>
      <c r="N3708"/>
      <c r="P3708" s="8"/>
      <c r="R3708" s="8"/>
      <c r="T3708" s="8"/>
      <c r="AQ3708"/>
      <c r="BJ3708" s="33" t="s">
        <v>3875</v>
      </c>
      <c r="BP3708" s="8"/>
    </row>
    <row r="3709" spans="1:68" x14ac:dyDescent="0.25">
      <c r="A3709" s="8"/>
      <c r="B3709" s="8"/>
      <c r="C3709" s="8"/>
      <c r="D3709" s="8"/>
      <c r="F3709" s="8"/>
      <c r="H3709"/>
      <c r="N3709"/>
      <c r="P3709" s="8"/>
      <c r="R3709" s="8"/>
      <c r="T3709" s="8"/>
      <c r="AQ3709"/>
      <c r="BJ3709" s="33" t="s">
        <v>3876</v>
      </c>
      <c r="BP3709" s="8"/>
    </row>
    <row r="3710" spans="1:68" x14ac:dyDescent="0.25">
      <c r="A3710" s="8"/>
      <c r="B3710" s="8"/>
      <c r="C3710" s="8"/>
      <c r="D3710" s="8"/>
      <c r="F3710" s="8"/>
      <c r="H3710"/>
      <c r="N3710"/>
      <c r="P3710" s="8"/>
      <c r="R3710" s="8"/>
      <c r="T3710" s="8"/>
      <c r="AQ3710"/>
      <c r="BJ3710" s="33" t="s">
        <v>3877</v>
      </c>
      <c r="BP3710" s="8"/>
    </row>
    <row r="3711" spans="1:68" x14ac:dyDescent="0.25">
      <c r="A3711" s="8"/>
      <c r="B3711" s="8"/>
      <c r="C3711" s="8"/>
      <c r="D3711" s="8"/>
      <c r="F3711" s="8"/>
      <c r="H3711"/>
      <c r="N3711"/>
      <c r="P3711" s="8"/>
      <c r="R3711" s="8"/>
      <c r="T3711" s="8"/>
      <c r="AQ3711"/>
      <c r="BJ3711" s="33" t="s">
        <v>3878</v>
      </c>
      <c r="BP3711" s="8"/>
    </row>
    <row r="3712" spans="1:68" x14ac:dyDescent="0.25">
      <c r="A3712" s="8"/>
      <c r="B3712" s="8"/>
      <c r="C3712" s="8"/>
      <c r="D3712" s="8"/>
      <c r="F3712" s="8"/>
      <c r="H3712"/>
      <c r="N3712"/>
      <c r="P3712" s="8"/>
      <c r="R3712" s="8"/>
      <c r="T3712" s="8"/>
      <c r="AQ3712"/>
      <c r="BJ3712" s="33" t="s">
        <v>3879</v>
      </c>
      <c r="BP3712" s="8"/>
    </row>
    <row r="3713" spans="1:68" x14ac:dyDescent="0.25">
      <c r="A3713" s="8"/>
      <c r="B3713" s="8"/>
      <c r="C3713" s="8"/>
      <c r="D3713" s="8"/>
      <c r="F3713" s="8"/>
      <c r="H3713"/>
      <c r="N3713"/>
      <c r="P3713" s="8"/>
      <c r="R3713" s="8"/>
      <c r="T3713" s="8"/>
      <c r="AQ3713"/>
      <c r="BJ3713" s="33" t="s">
        <v>3880</v>
      </c>
      <c r="BP3713" s="8"/>
    </row>
    <row r="3714" spans="1:68" x14ac:dyDescent="0.25">
      <c r="A3714" s="8"/>
      <c r="B3714" s="8"/>
      <c r="C3714" s="8"/>
      <c r="D3714" s="8"/>
      <c r="F3714" s="8"/>
      <c r="H3714"/>
      <c r="N3714"/>
      <c r="P3714" s="8"/>
      <c r="R3714" s="8"/>
      <c r="T3714" s="8"/>
      <c r="AQ3714"/>
      <c r="BJ3714" s="33" t="s">
        <v>3881</v>
      </c>
      <c r="BP3714" s="8"/>
    </row>
    <row r="3715" spans="1:68" x14ac:dyDescent="0.25">
      <c r="A3715" s="8"/>
      <c r="B3715" s="8"/>
      <c r="C3715" s="8"/>
      <c r="D3715" s="8"/>
      <c r="F3715" s="8"/>
      <c r="H3715"/>
      <c r="N3715"/>
      <c r="P3715" s="8"/>
      <c r="R3715" s="8"/>
      <c r="T3715" s="8"/>
      <c r="AQ3715"/>
      <c r="BJ3715" s="33" t="s">
        <v>3882</v>
      </c>
      <c r="BP3715" s="8"/>
    </row>
    <row r="3716" spans="1:68" x14ac:dyDescent="0.25">
      <c r="A3716" s="8"/>
      <c r="B3716" s="8"/>
      <c r="C3716" s="8"/>
      <c r="D3716" s="8"/>
      <c r="F3716" s="8"/>
      <c r="H3716"/>
      <c r="N3716"/>
      <c r="P3716" s="8"/>
      <c r="R3716" s="8"/>
      <c r="T3716" s="8"/>
      <c r="AQ3716"/>
      <c r="BJ3716" s="33" t="s">
        <v>3883</v>
      </c>
      <c r="BP3716" s="8"/>
    </row>
    <row r="3717" spans="1:68" x14ac:dyDescent="0.25">
      <c r="A3717" s="8"/>
      <c r="B3717" s="8"/>
      <c r="C3717" s="8"/>
      <c r="D3717" s="8"/>
      <c r="F3717" s="8"/>
      <c r="H3717"/>
      <c r="N3717"/>
      <c r="P3717" s="8"/>
      <c r="R3717" s="8"/>
      <c r="T3717" s="8"/>
      <c r="AQ3717"/>
      <c r="BJ3717" s="33" t="s">
        <v>3884</v>
      </c>
      <c r="BP3717" s="8"/>
    </row>
    <row r="3718" spans="1:68" x14ac:dyDescent="0.25">
      <c r="A3718" s="8"/>
      <c r="B3718" s="8"/>
      <c r="C3718" s="8"/>
      <c r="D3718" s="8"/>
      <c r="F3718" s="8"/>
      <c r="H3718"/>
      <c r="N3718"/>
      <c r="P3718" s="8"/>
      <c r="R3718" s="8"/>
      <c r="T3718" s="8"/>
      <c r="AQ3718"/>
      <c r="BJ3718" s="33" t="s">
        <v>3885</v>
      </c>
      <c r="BP3718" s="8"/>
    </row>
    <row r="3719" spans="1:68" x14ac:dyDescent="0.25">
      <c r="A3719" s="8"/>
      <c r="B3719" s="8"/>
      <c r="C3719" s="8"/>
      <c r="D3719" s="8"/>
      <c r="F3719" s="8"/>
      <c r="H3719"/>
      <c r="N3719"/>
      <c r="P3719" s="8"/>
      <c r="R3719" s="8"/>
      <c r="T3719" s="8"/>
      <c r="AQ3719"/>
      <c r="BJ3719" s="33" t="s">
        <v>3886</v>
      </c>
      <c r="BP3719" s="8"/>
    </row>
    <row r="3720" spans="1:68" x14ac:dyDescent="0.25">
      <c r="A3720" s="8"/>
      <c r="B3720" s="8"/>
      <c r="C3720" s="8"/>
      <c r="D3720" s="8"/>
      <c r="F3720" s="8"/>
      <c r="H3720"/>
      <c r="N3720"/>
      <c r="P3720" s="8"/>
      <c r="R3720" s="8"/>
      <c r="T3720" s="8"/>
      <c r="AQ3720"/>
      <c r="BJ3720" s="33" t="s">
        <v>3887</v>
      </c>
      <c r="BP3720" s="8"/>
    </row>
    <row r="3721" spans="1:68" x14ac:dyDescent="0.25">
      <c r="A3721" s="8"/>
      <c r="B3721" s="8"/>
      <c r="C3721" s="8"/>
      <c r="D3721" s="8"/>
      <c r="F3721" s="8"/>
      <c r="H3721"/>
      <c r="N3721"/>
      <c r="P3721" s="8"/>
      <c r="R3721" s="8"/>
      <c r="T3721" s="8"/>
      <c r="AQ3721"/>
      <c r="BJ3721" s="33" t="s">
        <v>3888</v>
      </c>
      <c r="BP3721" s="8"/>
    </row>
    <row r="3722" spans="1:68" x14ac:dyDescent="0.25">
      <c r="A3722" s="8"/>
      <c r="B3722" s="8"/>
      <c r="C3722" s="8"/>
      <c r="D3722" s="8"/>
      <c r="F3722" s="8"/>
      <c r="H3722"/>
      <c r="N3722"/>
      <c r="P3722" s="8"/>
      <c r="R3722" s="8"/>
      <c r="T3722" s="8"/>
      <c r="AQ3722"/>
      <c r="BJ3722" s="33" t="s">
        <v>3889</v>
      </c>
      <c r="BP3722" s="8"/>
    </row>
    <row r="3723" spans="1:68" x14ac:dyDescent="0.25">
      <c r="A3723" s="8"/>
      <c r="B3723" s="8"/>
      <c r="C3723" s="8"/>
      <c r="D3723" s="8"/>
      <c r="F3723" s="8"/>
      <c r="H3723"/>
      <c r="N3723"/>
      <c r="P3723" s="8"/>
      <c r="R3723" s="8"/>
      <c r="T3723" s="8"/>
      <c r="AQ3723"/>
      <c r="BJ3723" s="33" t="s">
        <v>3890</v>
      </c>
      <c r="BP3723" s="8"/>
    </row>
    <row r="3724" spans="1:68" x14ac:dyDescent="0.25">
      <c r="A3724" s="8"/>
      <c r="B3724" s="8"/>
      <c r="C3724" s="8"/>
      <c r="D3724" s="8"/>
      <c r="F3724" s="8"/>
      <c r="H3724"/>
      <c r="N3724"/>
      <c r="P3724" s="8"/>
      <c r="R3724" s="8"/>
      <c r="T3724" s="8"/>
      <c r="AQ3724"/>
      <c r="BJ3724" s="33" t="s">
        <v>3891</v>
      </c>
      <c r="BP3724" s="8"/>
    </row>
    <row r="3725" spans="1:68" x14ac:dyDescent="0.25">
      <c r="A3725" s="8"/>
      <c r="B3725" s="8"/>
      <c r="C3725" s="8"/>
      <c r="D3725" s="8"/>
      <c r="F3725" s="8"/>
      <c r="H3725"/>
      <c r="N3725"/>
      <c r="P3725" s="8"/>
      <c r="R3725" s="8"/>
      <c r="T3725" s="8"/>
      <c r="AQ3725"/>
      <c r="BJ3725" s="33" t="s">
        <v>3892</v>
      </c>
      <c r="BP3725" s="8"/>
    </row>
    <row r="3726" spans="1:68" x14ac:dyDescent="0.25">
      <c r="A3726" s="8"/>
      <c r="B3726" s="8"/>
      <c r="C3726" s="8"/>
      <c r="D3726" s="8"/>
      <c r="F3726" s="8"/>
      <c r="H3726"/>
      <c r="N3726"/>
      <c r="P3726" s="8"/>
      <c r="R3726" s="8"/>
      <c r="T3726" s="8"/>
      <c r="AQ3726"/>
      <c r="BJ3726" s="33" t="s">
        <v>3893</v>
      </c>
      <c r="BP3726" s="8"/>
    </row>
    <row r="3727" spans="1:68" x14ac:dyDescent="0.25">
      <c r="A3727" s="8"/>
      <c r="B3727" s="8"/>
      <c r="C3727" s="8"/>
      <c r="D3727" s="8"/>
      <c r="F3727" s="8"/>
      <c r="H3727"/>
      <c r="N3727"/>
      <c r="P3727" s="8"/>
      <c r="R3727" s="8"/>
      <c r="T3727" s="8"/>
      <c r="AQ3727"/>
      <c r="BJ3727" s="33" t="s">
        <v>3894</v>
      </c>
      <c r="BP3727" s="8"/>
    </row>
    <row r="3728" spans="1:68" x14ac:dyDescent="0.25">
      <c r="A3728" s="8"/>
      <c r="B3728" s="8"/>
      <c r="C3728" s="8"/>
      <c r="D3728" s="8"/>
      <c r="F3728" s="8"/>
      <c r="H3728"/>
      <c r="N3728"/>
      <c r="P3728" s="8"/>
      <c r="R3728" s="8"/>
      <c r="T3728" s="8"/>
      <c r="AQ3728"/>
      <c r="BJ3728" s="33" t="s">
        <v>3895</v>
      </c>
      <c r="BP3728" s="8"/>
    </row>
    <row r="3729" spans="1:68" x14ac:dyDescent="0.25">
      <c r="A3729" s="8"/>
      <c r="B3729" s="8"/>
      <c r="C3729" s="8"/>
      <c r="D3729" s="8"/>
      <c r="F3729" s="8"/>
      <c r="H3729"/>
      <c r="N3729"/>
      <c r="P3729" s="8"/>
      <c r="R3729" s="8"/>
      <c r="T3729" s="8"/>
      <c r="AQ3729"/>
      <c r="BJ3729" s="33" t="s">
        <v>3896</v>
      </c>
      <c r="BP3729" s="8"/>
    </row>
    <row r="3730" spans="1:68" x14ac:dyDescent="0.25">
      <c r="A3730" s="8"/>
      <c r="B3730" s="8"/>
      <c r="C3730" s="8"/>
      <c r="D3730" s="8"/>
      <c r="F3730" s="8"/>
      <c r="H3730"/>
      <c r="N3730"/>
      <c r="P3730" s="8"/>
      <c r="R3730" s="8"/>
      <c r="T3730" s="8"/>
      <c r="AQ3730"/>
      <c r="BJ3730" s="33" t="s">
        <v>3897</v>
      </c>
      <c r="BP3730" s="8"/>
    </row>
    <row r="3731" spans="1:68" x14ac:dyDescent="0.25">
      <c r="A3731" s="8"/>
      <c r="B3731" s="8"/>
      <c r="C3731" s="8"/>
      <c r="D3731" s="8"/>
      <c r="F3731" s="8"/>
      <c r="H3731"/>
      <c r="N3731"/>
      <c r="P3731" s="8"/>
      <c r="R3731" s="8"/>
      <c r="T3731" s="8"/>
      <c r="AQ3731"/>
      <c r="BJ3731" s="33" t="s">
        <v>3898</v>
      </c>
      <c r="BP3731" s="8"/>
    </row>
    <row r="3732" spans="1:68" x14ac:dyDescent="0.25">
      <c r="A3732" s="8"/>
      <c r="B3732" s="8"/>
      <c r="C3732" s="8"/>
      <c r="D3732" s="8"/>
      <c r="F3732" s="8"/>
      <c r="H3732"/>
      <c r="N3732"/>
      <c r="P3732" s="8"/>
      <c r="R3732" s="8"/>
      <c r="T3732" s="8"/>
      <c r="AQ3732"/>
      <c r="BJ3732" s="33" t="s">
        <v>3899</v>
      </c>
      <c r="BP3732" s="8"/>
    </row>
    <row r="3733" spans="1:68" x14ac:dyDescent="0.25">
      <c r="A3733" s="8"/>
      <c r="B3733" s="8"/>
      <c r="C3733" s="8"/>
      <c r="D3733" s="8"/>
      <c r="F3733" s="8"/>
      <c r="H3733"/>
      <c r="N3733"/>
      <c r="P3733" s="8"/>
      <c r="R3733" s="8"/>
      <c r="T3733" s="8"/>
      <c r="AQ3733"/>
      <c r="BJ3733" s="33" t="s">
        <v>3900</v>
      </c>
      <c r="BP3733" s="8"/>
    </row>
    <row r="3734" spans="1:68" x14ac:dyDescent="0.25">
      <c r="A3734" s="8"/>
      <c r="B3734" s="8"/>
      <c r="C3734" s="8"/>
      <c r="D3734" s="8"/>
      <c r="F3734" s="8"/>
      <c r="H3734"/>
      <c r="N3734"/>
      <c r="P3734" s="8"/>
      <c r="R3734" s="8"/>
      <c r="T3734" s="8"/>
      <c r="AQ3734"/>
      <c r="BJ3734" s="33" t="s">
        <v>3901</v>
      </c>
      <c r="BP3734" s="8"/>
    </row>
    <row r="3735" spans="1:68" x14ac:dyDescent="0.25">
      <c r="A3735" s="8"/>
      <c r="B3735" s="8"/>
      <c r="C3735" s="8"/>
      <c r="D3735" s="8"/>
      <c r="F3735" s="8"/>
      <c r="H3735"/>
      <c r="N3735"/>
      <c r="P3735" s="8"/>
      <c r="R3735" s="8"/>
      <c r="T3735" s="8"/>
      <c r="AQ3735"/>
      <c r="BJ3735" s="33" t="s">
        <v>3902</v>
      </c>
      <c r="BP3735" s="8"/>
    </row>
    <row r="3736" spans="1:68" x14ac:dyDescent="0.25">
      <c r="A3736" s="8"/>
      <c r="B3736" s="8"/>
      <c r="C3736" s="8"/>
      <c r="D3736" s="8"/>
      <c r="F3736" s="8"/>
      <c r="H3736"/>
      <c r="N3736"/>
      <c r="P3736" s="8"/>
      <c r="R3736" s="8"/>
      <c r="T3736" s="8"/>
      <c r="AQ3736"/>
      <c r="BJ3736" s="33" t="s">
        <v>3903</v>
      </c>
      <c r="BP3736" s="8"/>
    </row>
    <row r="3737" spans="1:68" x14ac:dyDescent="0.25">
      <c r="A3737" s="8"/>
      <c r="B3737" s="8"/>
      <c r="C3737" s="8"/>
      <c r="D3737" s="8"/>
      <c r="F3737" s="8"/>
      <c r="H3737"/>
      <c r="N3737"/>
      <c r="P3737" s="8"/>
      <c r="R3737" s="8"/>
      <c r="T3737" s="8"/>
      <c r="AQ3737"/>
      <c r="BJ3737" s="33" t="s">
        <v>3904</v>
      </c>
      <c r="BP3737" s="8"/>
    </row>
    <row r="3738" spans="1:68" x14ac:dyDescent="0.25">
      <c r="A3738" s="8"/>
      <c r="B3738" s="8"/>
      <c r="C3738" s="8"/>
      <c r="D3738" s="8"/>
      <c r="F3738" s="8"/>
      <c r="H3738"/>
      <c r="N3738"/>
      <c r="P3738" s="8"/>
      <c r="R3738" s="8"/>
      <c r="T3738" s="8"/>
      <c r="AQ3738"/>
      <c r="BJ3738" s="33" t="s">
        <v>3905</v>
      </c>
      <c r="BP3738" s="8"/>
    </row>
    <row r="3739" spans="1:68" x14ac:dyDescent="0.25">
      <c r="A3739" s="8"/>
      <c r="B3739" s="8"/>
      <c r="C3739" s="8"/>
      <c r="D3739" s="8"/>
      <c r="F3739" s="8"/>
      <c r="H3739"/>
      <c r="N3739"/>
      <c r="P3739" s="8"/>
      <c r="R3739" s="8"/>
      <c r="T3739" s="8"/>
      <c r="AQ3739"/>
      <c r="BJ3739" s="33" t="s">
        <v>3906</v>
      </c>
      <c r="BP3739" s="8"/>
    </row>
    <row r="3740" spans="1:68" x14ac:dyDescent="0.25">
      <c r="A3740" s="8"/>
      <c r="B3740" s="8"/>
      <c r="C3740" s="8"/>
      <c r="D3740" s="8"/>
      <c r="F3740" s="8"/>
      <c r="H3740"/>
      <c r="N3740"/>
      <c r="P3740" s="8"/>
      <c r="R3740" s="8"/>
      <c r="T3740" s="8"/>
      <c r="AQ3740"/>
      <c r="BJ3740" s="33" t="s">
        <v>3907</v>
      </c>
      <c r="BP3740" s="8"/>
    </row>
    <row r="3741" spans="1:68" x14ac:dyDescent="0.25">
      <c r="A3741" s="8"/>
      <c r="B3741" s="8"/>
      <c r="C3741" s="8"/>
      <c r="D3741" s="8"/>
      <c r="F3741" s="8"/>
      <c r="H3741"/>
      <c r="N3741"/>
      <c r="P3741" s="8"/>
      <c r="R3741" s="8"/>
      <c r="T3741" s="8"/>
      <c r="AQ3741"/>
      <c r="BJ3741" s="33" t="s">
        <v>3908</v>
      </c>
      <c r="BP3741" s="8"/>
    </row>
    <row r="3742" spans="1:68" x14ac:dyDescent="0.25">
      <c r="A3742" s="8"/>
      <c r="B3742" s="8"/>
      <c r="C3742" s="8"/>
      <c r="D3742" s="8"/>
      <c r="F3742" s="8"/>
      <c r="H3742"/>
      <c r="N3742"/>
      <c r="P3742" s="8"/>
      <c r="R3742" s="8"/>
      <c r="T3742" s="8"/>
      <c r="AQ3742"/>
      <c r="BJ3742" s="33" t="s">
        <v>3909</v>
      </c>
      <c r="BP3742" s="8"/>
    </row>
    <row r="3743" spans="1:68" x14ac:dyDescent="0.25">
      <c r="A3743" s="8"/>
      <c r="B3743" s="8"/>
      <c r="C3743" s="8"/>
      <c r="D3743" s="8"/>
      <c r="F3743" s="8"/>
      <c r="H3743"/>
      <c r="N3743"/>
      <c r="P3743" s="8"/>
      <c r="R3743" s="8"/>
      <c r="T3743" s="8"/>
      <c r="AQ3743"/>
      <c r="BJ3743" s="33" t="s">
        <v>3910</v>
      </c>
      <c r="BP3743" s="8"/>
    </row>
    <row r="3744" spans="1:68" x14ac:dyDescent="0.25">
      <c r="A3744" s="8"/>
      <c r="B3744" s="8"/>
      <c r="C3744" s="8"/>
      <c r="D3744" s="8"/>
      <c r="F3744" s="8"/>
      <c r="H3744"/>
      <c r="N3744"/>
      <c r="P3744" s="8"/>
      <c r="R3744" s="8"/>
      <c r="T3744" s="8"/>
      <c r="AQ3744"/>
      <c r="BJ3744" s="33" t="s">
        <v>3911</v>
      </c>
      <c r="BP3744" s="8"/>
    </row>
    <row r="3745" spans="1:68" x14ac:dyDescent="0.25">
      <c r="A3745" s="8"/>
      <c r="B3745" s="8"/>
      <c r="C3745" s="8"/>
      <c r="D3745" s="8"/>
      <c r="F3745" s="8"/>
      <c r="H3745"/>
      <c r="N3745"/>
      <c r="P3745" s="8"/>
      <c r="R3745" s="8"/>
      <c r="T3745" s="8"/>
      <c r="AQ3745"/>
      <c r="BJ3745" s="33" t="s">
        <v>3912</v>
      </c>
      <c r="BP3745" s="8"/>
    </row>
    <row r="3746" spans="1:68" x14ac:dyDescent="0.25">
      <c r="A3746" s="8"/>
      <c r="B3746" s="8"/>
      <c r="C3746" s="8"/>
      <c r="D3746" s="8"/>
      <c r="F3746" s="8"/>
      <c r="H3746"/>
      <c r="N3746"/>
      <c r="P3746" s="8"/>
      <c r="R3746" s="8"/>
      <c r="T3746" s="8"/>
      <c r="AQ3746"/>
      <c r="BJ3746" s="33" t="s">
        <v>3913</v>
      </c>
      <c r="BP3746" s="8"/>
    </row>
    <row r="3747" spans="1:68" x14ac:dyDescent="0.25">
      <c r="A3747" s="8"/>
      <c r="B3747" s="8"/>
      <c r="C3747" s="8"/>
      <c r="D3747" s="8"/>
      <c r="F3747" s="8"/>
      <c r="H3747"/>
      <c r="N3747"/>
      <c r="P3747" s="8"/>
      <c r="R3747" s="8"/>
      <c r="T3747" s="8"/>
      <c r="AQ3747"/>
      <c r="BJ3747" s="33" t="s">
        <v>3914</v>
      </c>
      <c r="BP3747" s="8"/>
    </row>
    <row r="3748" spans="1:68" x14ac:dyDescent="0.25">
      <c r="A3748" s="8"/>
      <c r="B3748" s="8"/>
      <c r="C3748" s="8"/>
      <c r="D3748" s="8"/>
      <c r="F3748" s="8"/>
      <c r="H3748"/>
      <c r="N3748"/>
      <c r="P3748" s="8"/>
      <c r="R3748" s="8"/>
      <c r="T3748" s="8"/>
      <c r="AQ3748"/>
      <c r="BJ3748" s="33" t="s">
        <v>3915</v>
      </c>
      <c r="BP3748" s="8"/>
    </row>
    <row r="3749" spans="1:68" x14ac:dyDescent="0.25">
      <c r="A3749" s="8"/>
      <c r="B3749" s="8"/>
      <c r="C3749" s="8"/>
      <c r="D3749" s="8"/>
      <c r="F3749" s="8"/>
      <c r="H3749"/>
      <c r="N3749"/>
      <c r="P3749" s="8"/>
      <c r="R3749" s="8"/>
      <c r="T3749" s="8"/>
      <c r="AQ3749"/>
      <c r="BJ3749" s="33" t="s">
        <v>3916</v>
      </c>
      <c r="BP3749" s="8"/>
    </row>
    <row r="3750" spans="1:68" x14ac:dyDescent="0.25">
      <c r="A3750" s="8"/>
      <c r="B3750" s="8"/>
      <c r="C3750" s="8"/>
      <c r="D3750" s="8"/>
      <c r="F3750" s="8"/>
      <c r="H3750"/>
      <c r="N3750"/>
      <c r="P3750" s="8"/>
      <c r="R3750" s="8"/>
      <c r="T3750" s="8"/>
      <c r="AQ3750"/>
      <c r="BJ3750" s="33" t="s">
        <v>3917</v>
      </c>
      <c r="BP3750" s="8"/>
    </row>
    <row r="3751" spans="1:68" x14ac:dyDescent="0.25">
      <c r="A3751" s="8"/>
      <c r="B3751" s="8"/>
      <c r="C3751" s="8"/>
      <c r="D3751" s="8"/>
      <c r="F3751" s="8"/>
      <c r="H3751"/>
      <c r="N3751"/>
      <c r="P3751" s="8"/>
      <c r="R3751" s="8"/>
      <c r="T3751" s="8"/>
      <c r="AQ3751"/>
      <c r="BJ3751" s="33" t="s">
        <v>3918</v>
      </c>
      <c r="BP3751" s="8"/>
    </row>
    <row r="3752" spans="1:68" x14ac:dyDescent="0.25">
      <c r="A3752" s="8"/>
      <c r="B3752" s="8"/>
      <c r="C3752" s="8"/>
      <c r="D3752" s="8"/>
      <c r="F3752" s="8"/>
      <c r="H3752"/>
      <c r="N3752"/>
      <c r="P3752" s="8"/>
      <c r="R3752" s="8"/>
      <c r="T3752" s="8"/>
      <c r="AQ3752"/>
      <c r="BJ3752" s="33" t="s">
        <v>3919</v>
      </c>
      <c r="BP3752" s="8"/>
    </row>
    <row r="3753" spans="1:68" x14ac:dyDescent="0.25">
      <c r="A3753" s="8"/>
      <c r="B3753" s="8"/>
      <c r="C3753" s="8"/>
      <c r="D3753" s="8"/>
      <c r="F3753" s="8"/>
      <c r="H3753"/>
      <c r="N3753"/>
      <c r="P3753" s="8"/>
      <c r="R3753" s="8"/>
      <c r="T3753" s="8"/>
      <c r="AQ3753"/>
      <c r="BJ3753" s="33" t="s">
        <v>3920</v>
      </c>
      <c r="BP3753" s="8"/>
    </row>
    <row r="3754" spans="1:68" x14ac:dyDescent="0.25">
      <c r="A3754" s="8"/>
      <c r="B3754" s="8"/>
      <c r="C3754" s="8"/>
      <c r="D3754" s="8"/>
      <c r="F3754" s="8"/>
      <c r="H3754"/>
      <c r="N3754"/>
      <c r="P3754" s="8"/>
      <c r="R3754" s="8"/>
      <c r="T3754" s="8"/>
      <c r="AQ3754"/>
      <c r="BJ3754" s="33" t="s">
        <v>3921</v>
      </c>
      <c r="BP3754" s="8"/>
    </row>
    <row r="3755" spans="1:68" x14ac:dyDescent="0.25">
      <c r="A3755" s="8"/>
      <c r="B3755" s="8"/>
      <c r="C3755" s="8"/>
      <c r="D3755" s="8"/>
      <c r="F3755" s="8"/>
      <c r="H3755"/>
      <c r="N3755"/>
      <c r="P3755" s="8"/>
      <c r="R3755" s="8"/>
      <c r="T3755" s="8"/>
      <c r="AQ3755"/>
      <c r="BJ3755" s="33" t="s">
        <v>3922</v>
      </c>
      <c r="BP3755" s="8"/>
    </row>
    <row r="3756" spans="1:68" x14ac:dyDescent="0.25">
      <c r="A3756" s="8"/>
      <c r="B3756" s="8"/>
      <c r="C3756" s="8"/>
      <c r="D3756" s="8"/>
      <c r="F3756" s="8"/>
      <c r="H3756"/>
      <c r="N3756"/>
      <c r="P3756" s="8"/>
      <c r="R3756" s="8"/>
      <c r="T3756" s="8"/>
      <c r="AQ3756"/>
      <c r="BJ3756" s="33" t="s">
        <v>3923</v>
      </c>
      <c r="BP3756" s="8"/>
    </row>
    <row r="3757" spans="1:68" x14ac:dyDescent="0.25">
      <c r="A3757" s="8"/>
      <c r="B3757" s="8"/>
      <c r="C3757" s="8"/>
      <c r="D3757" s="8"/>
      <c r="F3757" s="8"/>
      <c r="H3757"/>
      <c r="N3757"/>
      <c r="P3757" s="8"/>
      <c r="R3757" s="8"/>
      <c r="T3757" s="8"/>
      <c r="AQ3757"/>
      <c r="BJ3757" s="33" t="s">
        <v>3924</v>
      </c>
      <c r="BP3757" s="8"/>
    </row>
    <row r="3758" spans="1:68" x14ac:dyDescent="0.25">
      <c r="A3758" s="8"/>
      <c r="B3758" s="8"/>
      <c r="C3758" s="8"/>
      <c r="D3758" s="8"/>
      <c r="F3758" s="8"/>
      <c r="H3758"/>
      <c r="N3758"/>
      <c r="P3758" s="8"/>
      <c r="R3758" s="8"/>
      <c r="T3758" s="8"/>
      <c r="AQ3758"/>
      <c r="BJ3758" s="33" t="s">
        <v>3925</v>
      </c>
      <c r="BP3758" s="8"/>
    </row>
    <row r="3759" spans="1:68" x14ac:dyDescent="0.25">
      <c r="A3759" s="8"/>
      <c r="B3759" s="8"/>
      <c r="C3759" s="8"/>
      <c r="D3759" s="8"/>
      <c r="F3759" s="8"/>
      <c r="H3759"/>
      <c r="N3759"/>
      <c r="P3759" s="8"/>
      <c r="R3759" s="8"/>
      <c r="T3759" s="8"/>
      <c r="AQ3759"/>
      <c r="BJ3759" s="33" t="s">
        <v>3926</v>
      </c>
      <c r="BP3759" s="8"/>
    </row>
    <row r="3760" spans="1:68" x14ac:dyDescent="0.25">
      <c r="A3760" s="8"/>
      <c r="B3760" s="8"/>
      <c r="C3760" s="8"/>
      <c r="D3760" s="8"/>
      <c r="F3760" s="8"/>
      <c r="H3760"/>
      <c r="N3760"/>
      <c r="P3760" s="8"/>
      <c r="R3760" s="8"/>
      <c r="T3760" s="8"/>
      <c r="AQ3760"/>
      <c r="BJ3760" s="33" t="s">
        <v>3927</v>
      </c>
      <c r="BP3760" s="8"/>
    </row>
    <row r="3761" spans="1:68" x14ac:dyDescent="0.25">
      <c r="A3761" s="8"/>
      <c r="B3761" s="8"/>
      <c r="C3761" s="8"/>
      <c r="D3761" s="8"/>
      <c r="F3761" s="8"/>
      <c r="H3761"/>
      <c r="N3761"/>
      <c r="P3761" s="8"/>
      <c r="R3761" s="8"/>
      <c r="T3761" s="8"/>
      <c r="AQ3761"/>
      <c r="BJ3761" s="33" t="s">
        <v>3928</v>
      </c>
      <c r="BP3761" s="8"/>
    </row>
    <row r="3762" spans="1:68" x14ac:dyDescent="0.25">
      <c r="A3762" s="8"/>
      <c r="B3762" s="8"/>
      <c r="C3762" s="8"/>
      <c r="D3762" s="8"/>
      <c r="F3762" s="8"/>
      <c r="H3762"/>
      <c r="N3762"/>
      <c r="P3762" s="8"/>
      <c r="R3762" s="8"/>
      <c r="T3762" s="8"/>
      <c r="AQ3762"/>
      <c r="BJ3762" s="33" t="s">
        <v>3929</v>
      </c>
      <c r="BP3762" s="8"/>
    </row>
    <row r="3763" spans="1:68" x14ac:dyDescent="0.25">
      <c r="A3763" s="8"/>
      <c r="B3763" s="8"/>
      <c r="C3763" s="8"/>
      <c r="D3763" s="8"/>
      <c r="F3763" s="8"/>
      <c r="H3763"/>
      <c r="N3763"/>
      <c r="P3763" s="8"/>
      <c r="R3763" s="8"/>
      <c r="T3763" s="8"/>
      <c r="AQ3763"/>
      <c r="BJ3763" s="33" t="s">
        <v>3930</v>
      </c>
      <c r="BP3763" s="8"/>
    </row>
    <row r="3764" spans="1:68" x14ac:dyDescent="0.25">
      <c r="A3764" s="8"/>
      <c r="B3764" s="8"/>
      <c r="C3764" s="8"/>
      <c r="D3764" s="8"/>
      <c r="F3764" s="8"/>
      <c r="H3764"/>
      <c r="N3764"/>
      <c r="P3764" s="8"/>
      <c r="R3764" s="8"/>
      <c r="T3764" s="8"/>
      <c r="AQ3764"/>
      <c r="BJ3764" s="33" t="s">
        <v>3931</v>
      </c>
      <c r="BP3764" s="8"/>
    </row>
    <row r="3765" spans="1:68" x14ac:dyDescent="0.25">
      <c r="A3765" s="8"/>
      <c r="B3765" s="8"/>
      <c r="C3765" s="8"/>
      <c r="D3765" s="8"/>
      <c r="F3765" s="8"/>
      <c r="H3765"/>
      <c r="N3765"/>
      <c r="P3765" s="8"/>
      <c r="R3765" s="8"/>
      <c r="T3765" s="8"/>
      <c r="AQ3765"/>
      <c r="BJ3765" s="33" t="s">
        <v>3932</v>
      </c>
      <c r="BP3765" s="8"/>
    </row>
    <row r="3766" spans="1:68" x14ac:dyDescent="0.25">
      <c r="A3766" s="8"/>
      <c r="B3766" s="8"/>
      <c r="C3766" s="8"/>
      <c r="D3766" s="8"/>
      <c r="F3766" s="8"/>
      <c r="H3766"/>
      <c r="N3766"/>
      <c r="P3766" s="8"/>
      <c r="R3766" s="8"/>
      <c r="T3766" s="8"/>
      <c r="AQ3766"/>
      <c r="BJ3766" s="33" t="s">
        <v>3933</v>
      </c>
      <c r="BP3766" s="8"/>
    </row>
    <row r="3767" spans="1:68" x14ac:dyDescent="0.25">
      <c r="A3767" s="8"/>
      <c r="B3767" s="8"/>
      <c r="C3767" s="8"/>
      <c r="D3767" s="8"/>
      <c r="F3767" s="8"/>
      <c r="H3767"/>
      <c r="N3767"/>
      <c r="P3767" s="8"/>
      <c r="R3767" s="8"/>
      <c r="T3767" s="8"/>
      <c r="AQ3767"/>
      <c r="BJ3767" s="33" t="s">
        <v>3934</v>
      </c>
      <c r="BP3767" s="8"/>
    </row>
    <row r="3768" spans="1:68" x14ac:dyDescent="0.25">
      <c r="A3768" s="8"/>
      <c r="B3768" s="8"/>
      <c r="C3768" s="8"/>
      <c r="D3768" s="8"/>
      <c r="F3768" s="8"/>
      <c r="H3768"/>
      <c r="N3768"/>
      <c r="P3768" s="8"/>
      <c r="R3768" s="8"/>
      <c r="T3768" s="8"/>
      <c r="AQ3768"/>
      <c r="BJ3768" s="33" t="s">
        <v>3935</v>
      </c>
      <c r="BP3768" s="8"/>
    </row>
    <row r="3769" spans="1:68" x14ac:dyDescent="0.25">
      <c r="A3769" s="8"/>
      <c r="B3769" s="8"/>
      <c r="C3769" s="8"/>
      <c r="D3769" s="8"/>
      <c r="F3769" s="8"/>
      <c r="H3769"/>
      <c r="N3769"/>
      <c r="P3769" s="8"/>
      <c r="R3769" s="8"/>
      <c r="T3769" s="8"/>
      <c r="AQ3769"/>
      <c r="BJ3769" s="33" t="s">
        <v>3936</v>
      </c>
      <c r="BP3769" s="8"/>
    </row>
    <row r="3770" spans="1:68" x14ac:dyDescent="0.25">
      <c r="A3770" s="8"/>
      <c r="B3770" s="8"/>
      <c r="C3770" s="8"/>
      <c r="D3770" s="8"/>
      <c r="F3770" s="8"/>
      <c r="H3770"/>
      <c r="N3770"/>
      <c r="P3770" s="8"/>
      <c r="R3770" s="8"/>
      <c r="T3770" s="8"/>
      <c r="AQ3770"/>
      <c r="BJ3770" s="33" t="s">
        <v>3937</v>
      </c>
      <c r="BP3770" s="8"/>
    </row>
    <row r="3771" spans="1:68" x14ac:dyDescent="0.25">
      <c r="A3771" s="8"/>
      <c r="B3771" s="8"/>
      <c r="C3771" s="8"/>
      <c r="D3771" s="8"/>
      <c r="F3771" s="8"/>
      <c r="H3771"/>
      <c r="N3771"/>
      <c r="P3771" s="8"/>
      <c r="R3771" s="8"/>
      <c r="T3771" s="8"/>
      <c r="AQ3771"/>
      <c r="BJ3771" s="33" t="s">
        <v>3938</v>
      </c>
      <c r="BP3771" s="8"/>
    </row>
    <row r="3772" spans="1:68" x14ac:dyDescent="0.25">
      <c r="A3772" s="8"/>
      <c r="B3772" s="8"/>
      <c r="C3772" s="8"/>
      <c r="D3772" s="8"/>
      <c r="F3772" s="8"/>
      <c r="H3772"/>
      <c r="N3772"/>
      <c r="P3772" s="8"/>
      <c r="R3772" s="8"/>
      <c r="T3772" s="8"/>
      <c r="AQ3772"/>
      <c r="BJ3772" s="33" t="s">
        <v>3939</v>
      </c>
      <c r="BP3772" s="8"/>
    </row>
    <row r="3773" spans="1:68" x14ac:dyDescent="0.25">
      <c r="A3773" s="8"/>
      <c r="B3773" s="8"/>
      <c r="C3773" s="8"/>
      <c r="D3773" s="8"/>
      <c r="F3773" s="8"/>
      <c r="H3773"/>
      <c r="N3773"/>
      <c r="P3773" s="8"/>
      <c r="R3773" s="8"/>
      <c r="T3773" s="8"/>
      <c r="AQ3773"/>
      <c r="BJ3773" s="33" t="s">
        <v>3940</v>
      </c>
      <c r="BP3773" s="8"/>
    </row>
    <row r="3774" spans="1:68" x14ac:dyDescent="0.25">
      <c r="A3774" s="8"/>
      <c r="B3774" s="8"/>
      <c r="C3774" s="8"/>
      <c r="D3774" s="8"/>
      <c r="F3774" s="8"/>
      <c r="H3774"/>
      <c r="N3774"/>
      <c r="P3774" s="8"/>
      <c r="R3774" s="8"/>
      <c r="T3774" s="8"/>
      <c r="AQ3774"/>
      <c r="BJ3774" s="33" t="s">
        <v>3941</v>
      </c>
      <c r="BP3774" s="8"/>
    </row>
    <row r="3775" spans="1:68" x14ac:dyDescent="0.25">
      <c r="A3775" s="8"/>
      <c r="B3775" s="8"/>
      <c r="C3775" s="8"/>
      <c r="D3775" s="8"/>
      <c r="F3775" s="8"/>
      <c r="H3775"/>
      <c r="N3775"/>
      <c r="P3775" s="8"/>
      <c r="R3775" s="8"/>
      <c r="T3775" s="8"/>
      <c r="AQ3775"/>
      <c r="BJ3775" s="33" t="s">
        <v>3942</v>
      </c>
      <c r="BP3775" s="8"/>
    </row>
    <row r="3776" spans="1:68" x14ac:dyDescent="0.25">
      <c r="A3776" s="8"/>
      <c r="B3776" s="8"/>
      <c r="C3776" s="8"/>
      <c r="D3776" s="8"/>
      <c r="F3776" s="8"/>
      <c r="H3776"/>
      <c r="N3776"/>
      <c r="P3776" s="8"/>
      <c r="R3776" s="8"/>
      <c r="T3776" s="8"/>
      <c r="AQ3776"/>
      <c r="BJ3776" s="33" t="s">
        <v>3943</v>
      </c>
      <c r="BP3776" s="8"/>
    </row>
    <row r="3777" spans="1:68" x14ac:dyDescent="0.25">
      <c r="A3777" s="8"/>
      <c r="B3777" s="8"/>
      <c r="C3777" s="8"/>
      <c r="D3777" s="8"/>
      <c r="F3777" s="8"/>
      <c r="H3777"/>
      <c r="N3777"/>
      <c r="P3777" s="8"/>
      <c r="R3777" s="8"/>
      <c r="T3777" s="8"/>
      <c r="AQ3777"/>
      <c r="BJ3777" s="33" t="s">
        <v>3944</v>
      </c>
      <c r="BP3777" s="8"/>
    </row>
    <row r="3778" spans="1:68" x14ac:dyDescent="0.25">
      <c r="A3778" s="8"/>
      <c r="B3778" s="8"/>
      <c r="C3778" s="8"/>
      <c r="D3778" s="8"/>
      <c r="F3778" s="8"/>
      <c r="H3778"/>
      <c r="N3778"/>
      <c r="P3778" s="8"/>
      <c r="R3778" s="8"/>
      <c r="T3778" s="8"/>
      <c r="AQ3778"/>
      <c r="BJ3778" s="33" t="s">
        <v>3945</v>
      </c>
      <c r="BP3778" s="8"/>
    </row>
    <row r="3779" spans="1:68" x14ac:dyDescent="0.25">
      <c r="A3779" s="8"/>
      <c r="B3779" s="8"/>
      <c r="C3779" s="8"/>
      <c r="D3779" s="8"/>
      <c r="F3779" s="8"/>
      <c r="H3779"/>
      <c r="N3779"/>
      <c r="P3779" s="8"/>
      <c r="R3779" s="8"/>
      <c r="T3779" s="8"/>
      <c r="AQ3779"/>
      <c r="BJ3779" s="33" t="s">
        <v>3946</v>
      </c>
      <c r="BP3779" s="8"/>
    </row>
    <row r="3780" spans="1:68" x14ac:dyDescent="0.25">
      <c r="A3780" s="8"/>
      <c r="B3780" s="8"/>
      <c r="C3780" s="8"/>
      <c r="D3780" s="8"/>
      <c r="F3780" s="8"/>
      <c r="H3780"/>
      <c r="N3780"/>
      <c r="P3780" s="8"/>
      <c r="R3780" s="8"/>
      <c r="T3780" s="8"/>
      <c r="AQ3780"/>
      <c r="BJ3780" s="33" t="s">
        <v>3947</v>
      </c>
      <c r="BP3780" s="8"/>
    </row>
    <row r="3781" spans="1:68" x14ac:dyDescent="0.25">
      <c r="A3781" s="8"/>
      <c r="B3781" s="8"/>
      <c r="C3781" s="8"/>
      <c r="D3781" s="8"/>
      <c r="F3781" s="8"/>
      <c r="H3781"/>
      <c r="N3781"/>
      <c r="P3781" s="8"/>
      <c r="R3781" s="8"/>
      <c r="T3781" s="8"/>
      <c r="AQ3781"/>
      <c r="BJ3781" s="33" t="s">
        <v>3948</v>
      </c>
      <c r="BP3781" s="8"/>
    </row>
    <row r="3782" spans="1:68" x14ac:dyDescent="0.25">
      <c r="A3782" s="8"/>
      <c r="B3782" s="8"/>
      <c r="C3782" s="8"/>
      <c r="D3782" s="8"/>
      <c r="F3782" s="8"/>
      <c r="H3782"/>
      <c r="N3782"/>
      <c r="P3782" s="8"/>
      <c r="R3782" s="8"/>
      <c r="T3782" s="8"/>
      <c r="AQ3782"/>
      <c r="BJ3782" s="33" t="s">
        <v>3949</v>
      </c>
      <c r="BP3782" s="8"/>
    </row>
    <row r="3783" spans="1:68" x14ac:dyDescent="0.25">
      <c r="A3783" s="8"/>
      <c r="B3783" s="8"/>
      <c r="C3783" s="8"/>
      <c r="D3783" s="8"/>
      <c r="F3783" s="8"/>
      <c r="H3783"/>
      <c r="N3783"/>
      <c r="P3783" s="8"/>
      <c r="R3783" s="8"/>
      <c r="T3783" s="8"/>
      <c r="AQ3783"/>
      <c r="BJ3783" s="33" t="s">
        <v>3950</v>
      </c>
      <c r="BP3783" s="8"/>
    </row>
    <row r="3784" spans="1:68" x14ac:dyDescent="0.25">
      <c r="A3784" s="8"/>
      <c r="B3784" s="8"/>
      <c r="C3784" s="8"/>
      <c r="D3784" s="8"/>
      <c r="F3784" s="8"/>
      <c r="H3784"/>
      <c r="N3784"/>
      <c r="P3784" s="8"/>
      <c r="R3784" s="8"/>
      <c r="T3784" s="8"/>
      <c r="AQ3784"/>
      <c r="BJ3784" s="33" t="s">
        <v>3951</v>
      </c>
      <c r="BP3784" s="8"/>
    </row>
    <row r="3785" spans="1:68" x14ac:dyDescent="0.25">
      <c r="A3785" s="8"/>
      <c r="B3785" s="8"/>
      <c r="C3785" s="8"/>
      <c r="D3785" s="8"/>
      <c r="F3785" s="8"/>
      <c r="H3785"/>
      <c r="N3785"/>
      <c r="P3785" s="8"/>
      <c r="R3785" s="8"/>
      <c r="T3785" s="8"/>
      <c r="AQ3785"/>
      <c r="BJ3785" s="33" t="s">
        <v>3952</v>
      </c>
      <c r="BP3785" s="8"/>
    </row>
    <row r="3786" spans="1:68" x14ac:dyDescent="0.25">
      <c r="A3786" s="8"/>
      <c r="B3786" s="8"/>
      <c r="C3786" s="8"/>
      <c r="D3786" s="8"/>
      <c r="F3786" s="8"/>
      <c r="H3786"/>
      <c r="N3786"/>
      <c r="P3786" s="8"/>
      <c r="R3786" s="8"/>
      <c r="T3786" s="8"/>
      <c r="AQ3786"/>
      <c r="BJ3786" s="33" t="s">
        <v>3953</v>
      </c>
      <c r="BP3786" s="8"/>
    </row>
    <row r="3787" spans="1:68" x14ac:dyDescent="0.25">
      <c r="A3787" s="8"/>
      <c r="B3787" s="8"/>
      <c r="C3787" s="8"/>
      <c r="D3787" s="8"/>
      <c r="F3787" s="8"/>
      <c r="H3787"/>
      <c r="N3787"/>
      <c r="P3787" s="8"/>
      <c r="R3787" s="8"/>
      <c r="T3787" s="8"/>
      <c r="AQ3787"/>
      <c r="BJ3787" s="33" t="s">
        <v>3954</v>
      </c>
      <c r="BP3787" s="8"/>
    </row>
    <row r="3788" spans="1:68" x14ac:dyDescent="0.25">
      <c r="A3788" s="8"/>
      <c r="B3788" s="8"/>
      <c r="C3788" s="8"/>
      <c r="D3788" s="8"/>
      <c r="F3788" s="8"/>
      <c r="H3788"/>
      <c r="N3788"/>
      <c r="P3788" s="8"/>
      <c r="R3788" s="8"/>
      <c r="T3788" s="8"/>
      <c r="AQ3788"/>
      <c r="BJ3788" s="33" t="s">
        <v>3955</v>
      </c>
      <c r="BP3788" s="8"/>
    </row>
    <row r="3789" spans="1:68" x14ac:dyDescent="0.25">
      <c r="A3789" s="8"/>
      <c r="B3789" s="8"/>
      <c r="C3789" s="8"/>
      <c r="D3789" s="8"/>
      <c r="F3789" s="8"/>
      <c r="H3789"/>
      <c r="N3789"/>
      <c r="P3789" s="8"/>
      <c r="R3789" s="8"/>
      <c r="T3789" s="8"/>
      <c r="AQ3789"/>
      <c r="BJ3789" s="33" t="s">
        <v>3956</v>
      </c>
      <c r="BP3789" s="8"/>
    </row>
    <row r="3790" spans="1:68" x14ac:dyDescent="0.25">
      <c r="A3790" s="8"/>
      <c r="B3790" s="8"/>
      <c r="C3790" s="8"/>
      <c r="D3790" s="8"/>
      <c r="F3790" s="8"/>
      <c r="H3790"/>
      <c r="N3790"/>
      <c r="P3790" s="8"/>
      <c r="R3790" s="8"/>
      <c r="T3790" s="8"/>
      <c r="AQ3790"/>
      <c r="BJ3790" s="33" t="s">
        <v>3957</v>
      </c>
      <c r="BP3790" s="8"/>
    </row>
    <row r="3791" spans="1:68" x14ac:dyDescent="0.25">
      <c r="A3791" s="8"/>
      <c r="B3791" s="8"/>
      <c r="C3791" s="8"/>
      <c r="D3791" s="8"/>
      <c r="F3791" s="8"/>
      <c r="H3791"/>
      <c r="N3791"/>
      <c r="P3791" s="8"/>
      <c r="R3791" s="8"/>
      <c r="T3791" s="8"/>
      <c r="AQ3791"/>
      <c r="BJ3791" s="33" t="s">
        <v>3958</v>
      </c>
      <c r="BP3791" s="8"/>
    </row>
    <row r="3792" spans="1:68" x14ac:dyDescent="0.25">
      <c r="A3792" s="8"/>
      <c r="B3792" s="8"/>
      <c r="C3792" s="8"/>
      <c r="D3792" s="8"/>
      <c r="F3792" s="8"/>
      <c r="H3792"/>
      <c r="N3792"/>
      <c r="P3792" s="8"/>
      <c r="R3792" s="8"/>
      <c r="T3792" s="8"/>
      <c r="AQ3792"/>
      <c r="BJ3792" s="33" t="s">
        <v>3959</v>
      </c>
      <c r="BP3792" s="8"/>
    </row>
    <row r="3793" spans="1:68" x14ac:dyDescent="0.25">
      <c r="A3793" s="8"/>
      <c r="B3793" s="8"/>
      <c r="C3793" s="8"/>
      <c r="D3793" s="8"/>
      <c r="F3793" s="8"/>
      <c r="H3793"/>
      <c r="N3793"/>
      <c r="P3793" s="8"/>
      <c r="R3793" s="8"/>
      <c r="T3793" s="8"/>
      <c r="AQ3793"/>
      <c r="BJ3793" s="33" t="s">
        <v>3960</v>
      </c>
      <c r="BP3793" s="8"/>
    </row>
    <row r="3794" spans="1:68" x14ac:dyDescent="0.25">
      <c r="A3794" s="8"/>
      <c r="B3794" s="8"/>
      <c r="C3794" s="8"/>
      <c r="D3794" s="8"/>
      <c r="F3794" s="8"/>
      <c r="H3794"/>
      <c r="N3794"/>
      <c r="P3794" s="8"/>
      <c r="R3794" s="8"/>
      <c r="T3794" s="8"/>
      <c r="AQ3794"/>
      <c r="BJ3794" s="33" t="s">
        <v>3961</v>
      </c>
      <c r="BP3794" s="8"/>
    </row>
    <row r="3795" spans="1:68" x14ac:dyDescent="0.25">
      <c r="A3795" s="8"/>
      <c r="B3795" s="8"/>
      <c r="C3795" s="8"/>
      <c r="D3795" s="8"/>
      <c r="F3795" s="8"/>
      <c r="H3795"/>
      <c r="N3795"/>
      <c r="P3795" s="8"/>
      <c r="R3795" s="8"/>
      <c r="T3795" s="8"/>
      <c r="AQ3795"/>
      <c r="BJ3795" s="33" t="s">
        <v>3962</v>
      </c>
      <c r="BP3795" s="8"/>
    </row>
    <row r="3796" spans="1:68" x14ac:dyDescent="0.25">
      <c r="A3796" s="8"/>
      <c r="B3796" s="8"/>
      <c r="C3796" s="8"/>
      <c r="D3796" s="8"/>
      <c r="F3796" s="8"/>
      <c r="H3796"/>
      <c r="N3796"/>
      <c r="P3796" s="8"/>
      <c r="R3796" s="8"/>
      <c r="T3796" s="8"/>
      <c r="AQ3796"/>
      <c r="BJ3796" s="33" t="s">
        <v>3963</v>
      </c>
      <c r="BP3796" s="8"/>
    </row>
    <row r="3797" spans="1:68" x14ac:dyDescent="0.25">
      <c r="A3797" s="8"/>
      <c r="B3797" s="8"/>
      <c r="C3797" s="8"/>
      <c r="D3797" s="8"/>
      <c r="F3797" s="8"/>
      <c r="H3797"/>
      <c r="N3797"/>
      <c r="P3797" s="8"/>
      <c r="R3797" s="8"/>
      <c r="T3797" s="8"/>
      <c r="AQ3797"/>
      <c r="BJ3797" s="33" t="s">
        <v>3964</v>
      </c>
      <c r="BP3797" s="8"/>
    </row>
    <row r="3798" spans="1:68" x14ac:dyDescent="0.25">
      <c r="A3798" s="8"/>
      <c r="B3798" s="8"/>
      <c r="C3798" s="8"/>
      <c r="D3798" s="8"/>
      <c r="F3798" s="8"/>
      <c r="H3798"/>
      <c r="N3798"/>
      <c r="P3798" s="8"/>
      <c r="R3798" s="8"/>
      <c r="T3798" s="8"/>
      <c r="AQ3798"/>
      <c r="BJ3798" s="33" t="s">
        <v>3965</v>
      </c>
      <c r="BP3798" s="8"/>
    </row>
    <row r="3799" spans="1:68" x14ac:dyDescent="0.25">
      <c r="A3799" s="8"/>
      <c r="B3799" s="8"/>
      <c r="C3799" s="8"/>
      <c r="D3799" s="8"/>
      <c r="F3799" s="8"/>
      <c r="H3799"/>
      <c r="N3799"/>
      <c r="P3799" s="8"/>
      <c r="R3799" s="8"/>
      <c r="T3799" s="8"/>
      <c r="AQ3799"/>
      <c r="BJ3799" s="33" t="s">
        <v>3966</v>
      </c>
      <c r="BP3799" s="8"/>
    </row>
    <row r="3800" spans="1:68" x14ac:dyDescent="0.25">
      <c r="A3800" s="8"/>
      <c r="B3800" s="8"/>
      <c r="C3800" s="8"/>
      <c r="D3800" s="8"/>
      <c r="F3800" s="8"/>
      <c r="H3800"/>
      <c r="N3800"/>
      <c r="P3800" s="8"/>
      <c r="R3800" s="8"/>
      <c r="T3800" s="8"/>
      <c r="AQ3800"/>
      <c r="BJ3800" s="33" t="s">
        <v>3967</v>
      </c>
      <c r="BP3800" s="8"/>
    </row>
    <row r="3801" spans="1:68" x14ac:dyDescent="0.25">
      <c r="A3801" s="8"/>
      <c r="B3801" s="8"/>
      <c r="C3801" s="8"/>
      <c r="D3801" s="8"/>
      <c r="F3801" s="8"/>
      <c r="H3801"/>
      <c r="N3801"/>
      <c r="P3801" s="8"/>
      <c r="R3801" s="8"/>
      <c r="T3801" s="8"/>
      <c r="AQ3801"/>
      <c r="BJ3801" s="33" t="s">
        <v>3968</v>
      </c>
      <c r="BP3801" s="8"/>
    </row>
    <row r="3802" spans="1:68" x14ac:dyDescent="0.25">
      <c r="A3802" s="8"/>
      <c r="B3802" s="8"/>
      <c r="C3802" s="8"/>
      <c r="D3802" s="8"/>
      <c r="F3802" s="8"/>
      <c r="H3802"/>
      <c r="N3802"/>
      <c r="P3802" s="8"/>
      <c r="R3802" s="8"/>
      <c r="T3802" s="8"/>
      <c r="AQ3802"/>
      <c r="BJ3802" s="33" t="s">
        <v>3969</v>
      </c>
      <c r="BP3802" s="8"/>
    </row>
    <row r="3803" spans="1:68" x14ac:dyDescent="0.25">
      <c r="A3803" s="8"/>
      <c r="B3803" s="8"/>
      <c r="C3803" s="8"/>
      <c r="D3803" s="8"/>
      <c r="F3803" s="8"/>
      <c r="H3803"/>
      <c r="N3803"/>
      <c r="P3803" s="8"/>
      <c r="R3803" s="8"/>
      <c r="T3803" s="8"/>
      <c r="AQ3803"/>
      <c r="BJ3803" s="33" t="s">
        <v>3970</v>
      </c>
      <c r="BP3803" s="8"/>
    </row>
    <row r="3804" spans="1:68" x14ac:dyDescent="0.25">
      <c r="A3804" s="8"/>
      <c r="B3804" s="8"/>
      <c r="C3804" s="8"/>
      <c r="D3804" s="8"/>
      <c r="F3804" s="8"/>
      <c r="H3804"/>
      <c r="N3804"/>
      <c r="P3804" s="8"/>
      <c r="R3804" s="8"/>
      <c r="T3804" s="8"/>
      <c r="AQ3804"/>
      <c r="BJ3804" s="33" t="s">
        <v>3971</v>
      </c>
      <c r="BP3804" s="8"/>
    </row>
    <row r="3805" spans="1:68" x14ac:dyDescent="0.25">
      <c r="A3805" s="8"/>
      <c r="B3805" s="8"/>
      <c r="C3805" s="8"/>
      <c r="D3805" s="8"/>
      <c r="F3805" s="8"/>
      <c r="H3805"/>
      <c r="N3805"/>
      <c r="P3805" s="8"/>
      <c r="R3805" s="8"/>
      <c r="T3805" s="8"/>
      <c r="AQ3805"/>
      <c r="BJ3805" s="33" t="s">
        <v>3972</v>
      </c>
      <c r="BP3805" s="8"/>
    </row>
    <row r="3806" spans="1:68" x14ac:dyDescent="0.25">
      <c r="A3806" s="8"/>
      <c r="B3806" s="8"/>
      <c r="C3806" s="8"/>
      <c r="D3806" s="8"/>
      <c r="F3806" s="8"/>
      <c r="H3806"/>
      <c r="N3806"/>
      <c r="P3806" s="8"/>
      <c r="R3806" s="8"/>
      <c r="T3806" s="8"/>
      <c r="AQ3806"/>
      <c r="BJ3806" s="33" t="s">
        <v>3973</v>
      </c>
      <c r="BP3806" s="8"/>
    </row>
    <row r="3807" spans="1:68" x14ac:dyDescent="0.25">
      <c r="A3807" s="8"/>
      <c r="B3807" s="8"/>
      <c r="C3807" s="8"/>
      <c r="D3807" s="8"/>
      <c r="F3807" s="8"/>
      <c r="H3807"/>
      <c r="N3807"/>
      <c r="P3807" s="8"/>
      <c r="R3807" s="8"/>
      <c r="T3807" s="8"/>
      <c r="AQ3807"/>
      <c r="BJ3807" s="33" t="s">
        <v>3974</v>
      </c>
      <c r="BP3807" s="8"/>
    </row>
    <row r="3808" spans="1:68" x14ac:dyDescent="0.25">
      <c r="A3808" s="8"/>
      <c r="B3808" s="8"/>
      <c r="C3808" s="8"/>
      <c r="D3808" s="8"/>
      <c r="F3808" s="8"/>
      <c r="H3808"/>
      <c r="N3808"/>
      <c r="P3808" s="8"/>
      <c r="R3808" s="8"/>
      <c r="T3808" s="8"/>
      <c r="AQ3808"/>
      <c r="BJ3808" s="33" t="s">
        <v>3975</v>
      </c>
      <c r="BP3808" s="8"/>
    </row>
    <row r="3809" spans="1:68" x14ac:dyDescent="0.25">
      <c r="A3809" s="8"/>
      <c r="B3809" s="8"/>
      <c r="C3809" s="8"/>
      <c r="D3809" s="8"/>
      <c r="F3809" s="8"/>
      <c r="H3809"/>
      <c r="N3809"/>
      <c r="P3809" s="8"/>
      <c r="R3809" s="8"/>
      <c r="T3809" s="8"/>
      <c r="AQ3809"/>
      <c r="BJ3809" s="33" t="s">
        <v>3976</v>
      </c>
      <c r="BP3809" s="8"/>
    </row>
    <row r="3810" spans="1:68" x14ac:dyDescent="0.25">
      <c r="A3810" s="8"/>
      <c r="B3810" s="8"/>
      <c r="C3810" s="8"/>
      <c r="D3810" s="8"/>
      <c r="F3810" s="8"/>
      <c r="H3810"/>
      <c r="N3810"/>
      <c r="P3810" s="8"/>
      <c r="R3810" s="8"/>
      <c r="T3810" s="8"/>
      <c r="AQ3810"/>
      <c r="BJ3810" s="33" t="s">
        <v>3977</v>
      </c>
      <c r="BP3810" s="8"/>
    </row>
    <row r="3811" spans="1:68" x14ac:dyDescent="0.25">
      <c r="A3811" s="8"/>
      <c r="B3811" s="8"/>
      <c r="C3811" s="8"/>
      <c r="D3811" s="8"/>
      <c r="F3811" s="8"/>
      <c r="H3811"/>
      <c r="N3811"/>
      <c r="P3811" s="8"/>
      <c r="R3811" s="8"/>
      <c r="T3811" s="8"/>
      <c r="AQ3811"/>
      <c r="BJ3811" s="33" t="s">
        <v>3978</v>
      </c>
      <c r="BP3811" s="8"/>
    </row>
    <row r="3812" spans="1:68" x14ac:dyDescent="0.25">
      <c r="A3812" s="8"/>
      <c r="B3812" s="8"/>
      <c r="C3812" s="8"/>
      <c r="D3812" s="8"/>
      <c r="F3812" s="8"/>
      <c r="H3812"/>
      <c r="N3812"/>
      <c r="P3812" s="8"/>
      <c r="R3812" s="8"/>
      <c r="T3812" s="8"/>
      <c r="AQ3812"/>
      <c r="BJ3812" s="33" t="s">
        <v>3979</v>
      </c>
      <c r="BP3812" s="8"/>
    </row>
    <row r="3813" spans="1:68" x14ac:dyDescent="0.25">
      <c r="A3813" s="8"/>
      <c r="B3813" s="8"/>
      <c r="C3813" s="8"/>
      <c r="D3813" s="8"/>
      <c r="F3813" s="8"/>
      <c r="H3813"/>
      <c r="N3813"/>
      <c r="P3813" s="8"/>
      <c r="R3813" s="8"/>
      <c r="T3813" s="8"/>
      <c r="AQ3813"/>
      <c r="BJ3813" s="33" t="s">
        <v>3980</v>
      </c>
      <c r="BP3813" s="8"/>
    </row>
    <row r="3814" spans="1:68" x14ac:dyDescent="0.25">
      <c r="A3814" s="8"/>
      <c r="B3814" s="8"/>
      <c r="C3814" s="8"/>
      <c r="D3814" s="8"/>
      <c r="F3814" s="8"/>
      <c r="H3814"/>
      <c r="N3814"/>
      <c r="P3814" s="8"/>
      <c r="R3814" s="8"/>
      <c r="T3814" s="8"/>
      <c r="AQ3814"/>
      <c r="BJ3814" s="33" t="s">
        <v>3981</v>
      </c>
      <c r="BP3814" s="8"/>
    </row>
    <row r="3815" spans="1:68" x14ac:dyDescent="0.25">
      <c r="A3815" s="8"/>
      <c r="B3815" s="8"/>
      <c r="C3815" s="8"/>
      <c r="D3815" s="8"/>
      <c r="F3815" s="8"/>
      <c r="H3815"/>
      <c r="N3815"/>
      <c r="P3815" s="8"/>
      <c r="R3815" s="8"/>
      <c r="T3815" s="8"/>
      <c r="AQ3815"/>
      <c r="BJ3815" s="33" t="s">
        <v>3982</v>
      </c>
      <c r="BP3815" s="8"/>
    </row>
    <row r="3816" spans="1:68" x14ac:dyDescent="0.25">
      <c r="A3816" s="8"/>
      <c r="B3816" s="8"/>
      <c r="C3816" s="8"/>
      <c r="D3816" s="8"/>
      <c r="F3816" s="8"/>
      <c r="H3816"/>
      <c r="N3816"/>
      <c r="P3816" s="8"/>
      <c r="R3816" s="8"/>
      <c r="T3816" s="8"/>
      <c r="AQ3816"/>
      <c r="BJ3816" s="33" t="s">
        <v>3983</v>
      </c>
      <c r="BP3816" s="8"/>
    </row>
    <row r="3817" spans="1:68" x14ac:dyDescent="0.25">
      <c r="A3817" s="8"/>
      <c r="B3817" s="8"/>
      <c r="C3817" s="8"/>
      <c r="D3817" s="8"/>
      <c r="F3817" s="8"/>
      <c r="H3817"/>
      <c r="N3817"/>
      <c r="P3817" s="8"/>
      <c r="R3817" s="8"/>
      <c r="T3817" s="8"/>
      <c r="AQ3817"/>
      <c r="BJ3817" s="33" t="s">
        <v>3984</v>
      </c>
      <c r="BP3817" s="8"/>
    </row>
    <row r="3818" spans="1:68" x14ac:dyDescent="0.25">
      <c r="A3818" s="8"/>
      <c r="B3818" s="8"/>
      <c r="C3818" s="8"/>
      <c r="D3818" s="8"/>
      <c r="F3818" s="8"/>
      <c r="H3818"/>
      <c r="N3818"/>
      <c r="P3818" s="8"/>
      <c r="R3818" s="8"/>
      <c r="T3818" s="8"/>
      <c r="AQ3818"/>
      <c r="BJ3818" s="33" t="s">
        <v>3985</v>
      </c>
      <c r="BP3818" s="8"/>
    </row>
    <row r="3819" spans="1:68" x14ac:dyDescent="0.25">
      <c r="A3819" s="8"/>
      <c r="B3819" s="8"/>
      <c r="C3819" s="8"/>
      <c r="D3819" s="8"/>
      <c r="F3819" s="8"/>
      <c r="H3819"/>
      <c r="N3819"/>
      <c r="P3819" s="8"/>
      <c r="R3819" s="8"/>
      <c r="T3819" s="8"/>
      <c r="AQ3819"/>
      <c r="BJ3819" s="33" t="s">
        <v>3986</v>
      </c>
      <c r="BP3819" s="8"/>
    </row>
    <row r="3820" spans="1:68" x14ac:dyDescent="0.25">
      <c r="A3820" s="8"/>
      <c r="B3820" s="8"/>
      <c r="C3820" s="8"/>
      <c r="D3820" s="8"/>
      <c r="F3820" s="8"/>
      <c r="H3820"/>
      <c r="N3820"/>
      <c r="P3820" s="8"/>
      <c r="R3820" s="8"/>
      <c r="T3820" s="8"/>
      <c r="AQ3820"/>
      <c r="BJ3820" s="33" t="s">
        <v>3987</v>
      </c>
      <c r="BP3820" s="8"/>
    </row>
    <row r="3821" spans="1:68" x14ac:dyDescent="0.25">
      <c r="A3821" s="8"/>
      <c r="B3821" s="8"/>
      <c r="C3821" s="8"/>
      <c r="D3821" s="8"/>
      <c r="F3821" s="8"/>
      <c r="H3821"/>
      <c r="N3821"/>
      <c r="P3821" s="8"/>
      <c r="R3821" s="8"/>
      <c r="T3821" s="8"/>
      <c r="AQ3821"/>
      <c r="BJ3821" s="33" t="s">
        <v>3988</v>
      </c>
      <c r="BP3821" s="8"/>
    </row>
    <row r="3822" spans="1:68" x14ac:dyDescent="0.25">
      <c r="A3822" s="8"/>
      <c r="B3822" s="8"/>
      <c r="C3822" s="8"/>
      <c r="D3822" s="8"/>
      <c r="F3822" s="8"/>
      <c r="H3822"/>
      <c r="N3822"/>
      <c r="P3822" s="8"/>
      <c r="R3822" s="8"/>
      <c r="T3822" s="8"/>
      <c r="AQ3822"/>
      <c r="BJ3822" s="33" t="s">
        <v>3989</v>
      </c>
      <c r="BP3822" s="8"/>
    </row>
    <row r="3823" spans="1:68" x14ac:dyDescent="0.25">
      <c r="A3823" s="8"/>
      <c r="B3823" s="8"/>
      <c r="C3823" s="8"/>
      <c r="D3823" s="8"/>
      <c r="F3823" s="8"/>
      <c r="H3823"/>
      <c r="N3823"/>
      <c r="P3823" s="8"/>
      <c r="R3823" s="8"/>
      <c r="T3823" s="8"/>
      <c r="AQ3823"/>
      <c r="BJ3823" s="33" t="s">
        <v>3990</v>
      </c>
      <c r="BP3823" s="8"/>
    </row>
    <row r="3824" spans="1:68" x14ac:dyDescent="0.25">
      <c r="A3824" s="8"/>
      <c r="B3824" s="8"/>
      <c r="C3824" s="8"/>
      <c r="D3824" s="8"/>
      <c r="F3824" s="8"/>
      <c r="H3824"/>
      <c r="N3824"/>
      <c r="P3824" s="8"/>
      <c r="R3824" s="8"/>
      <c r="T3824" s="8"/>
      <c r="AQ3824"/>
      <c r="BJ3824" s="33" t="s">
        <v>3991</v>
      </c>
      <c r="BP3824" s="8"/>
    </row>
    <row r="3825" spans="1:68" x14ac:dyDescent="0.25">
      <c r="A3825" s="8"/>
      <c r="B3825" s="8"/>
      <c r="C3825" s="8"/>
      <c r="D3825" s="8"/>
      <c r="F3825" s="8"/>
      <c r="H3825"/>
      <c r="N3825"/>
      <c r="P3825" s="8"/>
      <c r="R3825" s="8"/>
      <c r="T3825" s="8"/>
      <c r="AQ3825"/>
      <c r="BJ3825" s="33" t="s">
        <v>3992</v>
      </c>
      <c r="BP3825" s="8"/>
    </row>
    <row r="3826" spans="1:68" x14ac:dyDescent="0.25">
      <c r="A3826" s="8"/>
      <c r="B3826" s="8"/>
      <c r="C3826" s="8"/>
      <c r="D3826" s="8"/>
      <c r="F3826" s="8"/>
      <c r="H3826"/>
      <c r="N3826"/>
      <c r="P3826" s="8"/>
      <c r="R3826" s="8"/>
      <c r="T3826" s="8"/>
      <c r="AQ3826"/>
      <c r="BJ3826" s="33" t="s">
        <v>3993</v>
      </c>
      <c r="BP3826" s="8"/>
    </row>
    <row r="3827" spans="1:68" x14ac:dyDescent="0.25">
      <c r="A3827" s="8"/>
      <c r="B3827" s="8"/>
      <c r="C3827" s="8"/>
      <c r="D3827" s="8"/>
      <c r="F3827" s="8"/>
      <c r="H3827"/>
      <c r="N3827"/>
      <c r="P3827" s="8"/>
      <c r="R3827" s="8"/>
      <c r="T3827" s="8"/>
      <c r="AQ3827"/>
      <c r="BJ3827" s="33" t="s">
        <v>3994</v>
      </c>
      <c r="BP3827" s="8"/>
    </row>
    <row r="3828" spans="1:68" x14ac:dyDescent="0.25">
      <c r="A3828" s="8"/>
      <c r="B3828" s="8"/>
      <c r="C3828" s="8"/>
      <c r="D3828" s="8"/>
      <c r="F3828" s="8"/>
      <c r="H3828"/>
      <c r="N3828"/>
      <c r="P3828" s="8"/>
      <c r="R3828" s="8"/>
      <c r="T3828" s="8"/>
      <c r="AQ3828"/>
      <c r="BJ3828" s="33" t="s">
        <v>3995</v>
      </c>
      <c r="BP3828" s="8"/>
    </row>
    <row r="3829" spans="1:68" x14ac:dyDescent="0.25">
      <c r="A3829" s="8"/>
      <c r="B3829" s="8"/>
      <c r="C3829" s="8"/>
      <c r="D3829" s="8"/>
      <c r="F3829" s="8"/>
      <c r="H3829"/>
      <c r="N3829"/>
      <c r="P3829" s="8"/>
      <c r="R3829" s="8"/>
      <c r="T3829" s="8"/>
      <c r="AQ3829"/>
      <c r="BJ3829" s="33" t="s">
        <v>3996</v>
      </c>
      <c r="BP3829" s="8"/>
    </row>
    <row r="3830" spans="1:68" x14ac:dyDescent="0.25">
      <c r="A3830" s="8"/>
      <c r="B3830" s="8"/>
      <c r="C3830" s="8"/>
      <c r="D3830" s="8"/>
      <c r="F3830" s="8"/>
      <c r="H3830"/>
      <c r="N3830"/>
      <c r="P3830" s="8"/>
      <c r="R3830" s="8"/>
      <c r="T3830" s="8"/>
      <c r="AQ3830"/>
      <c r="BJ3830" s="33" t="s">
        <v>3997</v>
      </c>
      <c r="BP3830" s="8"/>
    </row>
    <row r="3831" spans="1:68" x14ac:dyDescent="0.25">
      <c r="A3831" s="8"/>
      <c r="B3831" s="8"/>
      <c r="C3831" s="8"/>
      <c r="D3831" s="8"/>
      <c r="F3831" s="8"/>
      <c r="H3831"/>
      <c r="N3831"/>
      <c r="P3831" s="8"/>
      <c r="R3831" s="8"/>
      <c r="T3831" s="8"/>
      <c r="AQ3831"/>
      <c r="BJ3831" s="33" t="s">
        <v>3998</v>
      </c>
      <c r="BP3831" s="8"/>
    </row>
    <row r="3832" spans="1:68" x14ac:dyDescent="0.25">
      <c r="A3832" s="8"/>
      <c r="B3832" s="8"/>
      <c r="C3832" s="8"/>
      <c r="D3832" s="8"/>
      <c r="F3832" s="8"/>
      <c r="H3832"/>
      <c r="N3832"/>
      <c r="P3832" s="8"/>
      <c r="R3832" s="8"/>
      <c r="T3832" s="8"/>
      <c r="AQ3832"/>
      <c r="BJ3832" s="33" t="s">
        <v>3999</v>
      </c>
      <c r="BP3832" s="8"/>
    </row>
    <row r="3833" spans="1:68" x14ac:dyDescent="0.25">
      <c r="A3833" s="8"/>
      <c r="B3833" s="8"/>
      <c r="C3833" s="8"/>
      <c r="D3833" s="8"/>
      <c r="F3833" s="8"/>
      <c r="H3833"/>
      <c r="N3833"/>
      <c r="P3833" s="8"/>
      <c r="R3833" s="8"/>
      <c r="T3833" s="8"/>
      <c r="AQ3833"/>
      <c r="BJ3833" s="33" t="s">
        <v>4000</v>
      </c>
      <c r="BP3833" s="8"/>
    </row>
    <row r="3834" spans="1:68" x14ac:dyDescent="0.25">
      <c r="A3834" s="8"/>
      <c r="B3834" s="8"/>
      <c r="C3834" s="8"/>
      <c r="D3834" s="8"/>
      <c r="F3834" s="8"/>
      <c r="H3834"/>
      <c r="N3834"/>
      <c r="P3834" s="8"/>
      <c r="R3834" s="8"/>
      <c r="T3834" s="8"/>
      <c r="AQ3834"/>
      <c r="BJ3834" s="33" t="s">
        <v>4001</v>
      </c>
      <c r="BP3834" s="8"/>
    </row>
    <row r="3835" spans="1:68" x14ac:dyDescent="0.25">
      <c r="A3835" s="8"/>
      <c r="B3835" s="8"/>
      <c r="C3835" s="8"/>
      <c r="D3835" s="8"/>
      <c r="F3835" s="8"/>
      <c r="H3835"/>
      <c r="N3835"/>
      <c r="P3835" s="8"/>
      <c r="R3835" s="8"/>
      <c r="T3835" s="8"/>
      <c r="AQ3835"/>
      <c r="BJ3835" s="33" t="s">
        <v>4002</v>
      </c>
      <c r="BP3835" s="8"/>
    </row>
    <row r="3836" spans="1:68" x14ac:dyDescent="0.25">
      <c r="A3836" s="8"/>
      <c r="B3836" s="8"/>
      <c r="C3836" s="8"/>
      <c r="D3836" s="8"/>
      <c r="F3836" s="8"/>
      <c r="H3836"/>
      <c r="N3836"/>
      <c r="P3836" s="8"/>
      <c r="R3836" s="8"/>
      <c r="T3836" s="8"/>
      <c r="AQ3836"/>
      <c r="BJ3836" s="33" t="s">
        <v>4003</v>
      </c>
      <c r="BP3836" s="8"/>
    </row>
    <row r="3837" spans="1:68" x14ac:dyDescent="0.25">
      <c r="A3837" s="8"/>
      <c r="B3837" s="8"/>
      <c r="C3837" s="8"/>
      <c r="D3837" s="8"/>
      <c r="F3837" s="8"/>
      <c r="H3837"/>
      <c r="N3837"/>
      <c r="P3837" s="8"/>
      <c r="R3837" s="8"/>
      <c r="T3837" s="8"/>
      <c r="AQ3837"/>
      <c r="BJ3837" s="33" t="s">
        <v>4004</v>
      </c>
      <c r="BP3837" s="8"/>
    </row>
    <row r="3838" spans="1:68" x14ac:dyDescent="0.25">
      <c r="A3838" s="8"/>
      <c r="B3838" s="8"/>
      <c r="C3838" s="8"/>
      <c r="D3838" s="8"/>
      <c r="F3838" s="8"/>
      <c r="H3838"/>
      <c r="N3838"/>
      <c r="P3838" s="8"/>
      <c r="R3838" s="8"/>
      <c r="T3838" s="8"/>
      <c r="AQ3838"/>
      <c r="BJ3838" s="33" t="s">
        <v>4005</v>
      </c>
      <c r="BP3838" s="8"/>
    </row>
    <row r="3839" spans="1:68" x14ac:dyDescent="0.25">
      <c r="A3839" s="8"/>
      <c r="B3839" s="8"/>
      <c r="C3839" s="8"/>
      <c r="D3839" s="8"/>
      <c r="F3839" s="8"/>
      <c r="H3839"/>
      <c r="N3839"/>
      <c r="P3839" s="8"/>
      <c r="R3839" s="8"/>
      <c r="T3839" s="8"/>
      <c r="AQ3839"/>
      <c r="BJ3839" s="33" t="s">
        <v>4006</v>
      </c>
      <c r="BP3839" s="8"/>
    </row>
    <row r="3840" spans="1:68" x14ac:dyDescent="0.25">
      <c r="A3840" s="8"/>
      <c r="B3840" s="8"/>
      <c r="C3840" s="8"/>
      <c r="D3840" s="8"/>
      <c r="F3840" s="8"/>
      <c r="H3840"/>
      <c r="N3840"/>
      <c r="P3840" s="8"/>
      <c r="R3840" s="8"/>
      <c r="T3840" s="8"/>
      <c r="AQ3840"/>
      <c r="BJ3840" s="33" t="s">
        <v>4007</v>
      </c>
      <c r="BP3840" s="8"/>
    </row>
    <row r="3841" spans="1:68" x14ac:dyDescent="0.25">
      <c r="A3841" s="8"/>
      <c r="B3841" s="8"/>
      <c r="C3841" s="8"/>
      <c r="D3841" s="8"/>
      <c r="F3841" s="8"/>
      <c r="H3841"/>
      <c r="N3841"/>
      <c r="P3841" s="8"/>
      <c r="R3841" s="8"/>
      <c r="T3841" s="8"/>
      <c r="AQ3841"/>
      <c r="BJ3841" s="33" t="s">
        <v>4008</v>
      </c>
      <c r="BP3841" s="8"/>
    </row>
    <row r="3842" spans="1:68" x14ac:dyDescent="0.25">
      <c r="A3842" s="8"/>
      <c r="B3842" s="8"/>
      <c r="C3842" s="8"/>
      <c r="D3842" s="8"/>
      <c r="F3842" s="8"/>
      <c r="H3842"/>
      <c r="N3842"/>
      <c r="P3842" s="8"/>
      <c r="R3842" s="8"/>
      <c r="T3842" s="8"/>
      <c r="AQ3842"/>
      <c r="BJ3842" s="33" t="s">
        <v>4009</v>
      </c>
      <c r="BP3842" s="8"/>
    </row>
    <row r="3843" spans="1:68" x14ac:dyDescent="0.25">
      <c r="A3843" s="8"/>
      <c r="B3843" s="8"/>
      <c r="C3843" s="8"/>
      <c r="D3843" s="8"/>
      <c r="F3843" s="8"/>
      <c r="H3843"/>
      <c r="N3843"/>
      <c r="P3843" s="8"/>
      <c r="R3843" s="8"/>
      <c r="T3843" s="8"/>
      <c r="AQ3843"/>
      <c r="BJ3843" s="33" t="s">
        <v>4010</v>
      </c>
      <c r="BP3843" s="8"/>
    </row>
    <row r="3844" spans="1:68" x14ac:dyDescent="0.25">
      <c r="A3844" s="8"/>
      <c r="B3844" s="8"/>
      <c r="C3844" s="8"/>
      <c r="D3844" s="8"/>
      <c r="F3844" s="8"/>
      <c r="H3844"/>
      <c r="N3844"/>
      <c r="P3844" s="8"/>
      <c r="R3844" s="8"/>
      <c r="T3844" s="8"/>
      <c r="AQ3844"/>
      <c r="BJ3844" s="33" t="s">
        <v>4011</v>
      </c>
      <c r="BP3844" s="8"/>
    </row>
    <row r="3845" spans="1:68" x14ac:dyDescent="0.25">
      <c r="A3845" s="8"/>
      <c r="B3845" s="8"/>
      <c r="C3845" s="8"/>
      <c r="D3845" s="8"/>
      <c r="F3845" s="8"/>
      <c r="H3845"/>
      <c r="N3845"/>
      <c r="P3845" s="8"/>
      <c r="R3845" s="8"/>
      <c r="T3845" s="8"/>
      <c r="AQ3845"/>
      <c r="BJ3845" s="33" t="s">
        <v>4012</v>
      </c>
      <c r="BP3845" s="8"/>
    </row>
    <row r="3846" spans="1:68" x14ac:dyDescent="0.25">
      <c r="A3846" s="8"/>
      <c r="B3846" s="8"/>
      <c r="C3846" s="8"/>
      <c r="D3846" s="8"/>
      <c r="F3846" s="8"/>
      <c r="H3846"/>
      <c r="N3846"/>
      <c r="P3846" s="8"/>
      <c r="R3846" s="8"/>
      <c r="T3846" s="8"/>
      <c r="AQ3846"/>
      <c r="BJ3846" s="33" t="s">
        <v>4013</v>
      </c>
      <c r="BP3846" s="8"/>
    </row>
    <row r="3847" spans="1:68" x14ac:dyDescent="0.25">
      <c r="A3847" s="8"/>
      <c r="B3847" s="8"/>
      <c r="C3847" s="8"/>
      <c r="D3847" s="8"/>
      <c r="F3847" s="8"/>
      <c r="H3847"/>
      <c r="N3847"/>
      <c r="P3847" s="8"/>
      <c r="R3847" s="8"/>
      <c r="T3847" s="8"/>
      <c r="AQ3847"/>
      <c r="BJ3847" s="33" t="s">
        <v>4014</v>
      </c>
      <c r="BP3847" s="8"/>
    </row>
    <row r="3848" spans="1:68" x14ac:dyDescent="0.25">
      <c r="A3848" s="8"/>
      <c r="B3848" s="8"/>
      <c r="C3848" s="8"/>
      <c r="D3848" s="8"/>
      <c r="F3848" s="8"/>
      <c r="H3848"/>
      <c r="N3848"/>
      <c r="P3848" s="8"/>
      <c r="R3848" s="8"/>
      <c r="T3848" s="8"/>
      <c r="AQ3848"/>
      <c r="BJ3848" s="33" t="s">
        <v>4015</v>
      </c>
      <c r="BP3848" s="8"/>
    </row>
    <row r="3849" spans="1:68" x14ac:dyDescent="0.25">
      <c r="A3849" s="8"/>
      <c r="B3849" s="8"/>
      <c r="C3849" s="8"/>
      <c r="D3849" s="8"/>
      <c r="F3849" s="8"/>
      <c r="H3849"/>
      <c r="N3849"/>
      <c r="P3849" s="8"/>
      <c r="R3849" s="8"/>
      <c r="T3849" s="8"/>
      <c r="AQ3849"/>
      <c r="BJ3849" s="33" t="s">
        <v>4016</v>
      </c>
      <c r="BP3849" s="8"/>
    </row>
    <row r="3850" spans="1:68" x14ac:dyDescent="0.25">
      <c r="A3850" s="8"/>
      <c r="B3850" s="8"/>
      <c r="C3850" s="8"/>
      <c r="D3850" s="8"/>
      <c r="F3850" s="8"/>
      <c r="H3850"/>
      <c r="N3850"/>
      <c r="P3850" s="8"/>
      <c r="R3850" s="8"/>
      <c r="T3850" s="8"/>
      <c r="AQ3850"/>
      <c r="BJ3850" s="33" t="s">
        <v>4017</v>
      </c>
      <c r="BP3850" s="8"/>
    </row>
    <row r="3851" spans="1:68" x14ac:dyDescent="0.25">
      <c r="A3851" s="8"/>
      <c r="B3851" s="8"/>
      <c r="C3851" s="8"/>
      <c r="D3851" s="8"/>
      <c r="F3851" s="8"/>
      <c r="H3851"/>
      <c r="N3851"/>
      <c r="P3851" s="8"/>
      <c r="R3851" s="8"/>
      <c r="T3851" s="8"/>
      <c r="AQ3851"/>
      <c r="BJ3851" s="33" t="s">
        <v>4018</v>
      </c>
      <c r="BP3851" s="8"/>
    </row>
    <row r="3852" spans="1:68" x14ac:dyDescent="0.25">
      <c r="A3852" s="8"/>
      <c r="B3852" s="8"/>
      <c r="C3852" s="8"/>
      <c r="D3852" s="8"/>
      <c r="F3852" s="8"/>
      <c r="H3852"/>
      <c r="N3852"/>
      <c r="P3852" s="8"/>
      <c r="R3852" s="8"/>
      <c r="T3852" s="8"/>
      <c r="AQ3852"/>
      <c r="BJ3852" s="33" t="s">
        <v>4019</v>
      </c>
      <c r="BP3852" s="8"/>
    </row>
    <row r="3853" spans="1:68" x14ac:dyDescent="0.25">
      <c r="A3853" s="8"/>
      <c r="B3853" s="8"/>
      <c r="C3853" s="8"/>
      <c r="D3853" s="8"/>
      <c r="F3853" s="8"/>
      <c r="H3853"/>
      <c r="N3853"/>
      <c r="P3853" s="8"/>
      <c r="R3853" s="8"/>
      <c r="T3853" s="8"/>
      <c r="AQ3853"/>
      <c r="BJ3853" s="33" t="s">
        <v>4020</v>
      </c>
      <c r="BP3853" s="8"/>
    </row>
    <row r="3854" spans="1:68" x14ac:dyDescent="0.25">
      <c r="A3854" s="8"/>
      <c r="B3854" s="8"/>
      <c r="C3854" s="8"/>
      <c r="D3854" s="8"/>
      <c r="F3854" s="8"/>
      <c r="H3854"/>
      <c r="N3854"/>
      <c r="P3854" s="8"/>
      <c r="R3854" s="8"/>
      <c r="T3854" s="8"/>
      <c r="AQ3854"/>
      <c r="BJ3854" s="33" t="s">
        <v>4021</v>
      </c>
      <c r="BP3854" s="8"/>
    </row>
    <row r="3855" spans="1:68" x14ac:dyDescent="0.25">
      <c r="A3855" s="8"/>
      <c r="B3855" s="8"/>
      <c r="C3855" s="8"/>
      <c r="D3855" s="8"/>
      <c r="F3855" s="8"/>
      <c r="H3855"/>
      <c r="N3855"/>
      <c r="P3855" s="8"/>
      <c r="R3855" s="8"/>
      <c r="T3855" s="8"/>
      <c r="AQ3855"/>
      <c r="BJ3855" s="33" t="s">
        <v>4022</v>
      </c>
      <c r="BP3855" s="8"/>
    </row>
    <row r="3856" spans="1:68" x14ac:dyDescent="0.25">
      <c r="A3856" s="8"/>
      <c r="B3856" s="8"/>
      <c r="C3856" s="8"/>
      <c r="D3856" s="8"/>
      <c r="F3856" s="8"/>
      <c r="H3856"/>
      <c r="N3856"/>
      <c r="P3856" s="8"/>
      <c r="R3856" s="8"/>
      <c r="T3856" s="8"/>
      <c r="AQ3856"/>
      <c r="BJ3856" s="33" t="s">
        <v>4023</v>
      </c>
      <c r="BP3856" s="8"/>
    </row>
    <row r="3857" spans="1:68" x14ac:dyDescent="0.25">
      <c r="A3857" s="8"/>
      <c r="B3857" s="8"/>
      <c r="C3857" s="8"/>
      <c r="D3857" s="8"/>
      <c r="F3857" s="8"/>
      <c r="H3857"/>
      <c r="N3857"/>
      <c r="P3857" s="8"/>
      <c r="R3857" s="8"/>
      <c r="T3857" s="8"/>
      <c r="AQ3857"/>
      <c r="BJ3857" s="33" t="s">
        <v>4024</v>
      </c>
      <c r="BP3857" s="8"/>
    </row>
    <row r="3858" spans="1:68" x14ac:dyDescent="0.25">
      <c r="A3858" s="8"/>
      <c r="B3858" s="8"/>
      <c r="C3858" s="8"/>
      <c r="D3858" s="8"/>
      <c r="F3858" s="8"/>
      <c r="H3858"/>
      <c r="N3858"/>
      <c r="P3858" s="8"/>
      <c r="R3858" s="8"/>
      <c r="T3858" s="8"/>
      <c r="AQ3858"/>
      <c r="BJ3858" s="33" t="s">
        <v>4025</v>
      </c>
      <c r="BP3858" s="8"/>
    </row>
    <row r="3859" spans="1:68" x14ac:dyDescent="0.25">
      <c r="A3859" s="8"/>
      <c r="B3859" s="8"/>
      <c r="C3859" s="8"/>
      <c r="D3859" s="8"/>
      <c r="F3859" s="8"/>
      <c r="H3859"/>
      <c r="N3859"/>
      <c r="P3859" s="8"/>
      <c r="R3859" s="8"/>
      <c r="T3859" s="8"/>
      <c r="AQ3859"/>
      <c r="BJ3859" s="33" t="s">
        <v>4026</v>
      </c>
      <c r="BP3859" s="8"/>
    </row>
    <row r="3860" spans="1:68" x14ac:dyDescent="0.25">
      <c r="A3860" s="8"/>
      <c r="B3860" s="8"/>
      <c r="C3860" s="8"/>
      <c r="D3860" s="8"/>
      <c r="F3860" s="8"/>
      <c r="H3860"/>
      <c r="N3860"/>
      <c r="P3860" s="8"/>
      <c r="R3860" s="8"/>
      <c r="T3860" s="8"/>
      <c r="AQ3860"/>
      <c r="BJ3860" s="33" t="s">
        <v>4027</v>
      </c>
      <c r="BP3860" s="8"/>
    </row>
    <row r="3861" spans="1:68" x14ac:dyDescent="0.25">
      <c r="A3861" s="8"/>
      <c r="B3861" s="8"/>
      <c r="C3861" s="8"/>
      <c r="D3861" s="8"/>
      <c r="F3861" s="8"/>
      <c r="H3861"/>
      <c r="N3861"/>
      <c r="P3861" s="8"/>
      <c r="R3861" s="8"/>
      <c r="T3861" s="8"/>
      <c r="AQ3861"/>
      <c r="BJ3861" s="33" t="s">
        <v>4028</v>
      </c>
      <c r="BP3861" s="8"/>
    </row>
    <row r="3862" spans="1:68" x14ac:dyDescent="0.25">
      <c r="A3862" s="8"/>
      <c r="B3862" s="8"/>
      <c r="C3862" s="8"/>
      <c r="D3862" s="8"/>
      <c r="F3862" s="8"/>
      <c r="H3862"/>
      <c r="N3862"/>
      <c r="P3862" s="8"/>
      <c r="R3862" s="8"/>
      <c r="T3862" s="8"/>
      <c r="AQ3862"/>
      <c r="BJ3862" s="33" t="s">
        <v>4029</v>
      </c>
      <c r="BP3862" s="8"/>
    </row>
    <row r="3863" spans="1:68" x14ac:dyDescent="0.25">
      <c r="A3863" s="8"/>
      <c r="B3863" s="8"/>
      <c r="C3863" s="8"/>
      <c r="D3863" s="8"/>
      <c r="F3863" s="8"/>
      <c r="H3863"/>
      <c r="N3863"/>
      <c r="P3863" s="8"/>
      <c r="R3863" s="8"/>
      <c r="T3863" s="8"/>
      <c r="AQ3863"/>
      <c r="BJ3863" s="33" t="s">
        <v>4030</v>
      </c>
      <c r="BP3863" s="8"/>
    </row>
    <row r="3864" spans="1:68" x14ac:dyDescent="0.25">
      <c r="A3864" s="8"/>
      <c r="B3864" s="8"/>
      <c r="C3864" s="8"/>
      <c r="D3864" s="8"/>
      <c r="F3864" s="8"/>
      <c r="H3864"/>
      <c r="N3864"/>
      <c r="P3864" s="8"/>
      <c r="R3864" s="8"/>
      <c r="T3864" s="8"/>
      <c r="AQ3864"/>
      <c r="BJ3864" s="33" t="s">
        <v>4031</v>
      </c>
      <c r="BP3864" s="8"/>
    </row>
    <row r="3865" spans="1:68" x14ac:dyDescent="0.25">
      <c r="A3865" s="8"/>
      <c r="B3865" s="8"/>
      <c r="C3865" s="8"/>
      <c r="D3865" s="8"/>
      <c r="F3865" s="8"/>
      <c r="H3865"/>
      <c r="N3865"/>
      <c r="P3865" s="8"/>
      <c r="R3865" s="8"/>
      <c r="T3865" s="8"/>
      <c r="AQ3865"/>
      <c r="BJ3865" s="33" t="s">
        <v>4032</v>
      </c>
      <c r="BP3865" s="8"/>
    </row>
    <row r="3866" spans="1:68" x14ac:dyDescent="0.25">
      <c r="A3866" s="8"/>
      <c r="B3866" s="8"/>
      <c r="C3866" s="8"/>
      <c r="D3866" s="8"/>
      <c r="F3866" s="8"/>
      <c r="H3866"/>
      <c r="N3866"/>
      <c r="P3866" s="8"/>
      <c r="R3866" s="8"/>
      <c r="T3866" s="8"/>
      <c r="AQ3866"/>
      <c r="BJ3866" s="33" t="s">
        <v>4033</v>
      </c>
      <c r="BP3866" s="8"/>
    </row>
    <row r="3867" spans="1:68" x14ac:dyDescent="0.25">
      <c r="A3867" s="8"/>
      <c r="B3867" s="8"/>
      <c r="C3867" s="8"/>
      <c r="D3867" s="8"/>
      <c r="F3867" s="8"/>
      <c r="H3867"/>
      <c r="N3867"/>
      <c r="P3867" s="8"/>
      <c r="R3867" s="8"/>
      <c r="T3867" s="8"/>
      <c r="AQ3867"/>
      <c r="BJ3867" s="33" t="s">
        <v>4034</v>
      </c>
      <c r="BP3867" s="8"/>
    </row>
    <row r="3868" spans="1:68" x14ac:dyDescent="0.25">
      <c r="A3868" s="8"/>
      <c r="B3868" s="8"/>
      <c r="C3868" s="8"/>
      <c r="D3868" s="8"/>
      <c r="F3868" s="8"/>
      <c r="H3868"/>
      <c r="N3868"/>
      <c r="P3868" s="8"/>
      <c r="R3868" s="8"/>
      <c r="T3868" s="8"/>
      <c r="AQ3868"/>
      <c r="BJ3868" s="33" t="s">
        <v>4035</v>
      </c>
      <c r="BP3868" s="8"/>
    </row>
    <row r="3869" spans="1:68" x14ac:dyDescent="0.25">
      <c r="A3869" s="8"/>
      <c r="B3869" s="8"/>
      <c r="C3869" s="8"/>
      <c r="D3869" s="8"/>
      <c r="F3869" s="8"/>
      <c r="H3869"/>
      <c r="N3869"/>
      <c r="P3869" s="8"/>
      <c r="R3869" s="8"/>
      <c r="T3869" s="8"/>
      <c r="AQ3869"/>
      <c r="BJ3869" s="33" t="s">
        <v>4036</v>
      </c>
      <c r="BP3869" s="8"/>
    </row>
    <row r="3870" spans="1:68" x14ac:dyDescent="0.25">
      <c r="A3870" s="8"/>
      <c r="B3870" s="8"/>
      <c r="C3870" s="8"/>
      <c r="D3870" s="8"/>
      <c r="F3870" s="8"/>
      <c r="H3870"/>
      <c r="N3870"/>
      <c r="P3870" s="8"/>
      <c r="R3870" s="8"/>
      <c r="T3870" s="8"/>
      <c r="AQ3870"/>
      <c r="BJ3870" s="33" t="s">
        <v>4037</v>
      </c>
      <c r="BP3870" s="8"/>
    </row>
    <row r="3871" spans="1:68" x14ac:dyDescent="0.25">
      <c r="A3871" s="8"/>
      <c r="B3871" s="8"/>
      <c r="C3871" s="8"/>
      <c r="D3871" s="8"/>
      <c r="F3871" s="8"/>
      <c r="H3871"/>
      <c r="N3871"/>
      <c r="P3871" s="8"/>
      <c r="R3871" s="8"/>
      <c r="T3871" s="8"/>
      <c r="AQ3871"/>
      <c r="BJ3871" s="33" t="s">
        <v>4038</v>
      </c>
      <c r="BP3871" s="8"/>
    </row>
    <row r="3872" spans="1:68" x14ac:dyDescent="0.25">
      <c r="A3872" s="8"/>
      <c r="B3872" s="8"/>
      <c r="C3872" s="8"/>
      <c r="D3872" s="8"/>
      <c r="F3872" s="8"/>
      <c r="H3872"/>
      <c r="N3872"/>
      <c r="P3872" s="8"/>
      <c r="R3872" s="8"/>
      <c r="T3872" s="8"/>
      <c r="AQ3872"/>
      <c r="BJ3872" s="33" t="s">
        <v>4039</v>
      </c>
      <c r="BP3872" s="8"/>
    </row>
    <row r="3873" spans="1:68" x14ac:dyDescent="0.25">
      <c r="A3873" s="8"/>
      <c r="B3873" s="8"/>
      <c r="C3873" s="8"/>
      <c r="D3873" s="8"/>
      <c r="F3873" s="8"/>
      <c r="H3873"/>
      <c r="N3873"/>
      <c r="P3873" s="8"/>
      <c r="R3873" s="8"/>
      <c r="T3873" s="8"/>
      <c r="AQ3873"/>
      <c r="BJ3873" s="33" t="s">
        <v>4040</v>
      </c>
      <c r="BP3873" s="8"/>
    </row>
    <row r="3874" spans="1:68" x14ac:dyDescent="0.25">
      <c r="A3874" s="8"/>
      <c r="B3874" s="8"/>
      <c r="C3874" s="8"/>
      <c r="D3874" s="8"/>
      <c r="F3874" s="8"/>
      <c r="H3874"/>
      <c r="N3874"/>
      <c r="P3874" s="8"/>
      <c r="R3874" s="8"/>
      <c r="T3874" s="8"/>
      <c r="AQ3874"/>
      <c r="BJ3874" s="33" t="s">
        <v>4041</v>
      </c>
      <c r="BP3874" s="8"/>
    </row>
    <row r="3875" spans="1:68" x14ac:dyDescent="0.25">
      <c r="A3875" s="8"/>
      <c r="B3875" s="8"/>
      <c r="C3875" s="8"/>
      <c r="D3875" s="8"/>
      <c r="F3875" s="8"/>
      <c r="H3875"/>
      <c r="N3875"/>
      <c r="P3875" s="8"/>
      <c r="R3875" s="8"/>
      <c r="T3875" s="8"/>
      <c r="AQ3875"/>
      <c r="BJ3875" s="33" t="s">
        <v>4042</v>
      </c>
      <c r="BP3875" s="8"/>
    </row>
    <row r="3876" spans="1:68" x14ac:dyDescent="0.25">
      <c r="A3876" s="8"/>
      <c r="B3876" s="8"/>
      <c r="C3876" s="8"/>
      <c r="D3876" s="8"/>
      <c r="F3876" s="8"/>
      <c r="H3876"/>
      <c r="N3876"/>
      <c r="P3876" s="8"/>
      <c r="R3876" s="8"/>
      <c r="T3876" s="8"/>
      <c r="AQ3876"/>
      <c r="BJ3876" s="33" t="s">
        <v>4043</v>
      </c>
      <c r="BP3876" s="8"/>
    </row>
    <row r="3877" spans="1:68" x14ac:dyDescent="0.25">
      <c r="A3877" s="8"/>
      <c r="B3877" s="8"/>
      <c r="C3877" s="8"/>
      <c r="D3877" s="8"/>
      <c r="F3877" s="8"/>
      <c r="H3877"/>
      <c r="N3877"/>
      <c r="P3877" s="8"/>
      <c r="R3877" s="8"/>
      <c r="T3877" s="8"/>
      <c r="AQ3877"/>
      <c r="BJ3877" s="33" t="s">
        <v>4044</v>
      </c>
      <c r="BP3877" s="8"/>
    </row>
    <row r="3878" spans="1:68" x14ac:dyDescent="0.25">
      <c r="A3878" s="8"/>
      <c r="B3878" s="8"/>
      <c r="C3878" s="8"/>
      <c r="D3878" s="8"/>
      <c r="F3878" s="8"/>
      <c r="H3878"/>
      <c r="N3878"/>
      <c r="P3878" s="8"/>
      <c r="R3878" s="8"/>
      <c r="T3878" s="8"/>
      <c r="AQ3878"/>
      <c r="BJ3878" s="33" t="s">
        <v>4045</v>
      </c>
      <c r="BP3878" s="8"/>
    </row>
    <row r="3879" spans="1:68" x14ac:dyDescent="0.25">
      <c r="A3879" s="8"/>
      <c r="B3879" s="8"/>
      <c r="C3879" s="8"/>
      <c r="D3879" s="8"/>
      <c r="F3879" s="8"/>
      <c r="H3879"/>
      <c r="N3879"/>
      <c r="P3879" s="8"/>
      <c r="R3879" s="8"/>
      <c r="T3879" s="8"/>
      <c r="AQ3879"/>
      <c r="BJ3879" s="33" t="s">
        <v>4046</v>
      </c>
      <c r="BP3879" s="8"/>
    </row>
    <row r="3880" spans="1:68" x14ac:dyDescent="0.25">
      <c r="A3880" s="8"/>
      <c r="B3880" s="8"/>
      <c r="C3880" s="8"/>
      <c r="D3880" s="8"/>
      <c r="F3880" s="8"/>
      <c r="H3880"/>
      <c r="N3880"/>
      <c r="P3880" s="8"/>
      <c r="R3880" s="8"/>
      <c r="T3880" s="8"/>
      <c r="AQ3880"/>
      <c r="BJ3880" s="33" t="s">
        <v>4047</v>
      </c>
      <c r="BP3880" s="8"/>
    </row>
    <row r="3881" spans="1:68" x14ac:dyDescent="0.25">
      <c r="A3881" s="8"/>
      <c r="B3881" s="8"/>
      <c r="C3881" s="8"/>
      <c r="D3881" s="8"/>
      <c r="F3881" s="8"/>
      <c r="H3881"/>
      <c r="N3881"/>
      <c r="P3881" s="8"/>
      <c r="R3881" s="8"/>
      <c r="T3881" s="8"/>
      <c r="AQ3881"/>
      <c r="BJ3881" s="33" t="s">
        <v>4048</v>
      </c>
      <c r="BP3881" s="8"/>
    </row>
    <row r="3882" spans="1:68" x14ac:dyDescent="0.25">
      <c r="A3882" s="8"/>
      <c r="B3882" s="8"/>
      <c r="C3882" s="8"/>
      <c r="D3882" s="8"/>
      <c r="F3882" s="8"/>
      <c r="H3882"/>
      <c r="N3882"/>
      <c r="P3882" s="8"/>
      <c r="R3882" s="8"/>
      <c r="T3882" s="8"/>
      <c r="AQ3882"/>
      <c r="BJ3882" s="33" t="s">
        <v>4049</v>
      </c>
      <c r="BP3882" s="8"/>
    </row>
    <row r="3883" spans="1:68" x14ac:dyDescent="0.25">
      <c r="A3883" s="8"/>
      <c r="B3883" s="8"/>
      <c r="C3883" s="8"/>
      <c r="D3883" s="8"/>
      <c r="F3883" s="8"/>
      <c r="H3883"/>
      <c r="N3883"/>
      <c r="P3883" s="8"/>
      <c r="R3883" s="8"/>
      <c r="T3883" s="8"/>
      <c r="AQ3883"/>
      <c r="BJ3883" s="33" t="s">
        <v>4050</v>
      </c>
      <c r="BP3883" s="8"/>
    </row>
    <row r="3884" spans="1:68" x14ac:dyDescent="0.25">
      <c r="A3884" s="8"/>
      <c r="B3884" s="8"/>
      <c r="C3884" s="8"/>
      <c r="D3884" s="8"/>
      <c r="F3884" s="8"/>
      <c r="H3884"/>
      <c r="N3884"/>
      <c r="P3884" s="8"/>
      <c r="R3884" s="8"/>
      <c r="T3884" s="8"/>
      <c r="AQ3884"/>
      <c r="BJ3884" s="33" t="s">
        <v>4051</v>
      </c>
      <c r="BP3884" s="8"/>
    </row>
    <row r="3885" spans="1:68" x14ac:dyDescent="0.25">
      <c r="A3885" s="8"/>
      <c r="B3885" s="8"/>
      <c r="C3885" s="8"/>
      <c r="D3885" s="8"/>
      <c r="F3885" s="8"/>
      <c r="H3885"/>
      <c r="N3885"/>
      <c r="P3885" s="8"/>
      <c r="R3885" s="8"/>
      <c r="T3885" s="8"/>
      <c r="AQ3885"/>
      <c r="BJ3885" s="33" t="s">
        <v>4052</v>
      </c>
      <c r="BP3885" s="8"/>
    </row>
    <row r="3886" spans="1:68" x14ac:dyDescent="0.25">
      <c r="A3886" s="8"/>
      <c r="B3886" s="8"/>
      <c r="C3886" s="8"/>
      <c r="D3886" s="8"/>
      <c r="F3886" s="8"/>
      <c r="H3886"/>
      <c r="N3886"/>
      <c r="P3886" s="8"/>
      <c r="R3886" s="8"/>
      <c r="T3886" s="8"/>
      <c r="AQ3886"/>
      <c r="BJ3886" s="33" t="s">
        <v>4053</v>
      </c>
      <c r="BP3886" s="8"/>
    </row>
    <row r="3887" spans="1:68" x14ac:dyDescent="0.25">
      <c r="A3887" s="8"/>
      <c r="B3887" s="8"/>
      <c r="C3887" s="8"/>
      <c r="D3887" s="8"/>
      <c r="F3887" s="8"/>
      <c r="H3887"/>
      <c r="N3887"/>
      <c r="P3887" s="8"/>
      <c r="R3887" s="8"/>
      <c r="T3887" s="8"/>
      <c r="AQ3887"/>
      <c r="BJ3887" s="33" t="s">
        <v>4054</v>
      </c>
      <c r="BP3887" s="8"/>
    </row>
    <row r="3888" spans="1:68" x14ac:dyDescent="0.25">
      <c r="A3888" s="8"/>
      <c r="B3888" s="8"/>
      <c r="C3888" s="8"/>
      <c r="D3888" s="8"/>
      <c r="F3888" s="8"/>
      <c r="H3888"/>
      <c r="N3888"/>
      <c r="P3888" s="8"/>
      <c r="R3888" s="8"/>
      <c r="T3888" s="8"/>
      <c r="AQ3888"/>
      <c r="BJ3888" s="33" t="s">
        <v>4055</v>
      </c>
      <c r="BP3888" s="8"/>
    </row>
    <row r="3889" spans="1:68" x14ac:dyDescent="0.25">
      <c r="A3889" s="8"/>
      <c r="B3889" s="8"/>
      <c r="C3889" s="8"/>
      <c r="D3889" s="8"/>
      <c r="F3889" s="8"/>
      <c r="H3889"/>
      <c r="N3889"/>
      <c r="P3889" s="8"/>
      <c r="R3889" s="8"/>
      <c r="T3889" s="8"/>
      <c r="AQ3889"/>
      <c r="BJ3889" s="33" t="s">
        <v>4056</v>
      </c>
      <c r="BP3889" s="8"/>
    </row>
    <row r="3890" spans="1:68" x14ac:dyDescent="0.25">
      <c r="A3890" s="8"/>
      <c r="B3890" s="8"/>
      <c r="C3890" s="8"/>
      <c r="D3890" s="8"/>
      <c r="F3890" s="8"/>
      <c r="H3890"/>
      <c r="N3890"/>
      <c r="P3890" s="8"/>
      <c r="R3890" s="8"/>
      <c r="T3890" s="8"/>
      <c r="AQ3890"/>
      <c r="BJ3890" s="33" t="s">
        <v>4057</v>
      </c>
      <c r="BP3890" s="8"/>
    </row>
    <row r="3891" spans="1:68" x14ac:dyDescent="0.25">
      <c r="A3891" s="8"/>
      <c r="B3891" s="8"/>
      <c r="C3891" s="8"/>
      <c r="D3891" s="8"/>
      <c r="F3891" s="8"/>
      <c r="H3891"/>
      <c r="N3891"/>
      <c r="P3891" s="8"/>
      <c r="R3891" s="8"/>
      <c r="T3891" s="8"/>
      <c r="AQ3891"/>
      <c r="BJ3891" s="33" t="s">
        <v>4058</v>
      </c>
      <c r="BP3891" s="8"/>
    </row>
    <row r="3892" spans="1:68" x14ac:dyDescent="0.25">
      <c r="A3892" s="8"/>
      <c r="B3892" s="8"/>
      <c r="C3892" s="8"/>
      <c r="D3892" s="8"/>
      <c r="F3892" s="8"/>
      <c r="H3892"/>
      <c r="N3892"/>
      <c r="P3892" s="8"/>
      <c r="R3892" s="8"/>
      <c r="T3892" s="8"/>
      <c r="AQ3892"/>
      <c r="BJ3892" s="33" t="s">
        <v>4059</v>
      </c>
      <c r="BP3892" s="8"/>
    </row>
    <row r="3893" spans="1:68" x14ac:dyDescent="0.25">
      <c r="A3893" s="8"/>
      <c r="B3893" s="8"/>
      <c r="C3893" s="8"/>
      <c r="D3893" s="8"/>
      <c r="F3893" s="8"/>
      <c r="H3893"/>
      <c r="N3893"/>
      <c r="P3893" s="8"/>
      <c r="R3893" s="8"/>
      <c r="T3893" s="8"/>
      <c r="AQ3893"/>
      <c r="BJ3893" s="33" t="s">
        <v>4060</v>
      </c>
      <c r="BP3893" s="8"/>
    </row>
    <row r="3894" spans="1:68" x14ac:dyDescent="0.25">
      <c r="A3894" s="8"/>
      <c r="B3894" s="8"/>
      <c r="C3894" s="8"/>
      <c r="D3894" s="8"/>
      <c r="F3894" s="8"/>
      <c r="H3894"/>
      <c r="N3894"/>
      <c r="P3894" s="8"/>
      <c r="R3894" s="8"/>
      <c r="T3894" s="8"/>
      <c r="AQ3894"/>
      <c r="BJ3894" s="33" t="s">
        <v>4061</v>
      </c>
      <c r="BP3894" s="8"/>
    </row>
    <row r="3895" spans="1:68" x14ac:dyDescent="0.25">
      <c r="A3895" s="8"/>
      <c r="B3895" s="8"/>
      <c r="C3895" s="8"/>
      <c r="D3895" s="8"/>
      <c r="F3895" s="8"/>
      <c r="H3895"/>
      <c r="N3895"/>
      <c r="P3895" s="8"/>
      <c r="R3895" s="8"/>
      <c r="T3895" s="8"/>
      <c r="AQ3895"/>
      <c r="BJ3895" s="33" t="s">
        <v>4062</v>
      </c>
      <c r="BP3895" s="8"/>
    </row>
    <row r="3896" spans="1:68" x14ac:dyDescent="0.25">
      <c r="A3896" s="8"/>
      <c r="B3896" s="8"/>
      <c r="C3896" s="8"/>
      <c r="D3896" s="8"/>
      <c r="F3896" s="8"/>
      <c r="H3896"/>
      <c r="N3896"/>
      <c r="P3896" s="8"/>
      <c r="R3896" s="8"/>
      <c r="T3896" s="8"/>
      <c r="AQ3896"/>
      <c r="BJ3896" s="33" t="s">
        <v>4063</v>
      </c>
      <c r="BP3896" s="8"/>
    </row>
    <row r="3897" spans="1:68" x14ac:dyDescent="0.25">
      <c r="A3897" s="8"/>
      <c r="B3897" s="8"/>
      <c r="C3897" s="8"/>
      <c r="D3897" s="8"/>
      <c r="F3897" s="8"/>
      <c r="H3897"/>
      <c r="N3897"/>
      <c r="P3897" s="8"/>
      <c r="R3897" s="8"/>
      <c r="T3897" s="8"/>
      <c r="AQ3897"/>
      <c r="BJ3897" s="33" t="s">
        <v>4064</v>
      </c>
      <c r="BP3897" s="8"/>
    </row>
    <row r="3898" spans="1:68" x14ac:dyDescent="0.25">
      <c r="A3898" s="8"/>
      <c r="B3898" s="8"/>
      <c r="C3898" s="8"/>
      <c r="D3898" s="8"/>
      <c r="F3898" s="8"/>
      <c r="H3898"/>
      <c r="N3898"/>
      <c r="P3898" s="8"/>
      <c r="R3898" s="8"/>
      <c r="T3898" s="8"/>
      <c r="AQ3898"/>
      <c r="BJ3898" s="33" t="s">
        <v>4065</v>
      </c>
      <c r="BP3898" s="8"/>
    </row>
    <row r="3899" spans="1:68" x14ac:dyDescent="0.25">
      <c r="A3899" s="8"/>
      <c r="B3899" s="8"/>
      <c r="C3899" s="8"/>
      <c r="D3899" s="8"/>
      <c r="F3899" s="8"/>
      <c r="H3899"/>
      <c r="N3899"/>
      <c r="P3899" s="8"/>
      <c r="R3899" s="8"/>
      <c r="T3899" s="8"/>
      <c r="AQ3899"/>
      <c r="BJ3899" s="33" t="s">
        <v>4066</v>
      </c>
      <c r="BP3899" s="8"/>
    </row>
    <row r="3900" spans="1:68" x14ac:dyDescent="0.25">
      <c r="A3900" s="8"/>
      <c r="B3900" s="8"/>
      <c r="C3900" s="8"/>
      <c r="D3900" s="8"/>
      <c r="F3900" s="8"/>
      <c r="H3900"/>
      <c r="N3900"/>
      <c r="P3900" s="8"/>
      <c r="R3900" s="8"/>
      <c r="T3900" s="8"/>
      <c r="AQ3900"/>
      <c r="BJ3900" s="33" t="s">
        <v>4067</v>
      </c>
      <c r="BP3900" s="8"/>
    </row>
    <row r="3901" spans="1:68" x14ac:dyDescent="0.25">
      <c r="A3901" s="8"/>
      <c r="B3901" s="8"/>
      <c r="C3901" s="8"/>
      <c r="D3901" s="8"/>
      <c r="F3901" s="8"/>
      <c r="H3901"/>
      <c r="N3901"/>
      <c r="P3901" s="8"/>
      <c r="R3901" s="8"/>
      <c r="T3901" s="8"/>
      <c r="AQ3901"/>
      <c r="BJ3901" s="33" t="s">
        <v>4068</v>
      </c>
      <c r="BP3901" s="8"/>
    </row>
    <row r="3902" spans="1:68" x14ac:dyDescent="0.25">
      <c r="A3902" s="8"/>
      <c r="B3902" s="8"/>
      <c r="C3902" s="8"/>
      <c r="D3902" s="8"/>
      <c r="F3902" s="8"/>
      <c r="H3902"/>
      <c r="N3902"/>
      <c r="P3902" s="8"/>
      <c r="R3902" s="8"/>
      <c r="T3902" s="8"/>
      <c r="AQ3902"/>
      <c r="BJ3902" s="33" t="s">
        <v>4069</v>
      </c>
      <c r="BP3902" s="8"/>
    </row>
    <row r="3903" spans="1:68" x14ac:dyDescent="0.25">
      <c r="A3903" s="8"/>
      <c r="B3903" s="8"/>
      <c r="C3903" s="8"/>
      <c r="D3903" s="8"/>
      <c r="F3903" s="8"/>
      <c r="H3903"/>
      <c r="N3903"/>
      <c r="P3903" s="8"/>
      <c r="R3903" s="8"/>
      <c r="T3903" s="8"/>
      <c r="AQ3903"/>
      <c r="BJ3903" s="33" t="s">
        <v>4070</v>
      </c>
      <c r="BP3903" s="8"/>
    </row>
    <row r="3904" spans="1:68" x14ac:dyDescent="0.25">
      <c r="A3904" s="8"/>
      <c r="B3904" s="8"/>
      <c r="C3904" s="8"/>
      <c r="D3904" s="8"/>
      <c r="F3904" s="8"/>
      <c r="H3904"/>
      <c r="N3904"/>
      <c r="P3904" s="8"/>
      <c r="R3904" s="8"/>
      <c r="T3904" s="8"/>
      <c r="AQ3904"/>
      <c r="BJ3904" s="33" t="s">
        <v>4071</v>
      </c>
      <c r="BP3904" s="8"/>
    </row>
    <row r="3905" spans="1:68" x14ac:dyDescent="0.25">
      <c r="A3905" s="8"/>
      <c r="B3905" s="8"/>
      <c r="C3905" s="8"/>
      <c r="D3905" s="8"/>
      <c r="F3905" s="8"/>
      <c r="H3905"/>
      <c r="N3905"/>
      <c r="P3905" s="8"/>
      <c r="R3905" s="8"/>
      <c r="T3905" s="8"/>
      <c r="AQ3905"/>
      <c r="BJ3905" s="33" t="s">
        <v>4072</v>
      </c>
      <c r="BP3905" s="8"/>
    </row>
    <row r="3906" spans="1:68" x14ac:dyDescent="0.25">
      <c r="A3906" s="8"/>
      <c r="B3906" s="8"/>
      <c r="C3906" s="8"/>
      <c r="D3906" s="8"/>
      <c r="F3906" s="8"/>
      <c r="H3906"/>
      <c r="N3906"/>
      <c r="P3906" s="8"/>
      <c r="R3906" s="8"/>
      <c r="T3906" s="8"/>
      <c r="AQ3906"/>
      <c r="BJ3906" s="33" t="s">
        <v>4073</v>
      </c>
      <c r="BP3906" s="8"/>
    </row>
    <row r="3907" spans="1:68" x14ac:dyDescent="0.25">
      <c r="A3907" s="8"/>
      <c r="B3907" s="8"/>
      <c r="C3907" s="8"/>
      <c r="D3907" s="8"/>
      <c r="F3907" s="8"/>
      <c r="H3907"/>
      <c r="N3907"/>
      <c r="P3907" s="8"/>
      <c r="R3907" s="8"/>
      <c r="T3907" s="8"/>
      <c r="AQ3907"/>
      <c r="BJ3907" s="33" t="s">
        <v>4074</v>
      </c>
      <c r="BP3907" s="8"/>
    </row>
    <row r="3908" spans="1:68" x14ac:dyDescent="0.25">
      <c r="A3908" s="8"/>
      <c r="B3908" s="8"/>
      <c r="C3908" s="8"/>
      <c r="D3908" s="8"/>
      <c r="F3908" s="8"/>
      <c r="H3908"/>
      <c r="N3908"/>
      <c r="P3908" s="8"/>
      <c r="R3908" s="8"/>
      <c r="T3908" s="8"/>
      <c r="AQ3908"/>
      <c r="BJ3908" s="33" t="s">
        <v>4075</v>
      </c>
      <c r="BP3908" s="8"/>
    </row>
    <row r="3909" spans="1:68" x14ac:dyDescent="0.25">
      <c r="A3909" s="8"/>
      <c r="B3909" s="8"/>
      <c r="C3909" s="8"/>
      <c r="D3909" s="8"/>
      <c r="F3909" s="8"/>
      <c r="H3909"/>
      <c r="N3909"/>
      <c r="P3909" s="8"/>
      <c r="R3909" s="8"/>
      <c r="T3909" s="8"/>
      <c r="AQ3909"/>
      <c r="BJ3909" s="33" t="s">
        <v>4076</v>
      </c>
      <c r="BP3909" s="8"/>
    </row>
    <row r="3910" spans="1:68" x14ac:dyDescent="0.25">
      <c r="A3910" s="8"/>
      <c r="B3910" s="8"/>
      <c r="C3910" s="8"/>
      <c r="D3910" s="8"/>
      <c r="F3910" s="8"/>
      <c r="H3910"/>
      <c r="N3910"/>
      <c r="P3910" s="8"/>
      <c r="R3910" s="8"/>
      <c r="T3910" s="8"/>
      <c r="AQ3910"/>
      <c r="BJ3910" s="33" t="s">
        <v>4077</v>
      </c>
      <c r="BP3910" s="8"/>
    </row>
    <row r="3911" spans="1:68" x14ac:dyDescent="0.25">
      <c r="A3911" s="8"/>
      <c r="B3911" s="8"/>
      <c r="C3911" s="8"/>
      <c r="D3911" s="8"/>
      <c r="F3911" s="8"/>
      <c r="H3911"/>
      <c r="N3911"/>
      <c r="P3911" s="8"/>
      <c r="R3911" s="8"/>
      <c r="T3911" s="8"/>
      <c r="AQ3911"/>
      <c r="BJ3911" s="33" t="s">
        <v>4078</v>
      </c>
      <c r="BP3911" s="8"/>
    </row>
    <row r="3912" spans="1:68" x14ac:dyDescent="0.25">
      <c r="A3912" s="8"/>
      <c r="B3912" s="8"/>
      <c r="C3912" s="8"/>
      <c r="D3912" s="8"/>
      <c r="F3912" s="8"/>
      <c r="H3912"/>
      <c r="N3912"/>
      <c r="P3912" s="8"/>
      <c r="R3912" s="8"/>
      <c r="T3912" s="8"/>
      <c r="AQ3912"/>
      <c r="BJ3912" s="33" t="s">
        <v>4079</v>
      </c>
      <c r="BP3912" s="8"/>
    </row>
    <row r="3913" spans="1:68" x14ac:dyDescent="0.25">
      <c r="A3913" s="8"/>
      <c r="B3913" s="8"/>
      <c r="C3913" s="8"/>
      <c r="D3913" s="8"/>
      <c r="F3913" s="8"/>
      <c r="H3913"/>
      <c r="N3913"/>
      <c r="P3913" s="8"/>
      <c r="R3913" s="8"/>
      <c r="T3913" s="8"/>
      <c r="AQ3913"/>
      <c r="BJ3913" s="33" t="s">
        <v>4080</v>
      </c>
      <c r="BP3913" s="8"/>
    </row>
    <row r="3914" spans="1:68" x14ac:dyDescent="0.25">
      <c r="A3914" s="8"/>
      <c r="B3914" s="8"/>
      <c r="C3914" s="8"/>
      <c r="D3914" s="8"/>
      <c r="F3914" s="8"/>
      <c r="H3914"/>
      <c r="N3914"/>
      <c r="P3914" s="8"/>
      <c r="R3914" s="8"/>
      <c r="T3914" s="8"/>
      <c r="AQ3914"/>
      <c r="BJ3914" s="33" t="s">
        <v>4081</v>
      </c>
      <c r="BP3914" s="8"/>
    </row>
    <row r="3915" spans="1:68" x14ac:dyDescent="0.25">
      <c r="A3915" s="8"/>
      <c r="B3915" s="8"/>
      <c r="C3915" s="8"/>
      <c r="D3915" s="8"/>
      <c r="F3915" s="8"/>
      <c r="H3915"/>
      <c r="N3915"/>
      <c r="P3915" s="8"/>
      <c r="R3915" s="8"/>
      <c r="T3915" s="8"/>
      <c r="AQ3915"/>
      <c r="BJ3915" s="33" t="s">
        <v>4082</v>
      </c>
      <c r="BP3915" s="8"/>
    </row>
    <row r="3916" spans="1:68" x14ac:dyDescent="0.25">
      <c r="A3916" s="8"/>
      <c r="B3916" s="8"/>
      <c r="C3916" s="8"/>
      <c r="D3916" s="8"/>
      <c r="F3916" s="8"/>
      <c r="H3916"/>
      <c r="N3916"/>
      <c r="P3916" s="8"/>
      <c r="R3916" s="8"/>
      <c r="T3916" s="8"/>
      <c r="AQ3916"/>
      <c r="BJ3916" s="33" t="s">
        <v>4083</v>
      </c>
      <c r="BP3916" s="8"/>
    </row>
    <row r="3917" spans="1:68" x14ac:dyDescent="0.25">
      <c r="A3917" s="8"/>
      <c r="B3917" s="8"/>
      <c r="C3917" s="8"/>
      <c r="D3917" s="8"/>
      <c r="F3917" s="8"/>
      <c r="H3917"/>
      <c r="N3917"/>
      <c r="P3917" s="8"/>
      <c r="R3917" s="8"/>
      <c r="T3917" s="8"/>
      <c r="AQ3917"/>
      <c r="BJ3917" s="33" t="s">
        <v>4084</v>
      </c>
      <c r="BP3917" s="8"/>
    </row>
    <row r="3918" spans="1:68" x14ac:dyDescent="0.25">
      <c r="A3918" s="8"/>
      <c r="B3918" s="8"/>
      <c r="C3918" s="8"/>
      <c r="D3918" s="8"/>
      <c r="F3918" s="8"/>
      <c r="H3918"/>
      <c r="N3918"/>
      <c r="P3918" s="8"/>
      <c r="R3918" s="8"/>
      <c r="T3918" s="8"/>
      <c r="AQ3918"/>
      <c r="BJ3918" s="33" t="s">
        <v>4085</v>
      </c>
      <c r="BP3918" s="8"/>
    </row>
    <row r="3919" spans="1:68" x14ac:dyDescent="0.25">
      <c r="A3919" s="8"/>
      <c r="B3919" s="8"/>
      <c r="C3919" s="8"/>
      <c r="D3919" s="8"/>
      <c r="F3919" s="8"/>
      <c r="H3919"/>
      <c r="N3919"/>
      <c r="P3919" s="8"/>
      <c r="R3919" s="8"/>
      <c r="T3919" s="8"/>
      <c r="AQ3919"/>
      <c r="BJ3919" s="33" t="s">
        <v>4086</v>
      </c>
      <c r="BP3919" s="8"/>
    </row>
    <row r="3920" spans="1:68" x14ac:dyDescent="0.25">
      <c r="A3920" s="8"/>
      <c r="B3920" s="8"/>
      <c r="C3920" s="8"/>
      <c r="D3920" s="8"/>
      <c r="F3920" s="8"/>
      <c r="H3920"/>
      <c r="N3920"/>
      <c r="P3920" s="8"/>
      <c r="R3920" s="8"/>
      <c r="T3920" s="8"/>
      <c r="AQ3920"/>
      <c r="BJ3920" s="33" t="s">
        <v>4087</v>
      </c>
      <c r="BP3920" s="8"/>
    </row>
    <row r="3921" spans="1:68" x14ac:dyDescent="0.25">
      <c r="A3921" s="8"/>
      <c r="B3921" s="8"/>
      <c r="C3921" s="8"/>
      <c r="D3921" s="8"/>
      <c r="F3921" s="8"/>
      <c r="H3921"/>
      <c r="N3921"/>
      <c r="P3921" s="8"/>
      <c r="R3921" s="8"/>
      <c r="T3921" s="8"/>
      <c r="AQ3921"/>
      <c r="BJ3921" s="33" t="s">
        <v>4088</v>
      </c>
      <c r="BP3921" s="8"/>
    </row>
    <row r="3922" spans="1:68" x14ac:dyDescent="0.25">
      <c r="A3922" s="8"/>
      <c r="B3922" s="8"/>
      <c r="C3922" s="8"/>
      <c r="D3922" s="8"/>
      <c r="F3922" s="8"/>
      <c r="H3922"/>
      <c r="N3922"/>
      <c r="P3922" s="8"/>
      <c r="R3922" s="8"/>
      <c r="T3922" s="8"/>
      <c r="AQ3922"/>
      <c r="BJ3922" s="33" t="s">
        <v>4089</v>
      </c>
      <c r="BP3922" s="8"/>
    </row>
    <row r="3923" spans="1:68" x14ac:dyDescent="0.25">
      <c r="A3923" s="8"/>
      <c r="B3923" s="8"/>
      <c r="C3923" s="8"/>
      <c r="D3923" s="8"/>
      <c r="F3923" s="8"/>
      <c r="H3923"/>
      <c r="N3923"/>
      <c r="P3923" s="8"/>
      <c r="R3923" s="8"/>
      <c r="T3923" s="8"/>
      <c r="AQ3923"/>
      <c r="BJ3923" s="33" t="s">
        <v>4090</v>
      </c>
      <c r="BP3923" s="8"/>
    </row>
    <row r="3924" spans="1:68" x14ac:dyDescent="0.25">
      <c r="A3924" s="8"/>
      <c r="B3924" s="8"/>
      <c r="C3924" s="8"/>
      <c r="D3924" s="8"/>
      <c r="F3924" s="8"/>
      <c r="H3924"/>
      <c r="N3924"/>
      <c r="P3924" s="8"/>
      <c r="R3924" s="8"/>
      <c r="T3924" s="8"/>
      <c r="AQ3924"/>
      <c r="BJ3924" s="33" t="s">
        <v>4091</v>
      </c>
      <c r="BP3924" s="8"/>
    </row>
    <row r="3925" spans="1:68" x14ac:dyDescent="0.25">
      <c r="A3925" s="8"/>
      <c r="B3925" s="8"/>
      <c r="C3925" s="8"/>
      <c r="D3925" s="8"/>
      <c r="F3925" s="8"/>
      <c r="H3925"/>
      <c r="N3925"/>
      <c r="P3925" s="8"/>
      <c r="R3925" s="8"/>
      <c r="T3925" s="8"/>
      <c r="AQ3925"/>
      <c r="BJ3925" s="33" t="s">
        <v>4092</v>
      </c>
      <c r="BP3925" s="8"/>
    </row>
    <row r="3926" spans="1:68" x14ac:dyDescent="0.25">
      <c r="A3926" s="8"/>
      <c r="B3926" s="8"/>
      <c r="C3926" s="8"/>
      <c r="D3926" s="8"/>
      <c r="F3926" s="8"/>
      <c r="H3926"/>
      <c r="N3926"/>
      <c r="P3926" s="8"/>
      <c r="R3926" s="8"/>
      <c r="T3926" s="8"/>
      <c r="AQ3926"/>
      <c r="BJ3926" s="33" t="s">
        <v>4093</v>
      </c>
      <c r="BP3926" s="8"/>
    </row>
    <row r="3927" spans="1:68" x14ac:dyDescent="0.25">
      <c r="A3927" s="8"/>
      <c r="B3927" s="8"/>
      <c r="C3927" s="8"/>
      <c r="D3927" s="8"/>
      <c r="F3927" s="8"/>
      <c r="H3927"/>
      <c r="N3927"/>
      <c r="P3927" s="8"/>
      <c r="R3927" s="8"/>
      <c r="T3927" s="8"/>
      <c r="AQ3927"/>
      <c r="BJ3927" s="33" t="s">
        <v>4094</v>
      </c>
      <c r="BP3927" s="8"/>
    </row>
    <row r="3928" spans="1:68" x14ac:dyDescent="0.25">
      <c r="A3928" s="8"/>
      <c r="B3928" s="8"/>
      <c r="C3928" s="8"/>
      <c r="D3928" s="8"/>
      <c r="F3928" s="8"/>
      <c r="H3928"/>
      <c r="N3928"/>
      <c r="P3928" s="8"/>
      <c r="R3928" s="8"/>
      <c r="T3928" s="8"/>
      <c r="AQ3928"/>
      <c r="BJ3928" s="33" t="s">
        <v>4095</v>
      </c>
      <c r="BP3928" s="8"/>
    </row>
    <row r="3929" spans="1:68" x14ac:dyDescent="0.25">
      <c r="A3929" s="8"/>
      <c r="B3929" s="8"/>
      <c r="C3929" s="8"/>
      <c r="D3929" s="8"/>
      <c r="F3929" s="8"/>
      <c r="H3929"/>
      <c r="N3929"/>
      <c r="P3929" s="8"/>
      <c r="R3929" s="8"/>
      <c r="T3929" s="8"/>
      <c r="AQ3929"/>
      <c r="BJ3929" s="33" t="s">
        <v>4096</v>
      </c>
      <c r="BP3929" s="8"/>
    </row>
    <row r="3930" spans="1:68" x14ac:dyDescent="0.25">
      <c r="A3930" s="8"/>
      <c r="B3930" s="8"/>
      <c r="C3930" s="8"/>
      <c r="D3930" s="8"/>
      <c r="F3930" s="8"/>
      <c r="H3930"/>
      <c r="N3930"/>
      <c r="P3930" s="8"/>
      <c r="R3930" s="8"/>
      <c r="T3930" s="8"/>
      <c r="AQ3930"/>
      <c r="BJ3930" s="33" t="s">
        <v>4097</v>
      </c>
      <c r="BP3930" s="8"/>
    </row>
    <row r="3931" spans="1:68" x14ac:dyDescent="0.25">
      <c r="A3931" s="8"/>
      <c r="B3931" s="8"/>
      <c r="C3931" s="8"/>
      <c r="D3931" s="8"/>
      <c r="F3931" s="8"/>
      <c r="H3931"/>
      <c r="N3931"/>
      <c r="P3931" s="8"/>
      <c r="R3931" s="8"/>
      <c r="T3931" s="8"/>
      <c r="AQ3931"/>
      <c r="BJ3931" s="33" t="s">
        <v>4098</v>
      </c>
      <c r="BP3931" s="8"/>
    </row>
    <row r="3932" spans="1:68" x14ac:dyDescent="0.25">
      <c r="A3932" s="8"/>
      <c r="B3932" s="8"/>
      <c r="C3932" s="8"/>
      <c r="D3932" s="8"/>
      <c r="F3932" s="8"/>
      <c r="H3932"/>
      <c r="N3932"/>
      <c r="P3932" s="8"/>
      <c r="R3932" s="8"/>
      <c r="T3932" s="8"/>
      <c r="AQ3932"/>
      <c r="BJ3932" s="33" t="s">
        <v>4099</v>
      </c>
      <c r="BP3932" s="8"/>
    </row>
    <row r="3933" spans="1:68" x14ac:dyDescent="0.25">
      <c r="A3933" s="8"/>
      <c r="B3933" s="8"/>
      <c r="C3933" s="8"/>
      <c r="D3933" s="8"/>
      <c r="F3933" s="8"/>
      <c r="H3933"/>
      <c r="N3933"/>
      <c r="P3933" s="8"/>
      <c r="R3933" s="8"/>
      <c r="T3933" s="8"/>
      <c r="AQ3933"/>
      <c r="BJ3933" s="33" t="s">
        <v>4100</v>
      </c>
      <c r="BP3933" s="8"/>
    </row>
    <row r="3934" spans="1:68" x14ac:dyDescent="0.25">
      <c r="A3934" s="8"/>
      <c r="B3934" s="8"/>
      <c r="C3934" s="8"/>
      <c r="D3934" s="8"/>
      <c r="F3934" s="8"/>
      <c r="H3934"/>
      <c r="N3934"/>
      <c r="P3934" s="8"/>
      <c r="R3934" s="8"/>
      <c r="T3934" s="8"/>
      <c r="AQ3934"/>
      <c r="BJ3934" s="33" t="s">
        <v>4101</v>
      </c>
      <c r="BP3934" s="8"/>
    </row>
    <row r="3935" spans="1:68" x14ac:dyDescent="0.25">
      <c r="A3935" s="8"/>
      <c r="B3935" s="8"/>
      <c r="C3935" s="8"/>
      <c r="D3935" s="8"/>
      <c r="F3935" s="8"/>
      <c r="H3935"/>
      <c r="N3935"/>
      <c r="P3935" s="8"/>
      <c r="R3935" s="8"/>
      <c r="T3935" s="8"/>
      <c r="AQ3935"/>
      <c r="BJ3935" s="33" t="s">
        <v>4102</v>
      </c>
      <c r="BP3935" s="8"/>
    </row>
    <row r="3936" spans="1:68" x14ac:dyDescent="0.25">
      <c r="A3936" s="8"/>
      <c r="B3936" s="8"/>
      <c r="C3936" s="8"/>
      <c r="D3936" s="8"/>
      <c r="F3936" s="8"/>
      <c r="H3936"/>
      <c r="N3936"/>
      <c r="P3936" s="8"/>
      <c r="R3936" s="8"/>
      <c r="T3936" s="8"/>
      <c r="AQ3936"/>
      <c r="BJ3936" s="33" t="s">
        <v>4103</v>
      </c>
      <c r="BP3936" s="8"/>
    </row>
    <row r="3937" spans="1:68" x14ac:dyDescent="0.25">
      <c r="A3937" s="8"/>
      <c r="B3937" s="8"/>
      <c r="C3937" s="8"/>
      <c r="D3937" s="8"/>
      <c r="F3937" s="8"/>
      <c r="H3937"/>
      <c r="N3937"/>
      <c r="P3937" s="8"/>
      <c r="R3937" s="8"/>
      <c r="T3937" s="8"/>
      <c r="AQ3937"/>
      <c r="BJ3937" s="33" t="s">
        <v>4104</v>
      </c>
      <c r="BP3937" s="8"/>
    </row>
    <row r="3938" spans="1:68" x14ac:dyDescent="0.25">
      <c r="A3938" s="8"/>
      <c r="B3938" s="8"/>
      <c r="C3938" s="8"/>
      <c r="D3938" s="8"/>
      <c r="F3938" s="8"/>
      <c r="H3938"/>
      <c r="N3938"/>
      <c r="P3938" s="8"/>
      <c r="R3938" s="8"/>
      <c r="T3938" s="8"/>
      <c r="AQ3938"/>
      <c r="BJ3938" s="33" t="s">
        <v>4105</v>
      </c>
      <c r="BP3938" s="8"/>
    </row>
    <row r="3939" spans="1:68" x14ac:dyDescent="0.25">
      <c r="A3939" s="8"/>
      <c r="B3939" s="8"/>
      <c r="C3939" s="8"/>
      <c r="D3939" s="8"/>
      <c r="F3939" s="8"/>
      <c r="H3939"/>
      <c r="N3939"/>
      <c r="P3939" s="8"/>
      <c r="R3939" s="8"/>
      <c r="T3939" s="8"/>
      <c r="AQ3939"/>
      <c r="BJ3939" s="33" t="s">
        <v>4106</v>
      </c>
      <c r="BP3939" s="8"/>
    </row>
    <row r="3940" spans="1:68" x14ac:dyDescent="0.25">
      <c r="A3940" s="8"/>
      <c r="B3940" s="8"/>
      <c r="C3940" s="8"/>
      <c r="D3940" s="8"/>
      <c r="F3940" s="8"/>
      <c r="H3940"/>
      <c r="N3940"/>
      <c r="P3940" s="8"/>
      <c r="R3940" s="8"/>
      <c r="T3940" s="8"/>
      <c r="AQ3940"/>
      <c r="BJ3940" s="33" t="s">
        <v>4107</v>
      </c>
      <c r="BP3940" s="8"/>
    </row>
    <row r="3941" spans="1:68" x14ac:dyDescent="0.25">
      <c r="A3941" s="8"/>
      <c r="B3941" s="8"/>
      <c r="C3941" s="8"/>
      <c r="D3941" s="8"/>
      <c r="F3941" s="8"/>
      <c r="H3941"/>
      <c r="N3941"/>
      <c r="P3941" s="8"/>
      <c r="R3941" s="8"/>
      <c r="T3941" s="8"/>
      <c r="AQ3941"/>
      <c r="BJ3941" s="33" t="s">
        <v>4108</v>
      </c>
      <c r="BP3941" s="8"/>
    </row>
    <row r="3942" spans="1:68" x14ac:dyDescent="0.25">
      <c r="A3942" s="8"/>
      <c r="B3942" s="8"/>
      <c r="C3942" s="8"/>
      <c r="D3942" s="8"/>
      <c r="F3942" s="8"/>
      <c r="H3942"/>
      <c r="N3942"/>
      <c r="P3942" s="8"/>
      <c r="R3942" s="8"/>
      <c r="T3942" s="8"/>
      <c r="AQ3942"/>
      <c r="BJ3942" s="33" t="s">
        <v>4109</v>
      </c>
      <c r="BP3942" s="8"/>
    </row>
    <row r="3943" spans="1:68" x14ac:dyDescent="0.25">
      <c r="A3943" s="8"/>
      <c r="B3943" s="8"/>
      <c r="C3943" s="8"/>
      <c r="D3943" s="8"/>
      <c r="F3943" s="8"/>
      <c r="H3943"/>
      <c r="N3943"/>
      <c r="P3943" s="8"/>
      <c r="R3943" s="8"/>
      <c r="T3943" s="8"/>
      <c r="AQ3943"/>
      <c r="BJ3943" s="33" t="s">
        <v>4110</v>
      </c>
      <c r="BP3943" s="8"/>
    </row>
    <row r="3944" spans="1:68" x14ac:dyDescent="0.25">
      <c r="A3944" s="8"/>
      <c r="B3944" s="8"/>
      <c r="C3944" s="8"/>
      <c r="D3944" s="8"/>
      <c r="F3944" s="8"/>
      <c r="H3944"/>
      <c r="N3944"/>
      <c r="P3944" s="8"/>
      <c r="R3944" s="8"/>
      <c r="T3944" s="8"/>
      <c r="AQ3944"/>
      <c r="BJ3944" s="33" t="s">
        <v>4111</v>
      </c>
      <c r="BP3944" s="8"/>
    </row>
    <row r="3945" spans="1:68" x14ac:dyDescent="0.25">
      <c r="A3945" s="8"/>
      <c r="B3945" s="8"/>
      <c r="C3945" s="8"/>
      <c r="D3945" s="8"/>
      <c r="F3945" s="8"/>
      <c r="H3945"/>
      <c r="N3945"/>
      <c r="P3945" s="8"/>
      <c r="R3945" s="8"/>
      <c r="T3945" s="8"/>
      <c r="AQ3945"/>
      <c r="BJ3945" s="33" t="s">
        <v>4112</v>
      </c>
      <c r="BP3945" s="8"/>
    </row>
    <row r="3946" spans="1:68" x14ac:dyDescent="0.25">
      <c r="A3946" s="8"/>
      <c r="B3946" s="8"/>
      <c r="C3946" s="8"/>
      <c r="D3946" s="8"/>
      <c r="F3946" s="8"/>
      <c r="H3946"/>
      <c r="N3946"/>
      <c r="P3946" s="8"/>
      <c r="R3946" s="8"/>
      <c r="T3946" s="8"/>
      <c r="AQ3946"/>
      <c r="BJ3946" s="33" t="s">
        <v>4113</v>
      </c>
      <c r="BP3946" s="8"/>
    </row>
    <row r="3947" spans="1:68" x14ac:dyDescent="0.25">
      <c r="A3947" s="8"/>
      <c r="B3947" s="8"/>
      <c r="C3947" s="8"/>
      <c r="D3947" s="8"/>
      <c r="F3947" s="8"/>
      <c r="H3947"/>
      <c r="N3947"/>
      <c r="P3947" s="8"/>
      <c r="R3947" s="8"/>
      <c r="T3947" s="8"/>
      <c r="AQ3947"/>
      <c r="BJ3947" s="33" t="s">
        <v>4114</v>
      </c>
      <c r="BP3947" s="8"/>
    </row>
    <row r="3948" spans="1:68" x14ac:dyDescent="0.25">
      <c r="A3948" s="8"/>
      <c r="B3948" s="8"/>
      <c r="C3948" s="8"/>
      <c r="D3948" s="8"/>
      <c r="F3948" s="8"/>
      <c r="H3948"/>
      <c r="N3948"/>
      <c r="P3948" s="8"/>
      <c r="R3948" s="8"/>
      <c r="T3948" s="8"/>
      <c r="AQ3948"/>
      <c r="BJ3948" s="33" t="s">
        <v>4115</v>
      </c>
      <c r="BP3948" s="8"/>
    </row>
    <row r="3949" spans="1:68" x14ac:dyDescent="0.25">
      <c r="A3949" s="8"/>
      <c r="B3949" s="8"/>
      <c r="C3949" s="8"/>
      <c r="D3949" s="8"/>
      <c r="F3949" s="8"/>
      <c r="H3949"/>
      <c r="N3949"/>
      <c r="P3949" s="8"/>
      <c r="R3949" s="8"/>
      <c r="T3949" s="8"/>
      <c r="AQ3949"/>
      <c r="BJ3949" s="33" t="s">
        <v>4116</v>
      </c>
      <c r="BP3949" s="8"/>
    </row>
    <row r="3950" spans="1:68" x14ac:dyDescent="0.25">
      <c r="A3950" s="8"/>
      <c r="B3950" s="8"/>
      <c r="C3950" s="8"/>
      <c r="D3950" s="8"/>
      <c r="F3950" s="8"/>
      <c r="H3950"/>
      <c r="N3950"/>
      <c r="P3950" s="8"/>
      <c r="R3950" s="8"/>
      <c r="T3950" s="8"/>
      <c r="AQ3950"/>
      <c r="BJ3950" s="33" t="s">
        <v>4117</v>
      </c>
      <c r="BP3950" s="8"/>
    </row>
    <row r="3951" spans="1:68" x14ac:dyDescent="0.25">
      <c r="A3951" s="8"/>
      <c r="B3951" s="8"/>
      <c r="C3951" s="8"/>
      <c r="D3951" s="8"/>
      <c r="F3951" s="8"/>
      <c r="H3951"/>
      <c r="N3951"/>
      <c r="P3951" s="8"/>
      <c r="R3951" s="8"/>
      <c r="T3951" s="8"/>
      <c r="AQ3951"/>
      <c r="BJ3951" s="33" t="s">
        <v>4118</v>
      </c>
      <c r="BP3951" s="8"/>
    </row>
    <row r="3952" spans="1:68" x14ac:dyDescent="0.25">
      <c r="A3952" s="8"/>
      <c r="B3952" s="8"/>
      <c r="C3952" s="8"/>
      <c r="D3952" s="8"/>
      <c r="F3952" s="8"/>
      <c r="H3952"/>
      <c r="N3952"/>
      <c r="P3952" s="8"/>
      <c r="R3952" s="8"/>
      <c r="T3952" s="8"/>
      <c r="AQ3952"/>
      <c r="BJ3952" s="33" t="s">
        <v>4119</v>
      </c>
      <c r="BP3952" s="8"/>
    </row>
    <row r="3953" spans="1:68" x14ac:dyDescent="0.25">
      <c r="A3953" s="8"/>
      <c r="B3953" s="8"/>
      <c r="C3953" s="8"/>
      <c r="D3953" s="8"/>
      <c r="F3953" s="8"/>
      <c r="H3953"/>
      <c r="N3953"/>
      <c r="P3953" s="8"/>
      <c r="R3953" s="8"/>
      <c r="T3953" s="8"/>
      <c r="AQ3953"/>
      <c r="BJ3953" s="33" t="s">
        <v>4120</v>
      </c>
      <c r="BP3953" s="8"/>
    </row>
    <row r="3954" spans="1:68" x14ac:dyDescent="0.25">
      <c r="A3954" s="8"/>
      <c r="B3954" s="8"/>
      <c r="C3954" s="8"/>
      <c r="D3954" s="8"/>
      <c r="F3954" s="8"/>
      <c r="H3954"/>
      <c r="N3954"/>
      <c r="P3954" s="8"/>
      <c r="R3954" s="8"/>
      <c r="T3954" s="8"/>
      <c r="AQ3954"/>
      <c r="BJ3954" s="33" t="s">
        <v>4121</v>
      </c>
      <c r="BP3954" s="8"/>
    </row>
    <row r="3955" spans="1:68" x14ac:dyDescent="0.25">
      <c r="A3955" s="8"/>
      <c r="B3955" s="8"/>
      <c r="C3955" s="8"/>
      <c r="D3955" s="8"/>
      <c r="F3955" s="8"/>
      <c r="H3955"/>
      <c r="N3955"/>
      <c r="P3955" s="8"/>
      <c r="R3955" s="8"/>
      <c r="T3955" s="8"/>
      <c r="AQ3955"/>
      <c r="BJ3955" s="33" t="s">
        <v>4122</v>
      </c>
      <c r="BP3955" s="8"/>
    </row>
    <row r="3956" spans="1:68" x14ac:dyDescent="0.25">
      <c r="A3956" s="8"/>
      <c r="B3956" s="8"/>
      <c r="C3956" s="8"/>
      <c r="D3956" s="8"/>
      <c r="F3956" s="8"/>
      <c r="H3956"/>
      <c r="N3956"/>
      <c r="P3956" s="8"/>
      <c r="R3956" s="8"/>
      <c r="T3956" s="8"/>
      <c r="AQ3956"/>
      <c r="BJ3956" s="33" t="s">
        <v>4123</v>
      </c>
      <c r="BP3956" s="8"/>
    </row>
    <row r="3957" spans="1:68" x14ac:dyDescent="0.25">
      <c r="A3957" s="8"/>
      <c r="B3957" s="8"/>
      <c r="C3957" s="8"/>
      <c r="D3957" s="8"/>
      <c r="F3957" s="8"/>
      <c r="H3957"/>
      <c r="N3957"/>
      <c r="P3957" s="8"/>
      <c r="R3957" s="8"/>
      <c r="T3957" s="8"/>
      <c r="AQ3957"/>
      <c r="BJ3957" s="33" t="s">
        <v>4124</v>
      </c>
      <c r="BP3957" s="8"/>
    </row>
    <row r="3958" spans="1:68" x14ac:dyDescent="0.25">
      <c r="A3958" s="8"/>
      <c r="B3958" s="8"/>
      <c r="C3958" s="8"/>
      <c r="D3958" s="8"/>
      <c r="F3958" s="8"/>
      <c r="H3958"/>
      <c r="N3958"/>
      <c r="P3958" s="8"/>
      <c r="R3958" s="8"/>
      <c r="T3958" s="8"/>
      <c r="AQ3958"/>
      <c r="BJ3958" s="33" t="s">
        <v>4125</v>
      </c>
      <c r="BP3958" s="8"/>
    </row>
    <row r="3959" spans="1:68" x14ac:dyDescent="0.25">
      <c r="A3959" s="8"/>
      <c r="B3959" s="8"/>
      <c r="C3959" s="8"/>
      <c r="D3959" s="8"/>
      <c r="F3959" s="8"/>
      <c r="H3959"/>
      <c r="N3959"/>
      <c r="P3959" s="8"/>
      <c r="R3959" s="8"/>
      <c r="T3959" s="8"/>
      <c r="AQ3959"/>
      <c r="BJ3959" s="33" t="s">
        <v>4126</v>
      </c>
      <c r="BP3959" s="8"/>
    </row>
    <row r="3960" spans="1:68" x14ac:dyDescent="0.25">
      <c r="A3960" s="8"/>
      <c r="B3960" s="8"/>
      <c r="C3960" s="8"/>
      <c r="D3960" s="8"/>
      <c r="F3960" s="8"/>
      <c r="H3960"/>
      <c r="N3960"/>
      <c r="P3960" s="8"/>
      <c r="R3960" s="8"/>
      <c r="T3960" s="8"/>
      <c r="AQ3960"/>
      <c r="BJ3960" s="33" t="s">
        <v>4127</v>
      </c>
      <c r="BP3960" s="8"/>
    </row>
    <row r="3961" spans="1:68" x14ac:dyDescent="0.25">
      <c r="A3961" s="8"/>
      <c r="B3961" s="8"/>
      <c r="C3961" s="8"/>
      <c r="D3961" s="8"/>
      <c r="F3961" s="8"/>
      <c r="H3961"/>
      <c r="N3961"/>
      <c r="P3961" s="8"/>
      <c r="R3961" s="8"/>
      <c r="T3961" s="8"/>
      <c r="AQ3961"/>
      <c r="BJ3961" s="33" t="s">
        <v>4128</v>
      </c>
      <c r="BP3961" s="8"/>
    </row>
    <row r="3962" spans="1:68" x14ac:dyDescent="0.25">
      <c r="A3962" s="8"/>
      <c r="B3962" s="8"/>
      <c r="C3962" s="8"/>
      <c r="D3962" s="8"/>
      <c r="F3962" s="8"/>
      <c r="H3962"/>
      <c r="N3962"/>
      <c r="P3962" s="8"/>
      <c r="R3962" s="8"/>
      <c r="T3962" s="8"/>
      <c r="AQ3962"/>
      <c r="BJ3962" s="33" t="s">
        <v>4129</v>
      </c>
      <c r="BP3962" s="8"/>
    </row>
    <row r="3963" spans="1:68" x14ac:dyDescent="0.25">
      <c r="A3963" s="8"/>
      <c r="B3963" s="8"/>
      <c r="C3963" s="8"/>
      <c r="D3963" s="8"/>
      <c r="F3963" s="8"/>
      <c r="H3963"/>
      <c r="N3963"/>
      <c r="P3963" s="8"/>
      <c r="R3963" s="8"/>
      <c r="T3963" s="8"/>
      <c r="AQ3963"/>
      <c r="BJ3963" s="33" t="s">
        <v>4130</v>
      </c>
      <c r="BP3963" s="8"/>
    </row>
    <row r="3964" spans="1:68" x14ac:dyDescent="0.25">
      <c r="A3964" s="8"/>
      <c r="B3964" s="8"/>
      <c r="C3964" s="8"/>
      <c r="D3964" s="8"/>
      <c r="F3964" s="8"/>
      <c r="H3964"/>
      <c r="N3964"/>
      <c r="P3964" s="8"/>
      <c r="R3964" s="8"/>
      <c r="T3964" s="8"/>
      <c r="AQ3964"/>
      <c r="BJ3964" s="33" t="s">
        <v>4131</v>
      </c>
      <c r="BP3964" s="8"/>
    </row>
    <row r="3965" spans="1:68" x14ac:dyDescent="0.25">
      <c r="A3965" s="8"/>
      <c r="B3965" s="8"/>
      <c r="C3965" s="8"/>
      <c r="D3965" s="8"/>
      <c r="F3965" s="8"/>
      <c r="H3965"/>
      <c r="N3965"/>
      <c r="P3965" s="8"/>
      <c r="R3965" s="8"/>
      <c r="T3965" s="8"/>
      <c r="AQ3965"/>
      <c r="BJ3965" s="33" t="s">
        <v>4132</v>
      </c>
      <c r="BP3965" s="8"/>
    </row>
    <row r="3966" spans="1:68" x14ac:dyDescent="0.25">
      <c r="A3966" s="8"/>
      <c r="B3966" s="8"/>
      <c r="C3966" s="8"/>
      <c r="D3966" s="8"/>
      <c r="F3966" s="8"/>
      <c r="H3966"/>
      <c r="N3966"/>
      <c r="P3966" s="8"/>
      <c r="R3966" s="8"/>
      <c r="T3966" s="8"/>
      <c r="AQ3966"/>
      <c r="BJ3966" s="33" t="s">
        <v>4133</v>
      </c>
      <c r="BP3966" s="8"/>
    </row>
    <row r="3967" spans="1:68" x14ac:dyDescent="0.25">
      <c r="A3967" s="8"/>
      <c r="B3967" s="8"/>
      <c r="C3967" s="8"/>
      <c r="D3967" s="8"/>
      <c r="F3967" s="8"/>
      <c r="H3967"/>
      <c r="N3967"/>
      <c r="P3967" s="8"/>
      <c r="R3967" s="8"/>
      <c r="T3967" s="8"/>
      <c r="AQ3967"/>
      <c r="BJ3967" s="33" t="s">
        <v>4134</v>
      </c>
      <c r="BP3967" s="8"/>
    </row>
    <row r="3968" spans="1:68" x14ac:dyDescent="0.25">
      <c r="A3968" s="8"/>
      <c r="B3968" s="8"/>
      <c r="C3968" s="8"/>
      <c r="D3968" s="8"/>
      <c r="F3968" s="8"/>
      <c r="H3968"/>
      <c r="N3968"/>
      <c r="P3968" s="8"/>
      <c r="R3968" s="8"/>
      <c r="T3968" s="8"/>
      <c r="AQ3968"/>
      <c r="BJ3968" s="33" t="s">
        <v>4135</v>
      </c>
      <c r="BP3968" s="8"/>
    </row>
    <row r="3969" spans="1:68" x14ac:dyDescent="0.25">
      <c r="A3969" s="8"/>
      <c r="B3969" s="8"/>
      <c r="C3969" s="8"/>
      <c r="D3969" s="8"/>
      <c r="F3969" s="8"/>
      <c r="H3969"/>
      <c r="N3969"/>
      <c r="P3969" s="8"/>
      <c r="R3969" s="8"/>
      <c r="T3969" s="8"/>
      <c r="AQ3969"/>
      <c r="BJ3969" s="33" t="s">
        <v>4136</v>
      </c>
      <c r="BP3969" s="8"/>
    </row>
    <row r="3970" spans="1:68" x14ac:dyDescent="0.25">
      <c r="A3970" s="8"/>
      <c r="B3970" s="8"/>
      <c r="C3970" s="8"/>
      <c r="D3970" s="8"/>
      <c r="F3970" s="8"/>
      <c r="H3970"/>
      <c r="N3970"/>
      <c r="P3970" s="8"/>
      <c r="R3970" s="8"/>
      <c r="T3970" s="8"/>
      <c r="AQ3970"/>
      <c r="BJ3970" s="33" t="s">
        <v>4137</v>
      </c>
      <c r="BP3970" s="8"/>
    </row>
    <row r="3971" spans="1:68" x14ac:dyDescent="0.25">
      <c r="A3971" s="8"/>
      <c r="B3971" s="8"/>
      <c r="C3971" s="8"/>
      <c r="D3971" s="8"/>
      <c r="F3971" s="8"/>
      <c r="H3971"/>
      <c r="N3971"/>
      <c r="P3971" s="8"/>
      <c r="R3971" s="8"/>
      <c r="T3971" s="8"/>
      <c r="AQ3971"/>
      <c r="BJ3971" s="33" t="s">
        <v>4138</v>
      </c>
      <c r="BP3971" s="8"/>
    </row>
    <row r="3972" spans="1:68" x14ac:dyDescent="0.25">
      <c r="A3972" s="8"/>
      <c r="B3972" s="8"/>
      <c r="C3972" s="8"/>
      <c r="D3972" s="8"/>
      <c r="F3972" s="8"/>
      <c r="H3972"/>
      <c r="N3972"/>
      <c r="P3972" s="8"/>
      <c r="R3972" s="8"/>
      <c r="T3972" s="8"/>
      <c r="AQ3972"/>
      <c r="BJ3972" s="33" t="s">
        <v>4139</v>
      </c>
      <c r="BP3972" s="8"/>
    </row>
    <row r="3973" spans="1:68" x14ac:dyDescent="0.25">
      <c r="A3973" s="8"/>
      <c r="B3973" s="8"/>
      <c r="C3973" s="8"/>
      <c r="D3973" s="8"/>
      <c r="F3973" s="8"/>
      <c r="H3973"/>
      <c r="N3973"/>
      <c r="P3973" s="8"/>
      <c r="R3973" s="8"/>
      <c r="T3973" s="8"/>
      <c r="AQ3973"/>
      <c r="BJ3973" s="33" t="s">
        <v>4140</v>
      </c>
      <c r="BP3973" s="8"/>
    </row>
    <row r="3974" spans="1:68" x14ac:dyDescent="0.25">
      <c r="A3974" s="8"/>
      <c r="B3974" s="8"/>
      <c r="C3974" s="8"/>
      <c r="D3974" s="8"/>
      <c r="F3974" s="8"/>
      <c r="H3974"/>
      <c r="N3974"/>
      <c r="P3974" s="8"/>
      <c r="R3974" s="8"/>
      <c r="T3974" s="8"/>
      <c r="AQ3974"/>
      <c r="BJ3974" s="33" t="s">
        <v>4141</v>
      </c>
      <c r="BP3974" s="8"/>
    </row>
    <row r="3975" spans="1:68" x14ac:dyDescent="0.25">
      <c r="A3975" s="8"/>
      <c r="B3975" s="8"/>
      <c r="C3975" s="8"/>
      <c r="D3975" s="8"/>
      <c r="F3975" s="8"/>
      <c r="H3975"/>
      <c r="N3975"/>
      <c r="P3975" s="8"/>
      <c r="R3975" s="8"/>
      <c r="T3975" s="8"/>
      <c r="AQ3975"/>
      <c r="BJ3975" s="33" t="s">
        <v>4142</v>
      </c>
      <c r="BP3975" s="8"/>
    </row>
    <row r="3976" spans="1:68" x14ac:dyDescent="0.25">
      <c r="A3976" s="8"/>
      <c r="B3976" s="8"/>
      <c r="C3976" s="8"/>
      <c r="D3976" s="8"/>
      <c r="F3976" s="8"/>
      <c r="H3976"/>
      <c r="N3976"/>
      <c r="P3976" s="8"/>
      <c r="R3976" s="8"/>
      <c r="T3976" s="8"/>
      <c r="AQ3976"/>
      <c r="BJ3976" s="33" t="s">
        <v>4143</v>
      </c>
      <c r="BP3976" s="8"/>
    </row>
    <row r="3977" spans="1:68" x14ac:dyDescent="0.25">
      <c r="A3977" s="8"/>
      <c r="B3977" s="8"/>
      <c r="C3977" s="8"/>
      <c r="D3977" s="8"/>
      <c r="F3977" s="8"/>
      <c r="H3977"/>
      <c r="N3977"/>
      <c r="P3977" s="8"/>
      <c r="R3977" s="8"/>
      <c r="T3977" s="8"/>
      <c r="AQ3977"/>
      <c r="BJ3977" s="33" t="s">
        <v>4144</v>
      </c>
      <c r="BP3977" s="8"/>
    </row>
    <row r="3978" spans="1:68" x14ac:dyDescent="0.25">
      <c r="A3978" s="8"/>
      <c r="B3978" s="8"/>
      <c r="C3978" s="8"/>
      <c r="D3978" s="8"/>
      <c r="F3978" s="8"/>
      <c r="H3978"/>
      <c r="N3978"/>
      <c r="P3978" s="8"/>
      <c r="R3978" s="8"/>
      <c r="T3978" s="8"/>
      <c r="AQ3978"/>
      <c r="BJ3978" s="33" t="s">
        <v>4145</v>
      </c>
      <c r="BP3978" s="8"/>
    </row>
    <row r="3979" spans="1:68" x14ac:dyDescent="0.25">
      <c r="A3979" s="8"/>
      <c r="B3979" s="8"/>
      <c r="C3979" s="8"/>
      <c r="D3979" s="8"/>
      <c r="F3979" s="8"/>
      <c r="H3979"/>
      <c r="N3979"/>
      <c r="P3979" s="8"/>
      <c r="R3979" s="8"/>
      <c r="T3979" s="8"/>
      <c r="AQ3979"/>
      <c r="BJ3979" s="33" t="s">
        <v>4146</v>
      </c>
      <c r="BP3979" s="8"/>
    </row>
    <row r="3980" spans="1:68" x14ac:dyDescent="0.25">
      <c r="A3980" s="8"/>
      <c r="B3980" s="8"/>
      <c r="C3980" s="8"/>
      <c r="D3980" s="8"/>
      <c r="F3980" s="8"/>
      <c r="H3980"/>
      <c r="N3980"/>
      <c r="P3980" s="8"/>
      <c r="R3980" s="8"/>
      <c r="T3980" s="8"/>
      <c r="AQ3980"/>
      <c r="BJ3980" s="33" t="s">
        <v>4147</v>
      </c>
      <c r="BP3980" s="8"/>
    </row>
    <row r="3981" spans="1:68" x14ac:dyDescent="0.25">
      <c r="A3981" s="8"/>
      <c r="B3981" s="8"/>
      <c r="C3981" s="8"/>
      <c r="D3981" s="8"/>
      <c r="F3981" s="8"/>
      <c r="H3981"/>
      <c r="N3981"/>
      <c r="P3981" s="8"/>
      <c r="R3981" s="8"/>
      <c r="T3981" s="8"/>
      <c r="AQ3981"/>
      <c r="BJ3981" s="33" t="s">
        <v>4148</v>
      </c>
      <c r="BP3981" s="8"/>
    </row>
    <row r="3982" spans="1:68" x14ac:dyDescent="0.25">
      <c r="A3982" s="8"/>
      <c r="B3982" s="8"/>
      <c r="C3982" s="8"/>
      <c r="D3982" s="8"/>
      <c r="F3982" s="8"/>
      <c r="H3982"/>
      <c r="N3982"/>
      <c r="P3982" s="8"/>
      <c r="R3982" s="8"/>
      <c r="T3982" s="8"/>
      <c r="AQ3982"/>
      <c r="BJ3982" s="33" t="s">
        <v>4149</v>
      </c>
      <c r="BP3982" s="8"/>
    </row>
    <row r="3983" spans="1:68" x14ac:dyDescent="0.25">
      <c r="A3983" s="8"/>
      <c r="B3983" s="8"/>
      <c r="C3983" s="8"/>
      <c r="D3983" s="8"/>
      <c r="F3983" s="8"/>
      <c r="H3983"/>
      <c r="N3983"/>
      <c r="P3983" s="8"/>
      <c r="R3983" s="8"/>
      <c r="T3983" s="8"/>
      <c r="AQ3983"/>
      <c r="BJ3983" s="33" t="s">
        <v>4150</v>
      </c>
      <c r="BP3983" s="8"/>
    </row>
    <row r="3984" spans="1:68" x14ac:dyDescent="0.25">
      <c r="A3984" s="8"/>
      <c r="B3984" s="8"/>
      <c r="C3984" s="8"/>
      <c r="D3984" s="8"/>
      <c r="F3984" s="8"/>
      <c r="H3984"/>
      <c r="N3984"/>
      <c r="P3984" s="8"/>
      <c r="R3984" s="8"/>
      <c r="T3984" s="8"/>
      <c r="AQ3984"/>
      <c r="BJ3984" s="33" t="s">
        <v>4151</v>
      </c>
      <c r="BP3984" s="8"/>
    </row>
    <row r="3985" spans="1:68" x14ac:dyDescent="0.25">
      <c r="A3985" s="8"/>
      <c r="B3985" s="8"/>
      <c r="C3985" s="8"/>
      <c r="D3985" s="8"/>
      <c r="F3985" s="8"/>
      <c r="H3985"/>
      <c r="N3985"/>
      <c r="P3985" s="8"/>
      <c r="R3985" s="8"/>
      <c r="T3985" s="8"/>
      <c r="AQ3985"/>
      <c r="BJ3985" s="33" t="s">
        <v>4152</v>
      </c>
      <c r="BP3985" s="8"/>
    </row>
    <row r="3986" spans="1:68" x14ac:dyDescent="0.25">
      <c r="A3986" s="8"/>
      <c r="B3986" s="8"/>
      <c r="C3986" s="8"/>
      <c r="D3986" s="8"/>
      <c r="F3986" s="8"/>
      <c r="H3986"/>
      <c r="N3986"/>
      <c r="P3986" s="8"/>
      <c r="R3986" s="8"/>
      <c r="T3986" s="8"/>
      <c r="AQ3986"/>
      <c r="BJ3986" s="33" t="s">
        <v>4153</v>
      </c>
      <c r="BP3986" s="8"/>
    </row>
    <row r="3987" spans="1:68" x14ac:dyDescent="0.25">
      <c r="A3987" s="8"/>
      <c r="B3987" s="8"/>
      <c r="C3987" s="8"/>
      <c r="D3987" s="8"/>
      <c r="F3987" s="8"/>
      <c r="H3987"/>
      <c r="N3987"/>
      <c r="P3987" s="8"/>
      <c r="R3987" s="8"/>
      <c r="T3987" s="8"/>
      <c r="AQ3987"/>
      <c r="BJ3987" s="33" t="s">
        <v>4154</v>
      </c>
      <c r="BP3987" s="8"/>
    </row>
    <row r="3988" spans="1:68" x14ac:dyDescent="0.25">
      <c r="A3988" s="8"/>
      <c r="B3988" s="8"/>
      <c r="C3988" s="8"/>
      <c r="D3988" s="8"/>
      <c r="F3988" s="8"/>
      <c r="H3988"/>
      <c r="N3988"/>
      <c r="P3988" s="8"/>
      <c r="R3988" s="8"/>
      <c r="T3988" s="8"/>
      <c r="AQ3988"/>
      <c r="BJ3988" s="33" t="s">
        <v>4155</v>
      </c>
      <c r="BP3988" s="8"/>
    </row>
    <row r="3989" spans="1:68" x14ac:dyDescent="0.25">
      <c r="A3989" s="8"/>
      <c r="B3989" s="8"/>
      <c r="C3989" s="8"/>
      <c r="D3989" s="8"/>
      <c r="F3989" s="8"/>
      <c r="H3989"/>
      <c r="N3989"/>
      <c r="P3989" s="8"/>
      <c r="R3989" s="8"/>
      <c r="T3989" s="8"/>
      <c r="AQ3989"/>
      <c r="BJ3989" s="33" t="s">
        <v>4156</v>
      </c>
      <c r="BP3989" s="8"/>
    </row>
    <row r="3990" spans="1:68" x14ac:dyDescent="0.25">
      <c r="A3990" s="8"/>
      <c r="B3990" s="8"/>
      <c r="C3990" s="8"/>
      <c r="D3990" s="8"/>
      <c r="F3990" s="8"/>
      <c r="H3990"/>
      <c r="N3990"/>
      <c r="P3990" s="8"/>
      <c r="R3990" s="8"/>
      <c r="T3990" s="8"/>
      <c r="AQ3990"/>
      <c r="BJ3990" s="33" t="s">
        <v>4157</v>
      </c>
      <c r="BP3990" s="8"/>
    </row>
    <row r="3991" spans="1:68" x14ac:dyDescent="0.25">
      <c r="A3991" s="8"/>
      <c r="B3991" s="8"/>
      <c r="C3991" s="8"/>
      <c r="D3991" s="8"/>
      <c r="F3991" s="8"/>
      <c r="H3991"/>
      <c r="N3991"/>
      <c r="P3991" s="8"/>
      <c r="R3991" s="8"/>
      <c r="T3991" s="8"/>
      <c r="AQ3991"/>
      <c r="BJ3991" s="33" t="s">
        <v>4158</v>
      </c>
      <c r="BP3991" s="8"/>
    </row>
    <row r="3992" spans="1:68" x14ac:dyDescent="0.25">
      <c r="A3992" s="8"/>
      <c r="B3992" s="8"/>
      <c r="C3992" s="8"/>
      <c r="D3992" s="8"/>
      <c r="F3992" s="8"/>
      <c r="H3992"/>
      <c r="N3992"/>
      <c r="P3992" s="8"/>
      <c r="R3992" s="8"/>
      <c r="T3992" s="8"/>
      <c r="AQ3992"/>
      <c r="BJ3992" s="33" t="s">
        <v>4159</v>
      </c>
      <c r="BP3992" s="8"/>
    </row>
    <row r="3993" spans="1:68" x14ac:dyDescent="0.25">
      <c r="A3993" s="8"/>
      <c r="B3993" s="8"/>
      <c r="C3993" s="8"/>
      <c r="D3993" s="8"/>
      <c r="F3993" s="8"/>
      <c r="H3993"/>
      <c r="N3993"/>
      <c r="P3993" s="8"/>
      <c r="R3993" s="8"/>
      <c r="T3993" s="8"/>
      <c r="AQ3993"/>
      <c r="BJ3993" s="33" t="s">
        <v>4160</v>
      </c>
      <c r="BP3993" s="8"/>
    </row>
    <row r="3994" spans="1:68" x14ac:dyDescent="0.25">
      <c r="A3994" s="8"/>
      <c r="B3994" s="8"/>
      <c r="C3994" s="8"/>
      <c r="D3994" s="8"/>
      <c r="F3994" s="8"/>
      <c r="H3994"/>
      <c r="N3994"/>
      <c r="P3994" s="8"/>
      <c r="R3994" s="8"/>
      <c r="T3994" s="8"/>
      <c r="AQ3994"/>
      <c r="BJ3994" s="33" t="s">
        <v>4161</v>
      </c>
      <c r="BP3994" s="8"/>
    </row>
    <row r="3995" spans="1:68" x14ac:dyDescent="0.25">
      <c r="A3995" s="8"/>
      <c r="B3995" s="8"/>
      <c r="C3995" s="8"/>
      <c r="D3995" s="8"/>
      <c r="F3995" s="8"/>
      <c r="H3995"/>
      <c r="N3995"/>
      <c r="P3995" s="8"/>
      <c r="R3995" s="8"/>
      <c r="T3995" s="8"/>
      <c r="AQ3995"/>
      <c r="BJ3995" s="33" t="s">
        <v>4162</v>
      </c>
      <c r="BP3995" s="8"/>
    </row>
    <row r="3996" spans="1:68" x14ac:dyDescent="0.25">
      <c r="A3996" s="8"/>
      <c r="B3996" s="8"/>
      <c r="C3996" s="8"/>
      <c r="D3996" s="8"/>
      <c r="F3996" s="8"/>
      <c r="H3996"/>
      <c r="N3996"/>
      <c r="P3996" s="8"/>
      <c r="R3996" s="8"/>
      <c r="T3996" s="8"/>
      <c r="AQ3996"/>
      <c r="BJ3996" s="33" t="s">
        <v>4163</v>
      </c>
      <c r="BP3996" s="8"/>
    </row>
    <row r="3997" spans="1:68" x14ac:dyDescent="0.25">
      <c r="A3997" s="8"/>
      <c r="B3997" s="8"/>
      <c r="C3997" s="8"/>
      <c r="D3997" s="8"/>
      <c r="F3997" s="8"/>
      <c r="H3997"/>
      <c r="N3997"/>
      <c r="P3997" s="8"/>
      <c r="R3997" s="8"/>
      <c r="T3997" s="8"/>
      <c r="AQ3997"/>
      <c r="BJ3997" s="33" t="s">
        <v>4164</v>
      </c>
      <c r="BP3997" s="8"/>
    </row>
    <row r="3998" spans="1:68" x14ac:dyDescent="0.25">
      <c r="A3998" s="8"/>
      <c r="B3998" s="8"/>
      <c r="C3998" s="8"/>
      <c r="D3998" s="8"/>
      <c r="F3998" s="8"/>
      <c r="H3998"/>
      <c r="N3998"/>
      <c r="P3998" s="8"/>
      <c r="R3998" s="8"/>
      <c r="T3998" s="8"/>
      <c r="AQ3998"/>
      <c r="BJ3998" s="33" t="s">
        <v>4165</v>
      </c>
      <c r="BP3998" s="8"/>
    </row>
    <row r="3999" spans="1:68" x14ac:dyDescent="0.25">
      <c r="A3999" s="8"/>
      <c r="B3999" s="8"/>
      <c r="C3999" s="8"/>
      <c r="D3999" s="8"/>
      <c r="F3999" s="8"/>
      <c r="H3999"/>
      <c r="N3999"/>
      <c r="P3999" s="8"/>
      <c r="R3999" s="8"/>
      <c r="T3999" s="8"/>
      <c r="AQ3999"/>
      <c r="BJ3999" s="33" t="s">
        <v>4166</v>
      </c>
      <c r="BP3999" s="8"/>
    </row>
    <row r="4000" spans="1:68" x14ac:dyDescent="0.25">
      <c r="A4000" s="8"/>
      <c r="B4000" s="8"/>
      <c r="C4000" s="8"/>
      <c r="D4000" s="8"/>
      <c r="F4000" s="8"/>
      <c r="H4000"/>
      <c r="N4000"/>
      <c r="P4000" s="8"/>
      <c r="R4000" s="8"/>
      <c r="T4000" s="8"/>
      <c r="AQ4000"/>
      <c r="BJ4000" s="33" t="s">
        <v>4167</v>
      </c>
      <c r="BP4000" s="8"/>
    </row>
    <row r="4001" spans="1:68" x14ac:dyDescent="0.25">
      <c r="A4001" s="8"/>
      <c r="B4001" s="8"/>
      <c r="C4001" s="8"/>
      <c r="D4001" s="8"/>
      <c r="F4001" s="8"/>
      <c r="H4001"/>
      <c r="N4001"/>
      <c r="P4001" s="8"/>
      <c r="R4001" s="8"/>
      <c r="T4001" s="8"/>
      <c r="AQ4001"/>
      <c r="BJ4001" s="33" t="s">
        <v>4168</v>
      </c>
      <c r="BP4001" s="8"/>
    </row>
    <row r="4002" spans="1:68" x14ac:dyDescent="0.25">
      <c r="A4002" s="8"/>
      <c r="B4002" s="8"/>
      <c r="C4002" s="8"/>
      <c r="D4002" s="8"/>
      <c r="F4002" s="8"/>
      <c r="H4002"/>
      <c r="N4002"/>
      <c r="P4002" s="8"/>
      <c r="R4002" s="8"/>
      <c r="T4002" s="8"/>
      <c r="AQ4002"/>
      <c r="BJ4002" s="33" t="s">
        <v>4169</v>
      </c>
      <c r="BP4002" s="8"/>
    </row>
    <row r="4003" spans="1:68" x14ac:dyDescent="0.25">
      <c r="A4003" s="8"/>
      <c r="B4003" s="8"/>
      <c r="C4003" s="8"/>
      <c r="D4003" s="8"/>
      <c r="F4003" s="8"/>
      <c r="H4003"/>
      <c r="N4003"/>
      <c r="P4003" s="8"/>
      <c r="R4003" s="8"/>
      <c r="T4003" s="8"/>
      <c r="AQ4003"/>
      <c r="BJ4003" s="33" t="s">
        <v>4170</v>
      </c>
      <c r="BP4003" s="8"/>
    </row>
    <row r="4004" spans="1:68" x14ac:dyDescent="0.25">
      <c r="A4004" s="8"/>
      <c r="B4004" s="8"/>
      <c r="C4004" s="8"/>
      <c r="D4004" s="8"/>
      <c r="F4004" s="8"/>
      <c r="H4004"/>
      <c r="N4004"/>
      <c r="P4004" s="8"/>
      <c r="R4004" s="8"/>
      <c r="T4004" s="8"/>
      <c r="AQ4004"/>
      <c r="BJ4004" s="33" t="s">
        <v>4171</v>
      </c>
      <c r="BP4004" s="8"/>
    </row>
    <row r="4005" spans="1:68" x14ac:dyDescent="0.25">
      <c r="A4005" s="8"/>
      <c r="B4005" s="8"/>
      <c r="C4005" s="8"/>
      <c r="D4005" s="8"/>
      <c r="F4005" s="8"/>
      <c r="H4005"/>
      <c r="N4005"/>
      <c r="P4005" s="8"/>
      <c r="R4005" s="8"/>
      <c r="T4005" s="8"/>
      <c r="AQ4005"/>
      <c r="BJ4005" s="33" t="s">
        <v>4172</v>
      </c>
      <c r="BP4005" s="8"/>
    </row>
    <row r="4006" spans="1:68" x14ac:dyDescent="0.25">
      <c r="A4006" s="8"/>
      <c r="B4006" s="8"/>
      <c r="C4006" s="8"/>
      <c r="D4006" s="8"/>
      <c r="F4006" s="8"/>
      <c r="H4006"/>
      <c r="N4006"/>
      <c r="P4006" s="8"/>
      <c r="R4006" s="8"/>
      <c r="T4006" s="8"/>
      <c r="AQ4006"/>
      <c r="BJ4006" s="33" t="s">
        <v>4173</v>
      </c>
      <c r="BP4006" s="8"/>
    </row>
    <row r="4007" spans="1:68" x14ac:dyDescent="0.25">
      <c r="A4007" s="8"/>
      <c r="B4007" s="8"/>
      <c r="C4007" s="8"/>
      <c r="D4007" s="8"/>
      <c r="F4007" s="8"/>
      <c r="H4007"/>
      <c r="N4007"/>
      <c r="P4007" s="8"/>
      <c r="R4007" s="8"/>
      <c r="T4007" s="8"/>
      <c r="AQ4007"/>
      <c r="BJ4007" s="33" t="s">
        <v>4174</v>
      </c>
      <c r="BP4007" s="8"/>
    </row>
    <row r="4008" spans="1:68" x14ac:dyDescent="0.25">
      <c r="A4008" s="8"/>
      <c r="B4008" s="8"/>
      <c r="C4008" s="8"/>
      <c r="D4008" s="8"/>
      <c r="F4008" s="8"/>
      <c r="H4008"/>
      <c r="N4008"/>
      <c r="P4008" s="8"/>
      <c r="R4008" s="8"/>
      <c r="T4008" s="8"/>
      <c r="AQ4008"/>
      <c r="BJ4008" s="33" t="s">
        <v>4175</v>
      </c>
      <c r="BP4008" s="8"/>
    </row>
    <row r="4009" spans="1:68" x14ac:dyDescent="0.25">
      <c r="A4009" s="8"/>
      <c r="B4009" s="8"/>
      <c r="C4009" s="8"/>
      <c r="D4009" s="8"/>
      <c r="F4009" s="8"/>
      <c r="H4009"/>
      <c r="N4009"/>
      <c r="P4009" s="8"/>
      <c r="R4009" s="8"/>
      <c r="T4009" s="8"/>
      <c r="AQ4009"/>
      <c r="BJ4009" s="33" t="s">
        <v>4176</v>
      </c>
      <c r="BP4009" s="8"/>
    </row>
    <row r="4010" spans="1:68" x14ac:dyDescent="0.25">
      <c r="A4010" s="8"/>
      <c r="B4010" s="8"/>
      <c r="C4010" s="8"/>
      <c r="D4010" s="8"/>
      <c r="F4010" s="8"/>
      <c r="H4010"/>
      <c r="N4010"/>
      <c r="P4010" s="8"/>
      <c r="R4010" s="8"/>
      <c r="T4010" s="8"/>
      <c r="AQ4010"/>
      <c r="BJ4010" s="33" t="s">
        <v>4177</v>
      </c>
      <c r="BP4010" s="8"/>
    </row>
    <row r="4011" spans="1:68" x14ac:dyDescent="0.25">
      <c r="A4011" s="8"/>
      <c r="B4011" s="8"/>
      <c r="C4011" s="8"/>
      <c r="D4011" s="8"/>
      <c r="F4011" s="8"/>
      <c r="H4011"/>
      <c r="N4011"/>
      <c r="P4011" s="8"/>
      <c r="R4011" s="8"/>
      <c r="T4011" s="8"/>
      <c r="AQ4011"/>
      <c r="BJ4011" s="33" t="s">
        <v>4178</v>
      </c>
      <c r="BP4011" s="8"/>
    </row>
    <row r="4012" spans="1:68" x14ac:dyDescent="0.25">
      <c r="A4012" s="8"/>
      <c r="B4012" s="8"/>
      <c r="C4012" s="8"/>
      <c r="D4012" s="8"/>
      <c r="F4012" s="8"/>
      <c r="H4012"/>
      <c r="N4012"/>
      <c r="P4012" s="8"/>
      <c r="R4012" s="8"/>
      <c r="T4012" s="8"/>
      <c r="AQ4012"/>
      <c r="BJ4012" s="33" t="s">
        <v>4179</v>
      </c>
      <c r="BP4012" s="8"/>
    </row>
    <row r="4013" spans="1:68" x14ac:dyDescent="0.25">
      <c r="A4013" s="8"/>
      <c r="B4013" s="8"/>
      <c r="C4013" s="8"/>
      <c r="D4013" s="8"/>
      <c r="F4013" s="8"/>
      <c r="H4013"/>
      <c r="N4013"/>
      <c r="P4013" s="8"/>
      <c r="R4013" s="8"/>
      <c r="T4013" s="8"/>
      <c r="AQ4013"/>
      <c r="BJ4013" s="33" t="s">
        <v>4180</v>
      </c>
      <c r="BP4013" s="8"/>
    </row>
    <row r="4014" spans="1:68" x14ac:dyDescent="0.25">
      <c r="A4014" s="8"/>
      <c r="B4014" s="8"/>
      <c r="C4014" s="8"/>
      <c r="D4014" s="8"/>
      <c r="F4014" s="8"/>
      <c r="H4014"/>
      <c r="N4014"/>
      <c r="P4014" s="8"/>
      <c r="R4014" s="8"/>
      <c r="T4014" s="8"/>
      <c r="AQ4014"/>
      <c r="BJ4014" s="33" t="s">
        <v>4181</v>
      </c>
      <c r="BP4014" s="8"/>
    </row>
    <row r="4015" spans="1:68" x14ac:dyDescent="0.25">
      <c r="A4015" s="8"/>
      <c r="B4015" s="8"/>
      <c r="C4015" s="8"/>
      <c r="D4015" s="8"/>
      <c r="F4015" s="8"/>
      <c r="H4015"/>
      <c r="N4015"/>
      <c r="P4015" s="8"/>
      <c r="R4015" s="8"/>
      <c r="T4015" s="8"/>
      <c r="AQ4015"/>
      <c r="BJ4015" s="33" t="s">
        <v>4182</v>
      </c>
      <c r="BP4015" s="8"/>
    </row>
    <row r="4016" spans="1:68" x14ac:dyDescent="0.25">
      <c r="A4016" s="8"/>
      <c r="B4016" s="8"/>
      <c r="C4016" s="8"/>
      <c r="D4016" s="8"/>
      <c r="F4016" s="8"/>
      <c r="H4016"/>
      <c r="N4016"/>
      <c r="P4016" s="8"/>
      <c r="R4016" s="8"/>
      <c r="T4016" s="8"/>
      <c r="AQ4016"/>
      <c r="BJ4016" s="33" t="s">
        <v>4183</v>
      </c>
      <c r="BP4016" s="8"/>
    </row>
    <row r="4017" spans="1:68" x14ac:dyDescent="0.25">
      <c r="A4017" s="8"/>
      <c r="B4017" s="8"/>
      <c r="C4017" s="8"/>
      <c r="D4017" s="8"/>
      <c r="F4017" s="8"/>
      <c r="H4017"/>
      <c r="N4017"/>
      <c r="P4017" s="8"/>
      <c r="R4017" s="8"/>
      <c r="T4017" s="8"/>
      <c r="AQ4017"/>
      <c r="BJ4017" s="33" t="s">
        <v>4184</v>
      </c>
      <c r="BP4017" s="8"/>
    </row>
    <row r="4018" spans="1:68" x14ac:dyDescent="0.25">
      <c r="A4018" s="8"/>
      <c r="B4018" s="8"/>
      <c r="C4018" s="8"/>
      <c r="D4018" s="8"/>
      <c r="F4018" s="8"/>
      <c r="H4018"/>
      <c r="N4018"/>
      <c r="P4018" s="8"/>
      <c r="R4018" s="8"/>
      <c r="T4018" s="8"/>
      <c r="AQ4018"/>
      <c r="BJ4018" s="33" t="s">
        <v>4185</v>
      </c>
      <c r="BP4018" s="8"/>
    </row>
    <row r="4019" spans="1:68" x14ac:dyDescent="0.25">
      <c r="A4019" s="8"/>
      <c r="B4019" s="8"/>
      <c r="C4019" s="8"/>
      <c r="D4019" s="8"/>
      <c r="F4019" s="8"/>
      <c r="H4019"/>
      <c r="N4019"/>
      <c r="P4019" s="8"/>
      <c r="R4019" s="8"/>
      <c r="T4019" s="8"/>
      <c r="AQ4019"/>
      <c r="BJ4019" s="33" t="s">
        <v>4186</v>
      </c>
      <c r="BP4019" s="8"/>
    </row>
    <row r="4020" spans="1:68" x14ac:dyDescent="0.25">
      <c r="A4020" s="8"/>
      <c r="B4020" s="8"/>
      <c r="C4020" s="8"/>
      <c r="D4020" s="8"/>
      <c r="F4020" s="8"/>
      <c r="H4020"/>
      <c r="N4020"/>
      <c r="P4020" s="8"/>
      <c r="R4020" s="8"/>
      <c r="T4020" s="8"/>
      <c r="AQ4020"/>
      <c r="BJ4020" s="33" t="s">
        <v>4187</v>
      </c>
      <c r="BP4020" s="8"/>
    </row>
    <row r="4021" spans="1:68" x14ac:dyDescent="0.25">
      <c r="A4021" s="8"/>
      <c r="B4021" s="8"/>
      <c r="C4021" s="8"/>
      <c r="D4021" s="8"/>
      <c r="F4021" s="8"/>
      <c r="H4021"/>
      <c r="N4021"/>
      <c r="P4021" s="8"/>
      <c r="R4021" s="8"/>
      <c r="T4021" s="8"/>
      <c r="AQ4021"/>
      <c r="BJ4021" s="33" t="s">
        <v>4188</v>
      </c>
      <c r="BP4021" s="8"/>
    </row>
    <row r="4022" spans="1:68" x14ac:dyDescent="0.25">
      <c r="A4022" s="8"/>
      <c r="B4022" s="8"/>
      <c r="C4022" s="8"/>
      <c r="D4022" s="8"/>
      <c r="F4022" s="8"/>
      <c r="H4022"/>
      <c r="N4022"/>
      <c r="P4022" s="8"/>
      <c r="R4022" s="8"/>
      <c r="T4022" s="8"/>
      <c r="AQ4022"/>
      <c r="BJ4022" s="33" t="s">
        <v>4189</v>
      </c>
      <c r="BP4022" s="8"/>
    </row>
    <row r="4023" spans="1:68" x14ac:dyDescent="0.25">
      <c r="A4023" s="8"/>
      <c r="B4023" s="8"/>
      <c r="C4023" s="8"/>
      <c r="D4023" s="8"/>
      <c r="F4023" s="8"/>
      <c r="H4023"/>
      <c r="N4023"/>
      <c r="P4023" s="8"/>
      <c r="R4023" s="8"/>
      <c r="T4023" s="8"/>
      <c r="AQ4023"/>
      <c r="BJ4023" s="33" t="s">
        <v>4190</v>
      </c>
      <c r="BP4023" s="8"/>
    </row>
    <row r="4024" spans="1:68" x14ac:dyDescent="0.25">
      <c r="A4024" s="8"/>
      <c r="B4024" s="8"/>
      <c r="C4024" s="8"/>
      <c r="D4024" s="8"/>
      <c r="F4024" s="8"/>
      <c r="H4024"/>
      <c r="N4024"/>
      <c r="P4024" s="8"/>
      <c r="R4024" s="8"/>
      <c r="T4024" s="8"/>
      <c r="AQ4024"/>
      <c r="BJ4024" s="33" t="s">
        <v>4191</v>
      </c>
      <c r="BP4024" s="8"/>
    </row>
    <row r="4025" spans="1:68" x14ac:dyDescent="0.25">
      <c r="A4025" s="8"/>
      <c r="B4025" s="8"/>
      <c r="C4025" s="8"/>
      <c r="D4025" s="8"/>
      <c r="F4025" s="8"/>
      <c r="H4025"/>
      <c r="N4025"/>
      <c r="P4025" s="8"/>
      <c r="R4025" s="8"/>
      <c r="T4025" s="8"/>
      <c r="AQ4025"/>
      <c r="BJ4025" s="33" t="s">
        <v>4192</v>
      </c>
      <c r="BP4025" s="8"/>
    </row>
    <row r="4026" spans="1:68" x14ac:dyDescent="0.25">
      <c r="A4026" s="8"/>
      <c r="B4026" s="8"/>
      <c r="C4026" s="8"/>
      <c r="D4026" s="8"/>
      <c r="F4026" s="8"/>
      <c r="H4026"/>
      <c r="N4026"/>
      <c r="P4026" s="8"/>
      <c r="R4026" s="8"/>
      <c r="T4026" s="8"/>
      <c r="AQ4026"/>
      <c r="BJ4026" s="33" t="s">
        <v>4193</v>
      </c>
      <c r="BP4026" s="8"/>
    </row>
    <row r="4027" spans="1:68" x14ac:dyDescent="0.25">
      <c r="A4027" s="8"/>
      <c r="B4027" s="8"/>
      <c r="C4027" s="8"/>
      <c r="D4027" s="8"/>
      <c r="F4027" s="8"/>
      <c r="H4027"/>
      <c r="N4027"/>
      <c r="P4027" s="8"/>
      <c r="R4027" s="8"/>
      <c r="T4027" s="8"/>
      <c r="AQ4027"/>
      <c r="BJ4027" s="33" t="s">
        <v>4194</v>
      </c>
      <c r="BP4027" s="8"/>
    </row>
    <row r="4028" spans="1:68" x14ac:dyDescent="0.25">
      <c r="A4028" s="8"/>
      <c r="B4028" s="8"/>
      <c r="C4028" s="8"/>
      <c r="D4028" s="8"/>
      <c r="F4028" s="8"/>
      <c r="H4028"/>
      <c r="N4028"/>
      <c r="P4028" s="8"/>
      <c r="R4028" s="8"/>
      <c r="T4028" s="8"/>
      <c r="AQ4028"/>
      <c r="BJ4028" s="33" t="s">
        <v>4195</v>
      </c>
      <c r="BP4028" s="8"/>
    </row>
    <row r="4029" spans="1:68" x14ac:dyDescent="0.25">
      <c r="A4029" s="8"/>
      <c r="B4029" s="8"/>
      <c r="C4029" s="8"/>
      <c r="D4029" s="8"/>
      <c r="F4029" s="8"/>
      <c r="H4029"/>
      <c r="N4029"/>
      <c r="P4029" s="8"/>
      <c r="R4029" s="8"/>
      <c r="T4029" s="8"/>
      <c r="AQ4029"/>
      <c r="BJ4029" s="33" t="s">
        <v>4196</v>
      </c>
      <c r="BP4029" s="8"/>
    </row>
    <row r="4030" spans="1:68" x14ac:dyDescent="0.25">
      <c r="A4030" s="8"/>
      <c r="B4030" s="8"/>
      <c r="C4030" s="8"/>
      <c r="D4030" s="8"/>
      <c r="F4030" s="8"/>
      <c r="H4030"/>
      <c r="N4030"/>
      <c r="P4030" s="8"/>
      <c r="R4030" s="8"/>
      <c r="T4030" s="8"/>
      <c r="AQ4030"/>
      <c r="BJ4030" s="33" t="s">
        <v>4197</v>
      </c>
      <c r="BP4030" s="8"/>
    </row>
    <row r="4031" spans="1:68" x14ac:dyDescent="0.25">
      <c r="A4031" s="8"/>
      <c r="B4031" s="8"/>
      <c r="C4031" s="8"/>
      <c r="D4031" s="8"/>
      <c r="F4031" s="8"/>
      <c r="H4031"/>
      <c r="N4031"/>
      <c r="P4031" s="8"/>
      <c r="R4031" s="8"/>
      <c r="T4031" s="8"/>
      <c r="AQ4031"/>
      <c r="BJ4031" s="33" t="s">
        <v>4198</v>
      </c>
      <c r="BP4031" s="8"/>
    </row>
    <row r="4032" spans="1:68" x14ac:dyDescent="0.25">
      <c r="A4032" s="8"/>
      <c r="B4032" s="8"/>
      <c r="C4032" s="8"/>
      <c r="D4032" s="8"/>
      <c r="F4032" s="8"/>
      <c r="H4032"/>
      <c r="N4032"/>
      <c r="P4032" s="8"/>
      <c r="R4032" s="8"/>
      <c r="T4032" s="8"/>
      <c r="AQ4032"/>
      <c r="BJ4032" s="33" t="s">
        <v>4199</v>
      </c>
      <c r="BP4032" s="8"/>
    </row>
    <row r="4033" spans="1:68" x14ac:dyDescent="0.25">
      <c r="A4033" s="8"/>
      <c r="B4033" s="8"/>
      <c r="C4033" s="8"/>
      <c r="D4033" s="8"/>
      <c r="F4033" s="8"/>
      <c r="H4033"/>
      <c r="N4033"/>
      <c r="P4033" s="8"/>
      <c r="R4033" s="8"/>
      <c r="T4033" s="8"/>
      <c r="AQ4033"/>
      <c r="BJ4033" s="33" t="s">
        <v>4200</v>
      </c>
      <c r="BP4033" s="8"/>
    </row>
    <row r="4034" spans="1:68" x14ac:dyDescent="0.25">
      <c r="A4034" s="8"/>
      <c r="B4034" s="8"/>
      <c r="C4034" s="8"/>
      <c r="D4034" s="8"/>
      <c r="F4034" s="8"/>
      <c r="H4034"/>
      <c r="N4034"/>
      <c r="P4034" s="8"/>
      <c r="R4034" s="8"/>
      <c r="T4034" s="8"/>
      <c r="AQ4034"/>
      <c r="BJ4034" s="33" t="s">
        <v>4201</v>
      </c>
      <c r="BP4034" s="8"/>
    </row>
    <row r="4035" spans="1:68" x14ac:dyDescent="0.25">
      <c r="A4035" s="8"/>
      <c r="B4035" s="8"/>
      <c r="C4035" s="8"/>
      <c r="D4035" s="8"/>
      <c r="F4035" s="8"/>
      <c r="H4035"/>
      <c r="N4035"/>
      <c r="P4035" s="8"/>
      <c r="R4035" s="8"/>
      <c r="T4035" s="8"/>
      <c r="AQ4035"/>
      <c r="BJ4035" s="33" t="s">
        <v>4202</v>
      </c>
      <c r="BP4035" s="8"/>
    </row>
    <row r="4036" spans="1:68" x14ac:dyDescent="0.25">
      <c r="A4036" s="8"/>
      <c r="B4036" s="8"/>
      <c r="C4036" s="8"/>
      <c r="D4036" s="8"/>
      <c r="F4036" s="8"/>
      <c r="H4036"/>
      <c r="N4036"/>
      <c r="P4036" s="8"/>
      <c r="R4036" s="8"/>
      <c r="T4036" s="8"/>
      <c r="AQ4036"/>
      <c r="BJ4036" s="33" t="s">
        <v>4203</v>
      </c>
      <c r="BP4036" s="8"/>
    </row>
    <row r="4037" spans="1:68" x14ac:dyDescent="0.25">
      <c r="A4037" s="8"/>
      <c r="B4037" s="8"/>
      <c r="C4037" s="8"/>
      <c r="D4037" s="8"/>
      <c r="F4037" s="8"/>
      <c r="H4037"/>
      <c r="N4037"/>
      <c r="P4037" s="8"/>
      <c r="R4037" s="8"/>
      <c r="T4037" s="8"/>
      <c r="AQ4037"/>
      <c r="BJ4037" s="33" t="s">
        <v>4204</v>
      </c>
      <c r="BP4037" s="8"/>
    </row>
    <row r="4038" spans="1:68" x14ac:dyDescent="0.25">
      <c r="A4038" s="8"/>
      <c r="B4038" s="8"/>
      <c r="C4038" s="8"/>
      <c r="D4038" s="8"/>
      <c r="F4038" s="8"/>
      <c r="H4038"/>
      <c r="N4038"/>
      <c r="P4038" s="8"/>
      <c r="R4038" s="8"/>
      <c r="T4038" s="8"/>
      <c r="AQ4038"/>
      <c r="BJ4038" s="33" t="s">
        <v>4205</v>
      </c>
      <c r="BP4038" s="8"/>
    </row>
    <row r="4039" spans="1:68" x14ac:dyDescent="0.25">
      <c r="A4039" s="8"/>
      <c r="B4039" s="8"/>
      <c r="C4039" s="8"/>
      <c r="D4039" s="8"/>
      <c r="F4039" s="8"/>
      <c r="H4039"/>
      <c r="N4039"/>
      <c r="P4039" s="8"/>
      <c r="R4039" s="8"/>
      <c r="T4039" s="8"/>
      <c r="AQ4039"/>
      <c r="BJ4039" s="33" t="s">
        <v>4206</v>
      </c>
      <c r="BP4039" s="8"/>
    </row>
    <row r="4040" spans="1:68" x14ac:dyDescent="0.25">
      <c r="A4040" s="8"/>
      <c r="B4040" s="8"/>
      <c r="C4040" s="8"/>
      <c r="D4040" s="8"/>
      <c r="F4040" s="8"/>
      <c r="H4040"/>
      <c r="N4040"/>
      <c r="P4040" s="8"/>
      <c r="R4040" s="8"/>
      <c r="T4040" s="8"/>
      <c r="AQ4040"/>
      <c r="BJ4040" s="33" t="s">
        <v>4207</v>
      </c>
      <c r="BP4040" s="8"/>
    </row>
    <row r="4041" spans="1:68" x14ac:dyDescent="0.25">
      <c r="A4041" s="8"/>
      <c r="B4041" s="8"/>
      <c r="C4041" s="8"/>
      <c r="D4041" s="8"/>
      <c r="F4041" s="8"/>
      <c r="H4041"/>
      <c r="N4041"/>
      <c r="P4041" s="8"/>
      <c r="R4041" s="8"/>
      <c r="T4041" s="8"/>
      <c r="AQ4041"/>
      <c r="BJ4041" s="33" t="s">
        <v>4208</v>
      </c>
      <c r="BP4041" s="8"/>
    </row>
    <row r="4042" spans="1:68" x14ac:dyDescent="0.25">
      <c r="A4042" s="8"/>
      <c r="B4042" s="8"/>
      <c r="C4042" s="8"/>
      <c r="D4042" s="8"/>
      <c r="F4042" s="8"/>
      <c r="H4042"/>
      <c r="N4042"/>
      <c r="P4042" s="8"/>
      <c r="R4042" s="8"/>
      <c r="T4042" s="8"/>
      <c r="AQ4042"/>
      <c r="BJ4042" s="33" t="s">
        <v>4209</v>
      </c>
      <c r="BP4042" s="8"/>
    </row>
    <row r="4043" spans="1:68" x14ac:dyDescent="0.25">
      <c r="A4043" s="8"/>
      <c r="B4043" s="8"/>
      <c r="C4043" s="8"/>
      <c r="D4043" s="8"/>
      <c r="F4043" s="8"/>
      <c r="H4043"/>
      <c r="N4043"/>
      <c r="P4043" s="8"/>
      <c r="R4043" s="8"/>
      <c r="T4043" s="8"/>
      <c r="AQ4043"/>
      <c r="BJ4043" s="33" t="s">
        <v>4210</v>
      </c>
      <c r="BP4043" s="8"/>
    </row>
    <row r="4044" spans="1:68" x14ac:dyDescent="0.25">
      <c r="A4044" s="8"/>
      <c r="B4044" s="8"/>
      <c r="C4044" s="8"/>
      <c r="D4044" s="8"/>
      <c r="F4044" s="8"/>
      <c r="H4044"/>
      <c r="N4044"/>
      <c r="P4044" s="8"/>
      <c r="R4044" s="8"/>
      <c r="T4044" s="8"/>
      <c r="AQ4044"/>
      <c r="BJ4044" s="33" t="s">
        <v>4211</v>
      </c>
      <c r="BP4044" s="8"/>
    </row>
    <row r="4045" spans="1:68" x14ac:dyDescent="0.25">
      <c r="A4045" s="8"/>
      <c r="B4045" s="8"/>
      <c r="C4045" s="8"/>
      <c r="D4045" s="8"/>
      <c r="F4045" s="8"/>
      <c r="H4045"/>
      <c r="N4045"/>
      <c r="P4045" s="8"/>
      <c r="R4045" s="8"/>
      <c r="T4045" s="8"/>
      <c r="AQ4045"/>
      <c r="BJ4045" s="33" t="s">
        <v>4212</v>
      </c>
      <c r="BP4045" s="8"/>
    </row>
    <row r="4046" spans="1:68" x14ac:dyDescent="0.25">
      <c r="A4046" s="8"/>
      <c r="B4046" s="8"/>
      <c r="C4046" s="8"/>
      <c r="D4046" s="8"/>
      <c r="F4046" s="8"/>
      <c r="H4046"/>
      <c r="N4046"/>
      <c r="P4046" s="8"/>
      <c r="R4046" s="8"/>
      <c r="T4046" s="8"/>
      <c r="AQ4046"/>
      <c r="BJ4046" s="33" t="s">
        <v>4213</v>
      </c>
      <c r="BP4046" s="8"/>
    </row>
    <row r="4047" spans="1:68" x14ac:dyDescent="0.25">
      <c r="A4047" s="8"/>
      <c r="B4047" s="8"/>
      <c r="C4047" s="8"/>
      <c r="D4047" s="8"/>
      <c r="F4047" s="8"/>
      <c r="H4047"/>
      <c r="N4047"/>
      <c r="P4047" s="8"/>
      <c r="R4047" s="8"/>
      <c r="T4047" s="8"/>
      <c r="AQ4047"/>
      <c r="BJ4047" s="33" t="s">
        <v>4214</v>
      </c>
      <c r="BP4047" s="8"/>
    </row>
    <row r="4048" spans="1:68" x14ac:dyDescent="0.25">
      <c r="A4048" s="8"/>
      <c r="B4048" s="8"/>
      <c r="C4048" s="8"/>
      <c r="D4048" s="8"/>
      <c r="F4048" s="8"/>
      <c r="H4048"/>
      <c r="N4048"/>
      <c r="P4048" s="8"/>
      <c r="R4048" s="8"/>
      <c r="T4048" s="8"/>
      <c r="AQ4048"/>
      <c r="BJ4048" s="33" t="s">
        <v>4215</v>
      </c>
      <c r="BP4048" s="8"/>
    </row>
    <row r="4049" spans="1:68" x14ac:dyDescent="0.25">
      <c r="A4049" s="8"/>
      <c r="B4049" s="8"/>
      <c r="C4049" s="8"/>
      <c r="D4049" s="8"/>
      <c r="F4049" s="8"/>
      <c r="H4049"/>
      <c r="N4049"/>
      <c r="P4049" s="8"/>
      <c r="R4049" s="8"/>
      <c r="T4049" s="8"/>
      <c r="AQ4049"/>
      <c r="BJ4049" s="33" t="s">
        <v>4216</v>
      </c>
      <c r="BP4049" s="8"/>
    </row>
    <row r="4050" spans="1:68" x14ac:dyDescent="0.25">
      <c r="A4050" s="8"/>
      <c r="B4050" s="8"/>
      <c r="C4050" s="8"/>
      <c r="D4050" s="8"/>
      <c r="F4050" s="8"/>
      <c r="H4050"/>
      <c r="N4050"/>
      <c r="P4050" s="8"/>
      <c r="R4050" s="8"/>
      <c r="T4050" s="8"/>
      <c r="AQ4050"/>
      <c r="BJ4050" s="33" t="s">
        <v>4217</v>
      </c>
      <c r="BP4050" s="8"/>
    </row>
    <row r="4051" spans="1:68" x14ac:dyDescent="0.25">
      <c r="A4051" s="8"/>
      <c r="B4051" s="8"/>
      <c r="C4051" s="8"/>
      <c r="D4051" s="8"/>
      <c r="F4051" s="8"/>
      <c r="H4051"/>
      <c r="N4051"/>
      <c r="P4051" s="8"/>
      <c r="R4051" s="8"/>
      <c r="T4051" s="8"/>
      <c r="AQ4051"/>
      <c r="BJ4051" s="33" t="s">
        <v>4218</v>
      </c>
      <c r="BP4051" s="8"/>
    </row>
    <row r="4052" spans="1:68" x14ac:dyDescent="0.25">
      <c r="A4052" s="8"/>
      <c r="B4052" s="8"/>
      <c r="C4052" s="8"/>
      <c r="D4052" s="8"/>
      <c r="F4052" s="8"/>
      <c r="H4052"/>
      <c r="N4052"/>
      <c r="P4052" s="8"/>
      <c r="R4052" s="8"/>
      <c r="T4052" s="8"/>
      <c r="AQ4052"/>
      <c r="BJ4052" s="33" t="s">
        <v>4219</v>
      </c>
      <c r="BP4052" s="8"/>
    </row>
    <row r="4053" spans="1:68" x14ac:dyDescent="0.25">
      <c r="A4053" s="8"/>
      <c r="B4053" s="8"/>
      <c r="C4053" s="8"/>
      <c r="D4053" s="8"/>
      <c r="F4053" s="8"/>
      <c r="H4053"/>
      <c r="N4053"/>
      <c r="P4053" s="8"/>
      <c r="R4053" s="8"/>
      <c r="T4053" s="8"/>
      <c r="AQ4053"/>
      <c r="BJ4053" s="33" t="s">
        <v>4220</v>
      </c>
      <c r="BP4053" s="8"/>
    </row>
    <row r="4054" spans="1:68" x14ac:dyDescent="0.25">
      <c r="A4054" s="8"/>
      <c r="B4054" s="8"/>
      <c r="C4054" s="8"/>
      <c r="D4054" s="8"/>
      <c r="F4054" s="8"/>
      <c r="H4054"/>
      <c r="N4054"/>
      <c r="P4054" s="8"/>
      <c r="R4054" s="8"/>
      <c r="T4054" s="8"/>
      <c r="AQ4054"/>
      <c r="BJ4054" s="33" t="s">
        <v>4221</v>
      </c>
      <c r="BP4054" s="8"/>
    </row>
    <row r="4055" spans="1:68" x14ac:dyDescent="0.25">
      <c r="A4055" s="8"/>
      <c r="B4055" s="8"/>
      <c r="C4055" s="8"/>
      <c r="D4055" s="8"/>
      <c r="F4055" s="8"/>
      <c r="H4055"/>
      <c r="N4055"/>
      <c r="P4055" s="8"/>
      <c r="R4055" s="8"/>
      <c r="T4055" s="8"/>
      <c r="AQ4055"/>
      <c r="BJ4055" s="33" t="s">
        <v>4222</v>
      </c>
      <c r="BP4055" s="8"/>
    </row>
    <row r="4056" spans="1:68" x14ac:dyDescent="0.25">
      <c r="A4056" s="8"/>
      <c r="B4056" s="8"/>
      <c r="C4056" s="8"/>
      <c r="D4056" s="8"/>
      <c r="F4056" s="8"/>
      <c r="H4056"/>
      <c r="N4056"/>
      <c r="P4056" s="8"/>
      <c r="R4056" s="8"/>
      <c r="T4056" s="8"/>
      <c r="AQ4056"/>
      <c r="BJ4056" s="33" t="s">
        <v>4223</v>
      </c>
      <c r="BP4056" s="8"/>
    </row>
    <row r="4057" spans="1:68" x14ac:dyDescent="0.25">
      <c r="A4057" s="8"/>
      <c r="B4057" s="8"/>
      <c r="C4057" s="8"/>
      <c r="D4057" s="8"/>
      <c r="F4057" s="8"/>
      <c r="H4057"/>
      <c r="N4057"/>
      <c r="P4057" s="8"/>
      <c r="R4057" s="8"/>
      <c r="T4057" s="8"/>
      <c r="AQ4057"/>
      <c r="BJ4057" s="33" t="s">
        <v>4224</v>
      </c>
      <c r="BP4057" s="8"/>
    </row>
    <row r="4058" spans="1:68" x14ac:dyDescent="0.25">
      <c r="A4058" s="8"/>
      <c r="B4058" s="8"/>
      <c r="C4058" s="8"/>
      <c r="D4058" s="8"/>
      <c r="F4058" s="8"/>
      <c r="H4058"/>
      <c r="N4058"/>
      <c r="P4058" s="8"/>
      <c r="R4058" s="8"/>
      <c r="T4058" s="8"/>
      <c r="AQ4058"/>
      <c r="BJ4058" s="33" t="s">
        <v>4225</v>
      </c>
      <c r="BP4058" s="8"/>
    </row>
    <row r="4059" spans="1:68" x14ac:dyDescent="0.25">
      <c r="A4059" s="8"/>
      <c r="B4059" s="8"/>
      <c r="C4059" s="8"/>
      <c r="D4059" s="8"/>
      <c r="F4059" s="8"/>
      <c r="H4059"/>
      <c r="N4059"/>
      <c r="P4059" s="8"/>
      <c r="R4059" s="8"/>
      <c r="T4059" s="8"/>
      <c r="AQ4059"/>
      <c r="BJ4059" s="33" t="s">
        <v>4226</v>
      </c>
      <c r="BP4059" s="8"/>
    </row>
    <row r="4060" spans="1:68" x14ac:dyDescent="0.25">
      <c r="A4060" s="8"/>
      <c r="B4060" s="8"/>
      <c r="C4060" s="8"/>
      <c r="D4060" s="8"/>
      <c r="F4060" s="8"/>
      <c r="H4060"/>
      <c r="N4060"/>
      <c r="P4060" s="8"/>
      <c r="R4060" s="8"/>
      <c r="T4060" s="8"/>
      <c r="AQ4060"/>
      <c r="BJ4060" s="33" t="s">
        <v>4227</v>
      </c>
      <c r="BP4060" s="8"/>
    </row>
    <row r="4061" spans="1:68" x14ac:dyDescent="0.25">
      <c r="A4061" s="8"/>
      <c r="B4061" s="8"/>
      <c r="C4061" s="8"/>
      <c r="D4061" s="8"/>
      <c r="F4061" s="8"/>
      <c r="H4061"/>
      <c r="N4061"/>
      <c r="P4061" s="8"/>
      <c r="R4061" s="8"/>
      <c r="T4061" s="8"/>
      <c r="AQ4061"/>
      <c r="BJ4061" s="33" t="s">
        <v>4228</v>
      </c>
      <c r="BP4061" s="8"/>
    </row>
    <row r="4062" spans="1:68" x14ac:dyDescent="0.25">
      <c r="A4062" s="8"/>
      <c r="B4062" s="8"/>
      <c r="C4062" s="8"/>
      <c r="D4062" s="8"/>
      <c r="F4062" s="8"/>
      <c r="H4062"/>
      <c r="N4062"/>
      <c r="P4062" s="8"/>
      <c r="R4062" s="8"/>
      <c r="T4062" s="8"/>
      <c r="AQ4062"/>
      <c r="BJ4062" s="33" t="s">
        <v>4229</v>
      </c>
      <c r="BP4062" s="8"/>
    </row>
    <row r="4063" spans="1:68" x14ac:dyDescent="0.25">
      <c r="A4063" s="8"/>
      <c r="B4063" s="8"/>
      <c r="C4063" s="8"/>
      <c r="D4063" s="8"/>
      <c r="F4063" s="8"/>
      <c r="H4063"/>
      <c r="N4063"/>
      <c r="P4063" s="8"/>
      <c r="R4063" s="8"/>
      <c r="T4063" s="8"/>
      <c r="AQ4063"/>
      <c r="BJ4063" s="33" t="s">
        <v>4230</v>
      </c>
      <c r="BP4063" s="8"/>
    </row>
    <row r="4064" spans="1:68" x14ac:dyDescent="0.25">
      <c r="A4064" s="8"/>
      <c r="B4064" s="8"/>
      <c r="C4064" s="8"/>
      <c r="D4064" s="8"/>
      <c r="F4064" s="8"/>
      <c r="H4064"/>
      <c r="N4064"/>
      <c r="P4064" s="8"/>
      <c r="R4064" s="8"/>
      <c r="T4064" s="8"/>
      <c r="AQ4064"/>
      <c r="BJ4064" s="33" t="s">
        <v>4231</v>
      </c>
      <c r="BP4064" s="8"/>
    </row>
    <row r="4065" spans="1:68" x14ac:dyDescent="0.25">
      <c r="A4065" s="8"/>
      <c r="B4065" s="8"/>
      <c r="C4065" s="8"/>
      <c r="D4065" s="8"/>
      <c r="F4065" s="8"/>
      <c r="H4065"/>
      <c r="N4065"/>
      <c r="P4065" s="8"/>
      <c r="R4065" s="8"/>
      <c r="T4065" s="8"/>
      <c r="AQ4065"/>
      <c r="BJ4065" s="33" t="s">
        <v>4232</v>
      </c>
      <c r="BP4065" s="8"/>
    </row>
    <row r="4066" spans="1:68" x14ac:dyDescent="0.25">
      <c r="A4066" s="8"/>
      <c r="B4066" s="8"/>
      <c r="C4066" s="8"/>
      <c r="D4066" s="8"/>
      <c r="F4066" s="8"/>
      <c r="H4066"/>
      <c r="N4066"/>
      <c r="P4066" s="8"/>
      <c r="R4066" s="8"/>
      <c r="T4066" s="8"/>
      <c r="AQ4066"/>
      <c r="BJ4066" s="33" t="s">
        <v>4233</v>
      </c>
      <c r="BP4066" s="8"/>
    </row>
    <row r="4067" spans="1:68" x14ac:dyDescent="0.25">
      <c r="A4067" s="8"/>
      <c r="B4067" s="8"/>
      <c r="C4067" s="8"/>
      <c r="D4067" s="8"/>
      <c r="F4067" s="8"/>
      <c r="H4067"/>
      <c r="N4067"/>
      <c r="P4067" s="8"/>
      <c r="R4067" s="8"/>
      <c r="T4067" s="8"/>
      <c r="AQ4067"/>
      <c r="BJ4067" s="33" t="s">
        <v>4234</v>
      </c>
      <c r="BP4067" s="8"/>
    </row>
    <row r="4068" spans="1:68" x14ac:dyDescent="0.25">
      <c r="A4068" s="8"/>
      <c r="B4068" s="8"/>
      <c r="C4068" s="8"/>
      <c r="D4068" s="8"/>
      <c r="F4068" s="8"/>
      <c r="H4068"/>
      <c r="N4068"/>
      <c r="P4068" s="8"/>
      <c r="R4068" s="8"/>
      <c r="T4068" s="8"/>
      <c r="AQ4068"/>
      <c r="BJ4068" s="33" t="s">
        <v>4235</v>
      </c>
      <c r="BP4068" s="8"/>
    </row>
    <row r="4069" spans="1:68" x14ac:dyDescent="0.25">
      <c r="A4069" s="8"/>
      <c r="B4069" s="8"/>
      <c r="C4069" s="8"/>
      <c r="D4069" s="8"/>
      <c r="F4069" s="8"/>
      <c r="H4069"/>
      <c r="N4069"/>
      <c r="P4069" s="8"/>
      <c r="R4069" s="8"/>
      <c r="T4069" s="8"/>
      <c r="AQ4069"/>
      <c r="BJ4069" s="33" t="s">
        <v>4236</v>
      </c>
      <c r="BP4069" s="8"/>
    </row>
    <row r="4070" spans="1:68" x14ac:dyDescent="0.25">
      <c r="A4070" s="8"/>
      <c r="B4070" s="8"/>
      <c r="C4070" s="8"/>
      <c r="D4070" s="8"/>
      <c r="F4070" s="8"/>
      <c r="H4070"/>
      <c r="N4070"/>
      <c r="P4070" s="8"/>
      <c r="R4070" s="8"/>
      <c r="T4070" s="8"/>
      <c r="AQ4070"/>
      <c r="BJ4070" s="33" t="s">
        <v>4237</v>
      </c>
      <c r="BP4070" s="8"/>
    </row>
    <row r="4071" spans="1:68" x14ac:dyDescent="0.25">
      <c r="A4071" s="8"/>
      <c r="B4071" s="8"/>
      <c r="C4071" s="8"/>
      <c r="D4071" s="8"/>
      <c r="F4071" s="8"/>
      <c r="H4071"/>
      <c r="N4071"/>
      <c r="P4071" s="8"/>
      <c r="R4071" s="8"/>
      <c r="T4071" s="8"/>
      <c r="AQ4071"/>
      <c r="BJ4071" s="33" t="s">
        <v>4238</v>
      </c>
      <c r="BP4071" s="8"/>
    </row>
    <row r="4072" spans="1:68" x14ac:dyDescent="0.25">
      <c r="A4072" s="8"/>
      <c r="B4072" s="8"/>
      <c r="C4072" s="8"/>
      <c r="D4072" s="8"/>
      <c r="F4072" s="8"/>
      <c r="H4072"/>
      <c r="N4072"/>
      <c r="P4072" s="8"/>
      <c r="R4072" s="8"/>
      <c r="T4072" s="8"/>
      <c r="AQ4072"/>
      <c r="BJ4072" s="33" t="s">
        <v>4239</v>
      </c>
      <c r="BP4072" s="8"/>
    </row>
    <row r="4073" spans="1:68" x14ac:dyDescent="0.25">
      <c r="A4073" s="8"/>
      <c r="B4073" s="8"/>
      <c r="C4073" s="8"/>
      <c r="D4073" s="8"/>
      <c r="F4073" s="8"/>
      <c r="H4073"/>
      <c r="N4073"/>
      <c r="P4073" s="8"/>
      <c r="R4073" s="8"/>
      <c r="T4073" s="8"/>
      <c r="AQ4073"/>
      <c r="BJ4073" s="33" t="s">
        <v>4240</v>
      </c>
      <c r="BP4073" s="8"/>
    </row>
    <row r="4074" spans="1:68" x14ac:dyDescent="0.25">
      <c r="A4074" s="8"/>
      <c r="B4074" s="8"/>
      <c r="C4074" s="8"/>
      <c r="D4074" s="8"/>
      <c r="F4074" s="8"/>
      <c r="H4074"/>
      <c r="N4074"/>
      <c r="P4074" s="8"/>
      <c r="R4074" s="8"/>
      <c r="T4074" s="8"/>
      <c r="AQ4074"/>
      <c r="BJ4074" s="33" t="s">
        <v>4241</v>
      </c>
      <c r="BP4074" s="8"/>
    </row>
    <row r="4075" spans="1:68" x14ac:dyDescent="0.25">
      <c r="A4075" s="8"/>
      <c r="B4075" s="8"/>
      <c r="C4075" s="8"/>
      <c r="D4075" s="8"/>
      <c r="F4075" s="8"/>
      <c r="H4075"/>
      <c r="N4075"/>
      <c r="P4075" s="8"/>
      <c r="R4075" s="8"/>
      <c r="T4075" s="8"/>
      <c r="AQ4075"/>
      <c r="BJ4075" s="33" t="s">
        <v>4242</v>
      </c>
      <c r="BP4075" s="8"/>
    </row>
    <row r="4076" spans="1:68" x14ac:dyDescent="0.25">
      <c r="A4076" s="8"/>
      <c r="B4076" s="8"/>
      <c r="C4076" s="8"/>
      <c r="D4076" s="8"/>
      <c r="F4076" s="8"/>
      <c r="H4076"/>
      <c r="N4076"/>
      <c r="P4076" s="8"/>
      <c r="R4076" s="8"/>
      <c r="T4076" s="8"/>
      <c r="AQ4076"/>
      <c r="BJ4076" s="33" t="s">
        <v>4243</v>
      </c>
      <c r="BP4076" s="8"/>
    </row>
    <row r="4077" spans="1:68" x14ac:dyDescent="0.25">
      <c r="A4077" s="8"/>
      <c r="B4077" s="8"/>
      <c r="C4077" s="8"/>
      <c r="D4077" s="8"/>
      <c r="F4077" s="8"/>
      <c r="H4077"/>
      <c r="N4077"/>
      <c r="P4077" s="8"/>
      <c r="R4077" s="8"/>
      <c r="T4077" s="8"/>
      <c r="AQ4077"/>
      <c r="BJ4077" s="33" t="s">
        <v>4244</v>
      </c>
      <c r="BP4077" s="8"/>
    </row>
    <row r="4078" spans="1:68" x14ac:dyDescent="0.25">
      <c r="A4078" s="8"/>
      <c r="B4078" s="8"/>
      <c r="C4078" s="8"/>
      <c r="D4078" s="8"/>
      <c r="F4078" s="8"/>
      <c r="H4078"/>
      <c r="N4078"/>
      <c r="P4078" s="8"/>
      <c r="R4078" s="8"/>
      <c r="T4078" s="8"/>
      <c r="AQ4078"/>
      <c r="BJ4078" s="33" t="s">
        <v>4245</v>
      </c>
      <c r="BP4078" s="8"/>
    </row>
    <row r="4079" spans="1:68" x14ac:dyDescent="0.25">
      <c r="A4079" s="8"/>
      <c r="B4079" s="8"/>
      <c r="C4079" s="8"/>
      <c r="D4079" s="8"/>
      <c r="F4079" s="8"/>
      <c r="H4079"/>
      <c r="N4079"/>
      <c r="P4079" s="8"/>
      <c r="R4079" s="8"/>
      <c r="T4079" s="8"/>
      <c r="AQ4079"/>
      <c r="BJ4079" s="33" t="s">
        <v>4246</v>
      </c>
      <c r="BP4079" s="8"/>
    </row>
    <row r="4080" spans="1:68" x14ac:dyDescent="0.25">
      <c r="A4080" s="8"/>
      <c r="B4080" s="8"/>
      <c r="C4080" s="8"/>
      <c r="D4080" s="8"/>
      <c r="F4080" s="8"/>
      <c r="H4080"/>
      <c r="N4080"/>
      <c r="P4080" s="8"/>
      <c r="R4080" s="8"/>
      <c r="T4080" s="8"/>
      <c r="AQ4080"/>
      <c r="BJ4080" s="33" t="s">
        <v>4247</v>
      </c>
      <c r="BP4080" s="8"/>
    </row>
    <row r="4081" spans="1:68" x14ac:dyDescent="0.25">
      <c r="A4081" s="8"/>
      <c r="B4081" s="8"/>
      <c r="C4081" s="8"/>
      <c r="D4081" s="8"/>
      <c r="F4081" s="8"/>
      <c r="H4081"/>
      <c r="N4081"/>
      <c r="P4081" s="8"/>
      <c r="R4081" s="8"/>
      <c r="T4081" s="8"/>
      <c r="AQ4081"/>
      <c r="BJ4081" s="33" t="s">
        <v>4248</v>
      </c>
      <c r="BP4081" s="8"/>
    </row>
    <row r="4082" spans="1:68" x14ac:dyDescent="0.25">
      <c r="A4082" s="8"/>
      <c r="B4082" s="8"/>
      <c r="C4082" s="8"/>
      <c r="D4082" s="8"/>
      <c r="F4082" s="8"/>
      <c r="H4082"/>
      <c r="N4082"/>
      <c r="P4082" s="8"/>
      <c r="R4082" s="8"/>
      <c r="T4082" s="8"/>
      <c r="AQ4082"/>
      <c r="BJ4082" s="33" t="s">
        <v>4249</v>
      </c>
      <c r="BP4082" s="8"/>
    </row>
    <row r="4083" spans="1:68" x14ac:dyDescent="0.25">
      <c r="A4083" s="8"/>
      <c r="B4083" s="8"/>
      <c r="C4083" s="8"/>
      <c r="D4083" s="8"/>
      <c r="F4083" s="8"/>
      <c r="H4083"/>
      <c r="N4083"/>
      <c r="P4083" s="8"/>
      <c r="R4083" s="8"/>
      <c r="T4083" s="8"/>
      <c r="AQ4083"/>
      <c r="BJ4083" s="33" t="s">
        <v>4250</v>
      </c>
      <c r="BP4083" s="8"/>
    </row>
    <row r="4084" spans="1:68" x14ac:dyDescent="0.25">
      <c r="A4084" s="8"/>
      <c r="B4084" s="8"/>
      <c r="C4084" s="8"/>
      <c r="D4084" s="8"/>
      <c r="F4084" s="8"/>
      <c r="H4084"/>
      <c r="N4084"/>
      <c r="P4084" s="8"/>
      <c r="R4084" s="8"/>
      <c r="T4084" s="8"/>
      <c r="AQ4084"/>
      <c r="BJ4084" s="33" t="s">
        <v>4251</v>
      </c>
      <c r="BP4084" s="8"/>
    </row>
    <row r="4085" spans="1:68" x14ac:dyDescent="0.25">
      <c r="A4085" s="8"/>
      <c r="B4085" s="8"/>
      <c r="C4085" s="8"/>
      <c r="D4085" s="8"/>
      <c r="F4085" s="8"/>
      <c r="H4085"/>
      <c r="N4085"/>
      <c r="P4085" s="8"/>
      <c r="R4085" s="8"/>
      <c r="T4085" s="8"/>
      <c r="AQ4085"/>
      <c r="BJ4085" s="33" t="s">
        <v>4252</v>
      </c>
      <c r="BP4085" s="8"/>
    </row>
    <row r="4086" spans="1:68" x14ac:dyDescent="0.25">
      <c r="A4086" s="8"/>
      <c r="B4086" s="8"/>
      <c r="C4086" s="8"/>
      <c r="D4086" s="8"/>
      <c r="F4086" s="8"/>
      <c r="H4086"/>
      <c r="N4086"/>
      <c r="P4086" s="8"/>
      <c r="R4086" s="8"/>
      <c r="T4086" s="8"/>
      <c r="AQ4086"/>
      <c r="BJ4086" s="33" t="s">
        <v>4253</v>
      </c>
      <c r="BP4086" s="8"/>
    </row>
    <row r="4087" spans="1:68" x14ac:dyDescent="0.25">
      <c r="A4087" s="8"/>
      <c r="B4087" s="8"/>
      <c r="C4087" s="8"/>
      <c r="D4087" s="8"/>
      <c r="F4087" s="8"/>
      <c r="H4087"/>
      <c r="N4087"/>
      <c r="P4087" s="8"/>
      <c r="R4087" s="8"/>
      <c r="T4087" s="8"/>
      <c r="AQ4087"/>
      <c r="BJ4087" s="33" t="s">
        <v>4254</v>
      </c>
      <c r="BP4087" s="8"/>
    </row>
    <row r="4088" spans="1:68" x14ac:dyDescent="0.25">
      <c r="A4088" s="8"/>
      <c r="B4088" s="8"/>
      <c r="C4088" s="8"/>
      <c r="D4088" s="8"/>
      <c r="F4088" s="8"/>
      <c r="H4088"/>
      <c r="N4088"/>
      <c r="P4088" s="8"/>
      <c r="R4088" s="8"/>
      <c r="T4088" s="8"/>
      <c r="AQ4088"/>
      <c r="BJ4088" s="33" t="s">
        <v>4255</v>
      </c>
      <c r="BP4088" s="8"/>
    </row>
    <row r="4089" spans="1:68" x14ac:dyDescent="0.25">
      <c r="A4089" s="8"/>
      <c r="B4089" s="8"/>
      <c r="C4089" s="8"/>
      <c r="D4089" s="8"/>
      <c r="F4089" s="8"/>
      <c r="H4089"/>
      <c r="N4089"/>
      <c r="P4089" s="8"/>
      <c r="R4089" s="8"/>
      <c r="T4089" s="8"/>
      <c r="AQ4089"/>
      <c r="BJ4089" s="33" t="s">
        <v>4256</v>
      </c>
      <c r="BP4089" s="8"/>
    </row>
    <row r="4090" spans="1:68" x14ac:dyDescent="0.25">
      <c r="A4090" s="8"/>
      <c r="B4090" s="8"/>
      <c r="C4090" s="8"/>
      <c r="D4090" s="8"/>
      <c r="F4090" s="8"/>
      <c r="H4090"/>
      <c r="N4090"/>
      <c r="P4090" s="8"/>
      <c r="R4090" s="8"/>
      <c r="T4090" s="8"/>
      <c r="AQ4090"/>
      <c r="BJ4090" s="33" t="s">
        <v>4257</v>
      </c>
      <c r="BP4090" s="8"/>
    </row>
    <row r="4091" spans="1:68" x14ac:dyDescent="0.25">
      <c r="A4091" s="8"/>
      <c r="B4091" s="8"/>
      <c r="C4091" s="8"/>
      <c r="D4091" s="8"/>
      <c r="F4091" s="8"/>
      <c r="H4091"/>
      <c r="N4091"/>
      <c r="P4091" s="8"/>
      <c r="R4091" s="8"/>
      <c r="T4091" s="8"/>
      <c r="AQ4091"/>
      <c r="BJ4091" s="33" t="s">
        <v>4258</v>
      </c>
      <c r="BP4091" s="8"/>
    </row>
    <row r="4092" spans="1:68" x14ac:dyDescent="0.25">
      <c r="A4092" s="8"/>
      <c r="B4092" s="8"/>
      <c r="C4092" s="8"/>
      <c r="D4092" s="8"/>
      <c r="F4092" s="8"/>
      <c r="H4092"/>
      <c r="N4092"/>
      <c r="P4092" s="8"/>
      <c r="R4092" s="8"/>
      <c r="T4092" s="8"/>
      <c r="AQ4092"/>
      <c r="BJ4092" s="33" t="s">
        <v>4259</v>
      </c>
      <c r="BP4092" s="8"/>
    </row>
    <row r="4093" spans="1:68" x14ac:dyDescent="0.25">
      <c r="A4093" s="8"/>
      <c r="B4093" s="8"/>
      <c r="C4093" s="8"/>
      <c r="D4093" s="8"/>
      <c r="F4093" s="8"/>
      <c r="H4093"/>
      <c r="N4093"/>
      <c r="P4093" s="8"/>
      <c r="R4093" s="8"/>
      <c r="T4093" s="8"/>
      <c r="AQ4093"/>
      <c r="BJ4093" s="33" t="s">
        <v>4260</v>
      </c>
      <c r="BP4093" s="8"/>
    </row>
    <row r="4094" spans="1:68" x14ac:dyDescent="0.25">
      <c r="A4094" s="8"/>
      <c r="B4094" s="8"/>
      <c r="C4094" s="8"/>
      <c r="D4094" s="8"/>
      <c r="F4094" s="8"/>
      <c r="H4094"/>
      <c r="N4094"/>
      <c r="P4094" s="8"/>
      <c r="R4094" s="8"/>
      <c r="T4094" s="8"/>
      <c r="AQ4094"/>
      <c r="BJ4094" s="33" t="s">
        <v>4261</v>
      </c>
      <c r="BP4094" s="8"/>
    </row>
    <row r="4095" spans="1:68" x14ac:dyDescent="0.25">
      <c r="A4095" s="8"/>
      <c r="B4095" s="8"/>
      <c r="C4095" s="8"/>
      <c r="D4095" s="8"/>
      <c r="F4095" s="8"/>
      <c r="H4095"/>
      <c r="N4095"/>
      <c r="P4095" s="8"/>
      <c r="R4095" s="8"/>
      <c r="T4095" s="8"/>
      <c r="AQ4095"/>
      <c r="BJ4095" s="33" t="s">
        <v>4262</v>
      </c>
      <c r="BP4095" s="8"/>
    </row>
    <row r="4096" spans="1:68" x14ac:dyDescent="0.25">
      <c r="A4096" s="8"/>
      <c r="B4096" s="8"/>
      <c r="C4096" s="8"/>
      <c r="D4096" s="8"/>
      <c r="F4096" s="8"/>
      <c r="H4096"/>
      <c r="N4096"/>
      <c r="P4096" s="8"/>
      <c r="R4096" s="8"/>
      <c r="T4096" s="8"/>
      <c r="AQ4096"/>
      <c r="BJ4096" s="33" t="s">
        <v>4263</v>
      </c>
      <c r="BP4096" s="8"/>
    </row>
    <row r="4097" spans="1:68" x14ac:dyDescent="0.25">
      <c r="A4097" s="8"/>
      <c r="B4097" s="8"/>
      <c r="C4097" s="8"/>
      <c r="D4097" s="8"/>
      <c r="F4097" s="8"/>
      <c r="H4097"/>
      <c r="N4097"/>
      <c r="P4097" s="8"/>
      <c r="R4097" s="8"/>
      <c r="T4097" s="8"/>
      <c r="AQ4097"/>
      <c r="BJ4097" s="33" t="s">
        <v>4264</v>
      </c>
      <c r="BP4097" s="8"/>
    </row>
    <row r="4098" spans="1:68" x14ac:dyDescent="0.25">
      <c r="A4098" s="8"/>
      <c r="B4098" s="8"/>
      <c r="C4098" s="8"/>
      <c r="D4098" s="8"/>
      <c r="F4098" s="8"/>
      <c r="H4098"/>
      <c r="N4098"/>
      <c r="P4098" s="8"/>
      <c r="R4098" s="8"/>
      <c r="T4098" s="8"/>
      <c r="AQ4098"/>
      <c r="BJ4098" s="33" t="s">
        <v>4265</v>
      </c>
      <c r="BP4098" s="8"/>
    </row>
    <row r="4099" spans="1:68" x14ac:dyDescent="0.25">
      <c r="A4099" s="8"/>
      <c r="B4099" s="8"/>
      <c r="C4099" s="8"/>
      <c r="D4099" s="8"/>
      <c r="F4099" s="8"/>
      <c r="H4099"/>
      <c r="N4099"/>
      <c r="P4099" s="8"/>
      <c r="R4099" s="8"/>
      <c r="T4099" s="8"/>
      <c r="AQ4099"/>
      <c r="BJ4099" s="33" t="s">
        <v>4266</v>
      </c>
      <c r="BP4099" s="8"/>
    </row>
    <row r="4100" spans="1:68" x14ac:dyDescent="0.25">
      <c r="A4100" s="8"/>
      <c r="B4100" s="8"/>
      <c r="C4100" s="8"/>
      <c r="D4100" s="8"/>
      <c r="F4100" s="8"/>
      <c r="H4100"/>
      <c r="N4100"/>
      <c r="P4100" s="8"/>
      <c r="R4100" s="8"/>
      <c r="T4100" s="8"/>
      <c r="AQ4100"/>
      <c r="BJ4100" s="33" t="s">
        <v>4267</v>
      </c>
      <c r="BP4100" s="8"/>
    </row>
    <row r="4101" spans="1:68" x14ac:dyDescent="0.25">
      <c r="A4101" s="8"/>
      <c r="B4101" s="8"/>
      <c r="C4101" s="8"/>
      <c r="D4101" s="8"/>
      <c r="F4101" s="8"/>
      <c r="H4101"/>
      <c r="N4101"/>
      <c r="P4101" s="8"/>
      <c r="R4101" s="8"/>
      <c r="T4101" s="8"/>
      <c r="AQ4101"/>
      <c r="BJ4101" s="33" t="s">
        <v>4268</v>
      </c>
      <c r="BP4101" s="8"/>
    </row>
    <row r="4102" spans="1:68" x14ac:dyDescent="0.25">
      <c r="A4102" s="8"/>
      <c r="B4102" s="8"/>
      <c r="C4102" s="8"/>
      <c r="D4102" s="8"/>
      <c r="F4102" s="8"/>
      <c r="H4102"/>
      <c r="N4102"/>
      <c r="P4102" s="8"/>
      <c r="R4102" s="8"/>
      <c r="T4102" s="8"/>
      <c r="AQ4102"/>
      <c r="BJ4102" s="33" t="s">
        <v>4269</v>
      </c>
      <c r="BP4102" s="8"/>
    </row>
    <row r="4103" spans="1:68" x14ac:dyDescent="0.25">
      <c r="A4103" s="8"/>
      <c r="B4103" s="8"/>
      <c r="C4103" s="8"/>
      <c r="D4103" s="8"/>
      <c r="F4103" s="8"/>
      <c r="H4103"/>
      <c r="N4103"/>
      <c r="P4103" s="8"/>
      <c r="R4103" s="8"/>
      <c r="T4103" s="8"/>
      <c r="AQ4103"/>
      <c r="BJ4103" s="33" t="s">
        <v>4270</v>
      </c>
      <c r="BP4103" s="8"/>
    </row>
    <row r="4104" spans="1:68" x14ac:dyDescent="0.25">
      <c r="A4104" s="8"/>
      <c r="B4104" s="8"/>
      <c r="C4104" s="8"/>
      <c r="D4104" s="8"/>
      <c r="F4104" s="8"/>
      <c r="H4104"/>
      <c r="N4104"/>
      <c r="P4104" s="8"/>
      <c r="R4104" s="8"/>
      <c r="T4104" s="8"/>
      <c r="AQ4104"/>
      <c r="BJ4104" s="33" t="s">
        <v>4271</v>
      </c>
      <c r="BP4104" s="8"/>
    </row>
    <row r="4105" spans="1:68" x14ac:dyDescent="0.25">
      <c r="A4105" s="8"/>
      <c r="B4105" s="8"/>
      <c r="C4105" s="8"/>
      <c r="D4105" s="8"/>
      <c r="F4105" s="8"/>
      <c r="H4105"/>
      <c r="N4105"/>
      <c r="P4105" s="8"/>
      <c r="R4105" s="8"/>
      <c r="T4105" s="8"/>
      <c r="AQ4105"/>
      <c r="BJ4105" s="33" t="s">
        <v>4272</v>
      </c>
      <c r="BP4105" s="8"/>
    </row>
    <row r="4106" spans="1:68" x14ac:dyDescent="0.25">
      <c r="A4106" s="8"/>
      <c r="B4106" s="8"/>
      <c r="C4106" s="8"/>
      <c r="D4106" s="8"/>
      <c r="F4106" s="8"/>
      <c r="H4106"/>
      <c r="N4106"/>
      <c r="P4106" s="8"/>
      <c r="R4106" s="8"/>
      <c r="T4106" s="8"/>
      <c r="AQ4106"/>
      <c r="BJ4106" s="33" t="s">
        <v>4273</v>
      </c>
      <c r="BP4106" s="8"/>
    </row>
    <row r="4107" spans="1:68" x14ac:dyDescent="0.25">
      <c r="A4107" s="8"/>
      <c r="B4107" s="8"/>
      <c r="C4107" s="8"/>
      <c r="D4107" s="8"/>
      <c r="F4107" s="8"/>
      <c r="H4107"/>
      <c r="N4107"/>
      <c r="P4107" s="8"/>
      <c r="R4107" s="8"/>
      <c r="T4107" s="8"/>
      <c r="AQ4107"/>
      <c r="BJ4107" s="33" t="s">
        <v>4274</v>
      </c>
      <c r="BP4107" s="8"/>
    </row>
    <row r="4108" spans="1:68" x14ac:dyDescent="0.25">
      <c r="A4108" s="8"/>
      <c r="B4108" s="8"/>
      <c r="C4108" s="8"/>
      <c r="D4108" s="8"/>
      <c r="F4108" s="8"/>
      <c r="H4108"/>
      <c r="N4108"/>
      <c r="P4108" s="8"/>
      <c r="R4108" s="8"/>
      <c r="T4108" s="8"/>
      <c r="AQ4108"/>
      <c r="BJ4108" s="33" t="s">
        <v>4275</v>
      </c>
      <c r="BP4108" s="8"/>
    </row>
    <row r="4109" spans="1:68" x14ac:dyDescent="0.25">
      <c r="A4109" s="8"/>
      <c r="B4109" s="8"/>
      <c r="C4109" s="8"/>
      <c r="D4109" s="8"/>
      <c r="F4109" s="8"/>
      <c r="H4109"/>
      <c r="N4109"/>
      <c r="P4109" s="8"/>
      <c r="R4109" s="8"/>
      <c r="T4109" s="8"/>
      <c r="AQ4109"/>
      <c r="BJ4109" s="33" t="s">
        <v>4276</v>
      </c>
      <c r="BP4109" s="8"/>
    </row>
    <row r="4110" spans="1:68" x14ac:dyDescent="0.25">
      <c r="A4110" s="8"/>
      <c r="B4110" s="8"/>
      <c r="C4110" s="8"/>
      <c r="D4110" s="8"/>
      <c r="F4110" s="8"/>
      <c r="H4110"/>
      <c r="N4110"/>
      <c r="P4110" s="8"/>
      <c r="R4110" s="8"/>
      <c r="T4110" s="8"/>
      <c r="AQ4110"/>
      <c r="BJ4110" s="33" t="s">
        <v>4277</v>
      </c>
      <c r="BP4110" s="8"/>
    </row>
    <row r="4111" spans="1:68" x14ac:dyDescent="0.25">
      <c r="A4111" s="8"/>
      <c r="B4111" s="8"/>
      <c r="C4111" s="8"/>
      <c r="D4111" s="8"/>
      <c r="F4111" s="8"/>
      <c r="H4111"/>
      <c r="N4111"/>
      <c r="P4111" s="8"/>
      <c r="R4111" s="8"/>
      <c r="T4111" s="8"/>
      <c r="AQ4111"/>
      <c r="BJ4111" s="33" t="s">
        <v>4278</v>
      </c>
      <c r="BP4111" s="8"/>
    </row>
    <row r="4112" spans="1:68" x14ac:dyDescent="0.25">
      <c r="A4112" s="8"/>
      <c r="B4112" s="8"/>
      <c r="C4112" s="8"/>
      <c r="D4112" s="8"/>
      <c r="F4112" s="8"/>
      <c r="H4112"/>
      <c r="N4112"/>
      <c r="P4112" s="8"/>
      <c r="R4112" s="8"/>
      <c r="T4112" s="8"/>
      <c r="AQ4112"/>
      <c r="BJ4112" s="33" t="s">
        <v>4279</v>
      </c>
      <c r="BP4112" s="8"/>
    </row>
    <row r="4113" spans="1:68" x14ac:dyDescent="0.25">
      <c r="A4113" s="8"/>
      <c r="B4113" s="8"/>
      <c r="C4113" s="8"/>
      <c r="D4113" s="8"/>
      <c r="F4113" s="8"/>
      <c r="H4113"/>
      <c r="N4113"/>
      <c r="P4113" s="8"/>
      <c r="R4113" s="8"/>
      <c r="T4113" s="8"/>
      <c r="AQ4113"/>
      <c r="BJ4113" s="33" t="s">
        <v>4280</v>
      </c>
      <c r="BP4113" s="8"/>
    </row>
    <row r="4114" spans="1:68" x14ac:dyDescent="0.25">
      <c r="A4114" s="8"/>
      <c r="B4114" s="8"/>
      <c r="C4114" s="8"/>
      <c r="D4114" s="8"/>
      <c r="F4114" s="8"/>
      <c r="H4114"/>
      <c r="N4114"/>
      <c r="P4114" s="8"/>
      <c r="R4114" s="8"/>
      <c r="T4114" s="8"/>
      <c r="AQ4114"/>
      <c r="BJ4114" s="33" t="s">
        <v>4281</v>
      </c>
      <c r="BP4114" s="8"/>
    </row>
    <row r="4115" spans="1:68" x14ac:dyDescent="0.25">
      <c r="A4115" s="8"/>
      <c r="B4115" s="8"/>
      <c r="C4115" s="8"/>
      <c r="D4115" s="8"/>
      <c r="F4115" s="8"/>
      <c r="H4115"/>
      <c r="N4115"/>
      <c r="P4115" s="8"/>
      <c r="R4115" s="8"/>
      <c r="T4115" s="8"/>
      <c r="AQ4115"/>
      <c r="BJ4115" s="33" t="s">
        <v>4282</v>
      </c>
      <c r="BP4115" s="8"/>
    </row>
    <row r="4116" spans="1:68" x14ac:dyDescent="0.25">
      <c r="A4116" s="8"/>
      <c r="B4116" s="8"/>
      <c r="C4116" s="8"/>
      <c r="D4116" s="8"/>
      <c r="F4116" s="8"/>
      <c r="H4116"/>
      <c r="N4116"/>
      <c r="P4116" s="8"/>
      <c r="R4116" s="8"/>
      <c r="T4116" s="8"/>
      <c r="AQ4116"/>
      <c r="BJ4116" s="33" t="s">
        <v>4283</v>
      </c>
      <c r="BP4116" s="8"/>
    </row>
    <row r="4117" spans="1:68" x14ac:dyDescent="0.25">
      <c r="A4117" s="8"/>
      <c r="B4117" s="8"/>
      <c r="C4117" s="8"/>
      <c r="D4117" s="8"/>
      <c r="F4117" s="8"/>
      <c r="H4117"/>
      <c r="N4117"/>
      <c r="P4117" s="8"/>
      <c r="R4117" s="8"/>
      <c r="T4117" s="8"/>
      <c r="AQ4117"/>
      <c r="BJ4117" s="33" t="s">
        <v>4284</v>
      </c>
      <c r="BP4117" s="8"/>
    </row>
    <row r="4118" spans="1:68" x14ac:dyDescent="0.25">
      <c r="A4118" s="8"/>
      <c r="B4118" s="8"/>
      <c r="C4118" s="8"/>
      <c r="D4118" s="8"/>
      <c r="F4118" s="8"/>
      <c r="H4118"/>
      <c r="N4118"/>
      <c r="P4118" s="8"/>
      <c r="R4118" s="8"/>
      <c r="T4118" s="8"/>
      <c r="AQ4118"/>
      <c r="BJ4118" s="33" t="s">
        <v>4285</v>
      </c>
      <c r="BP4118" s="8"/>
    </row>
    <row r="4119" spans="1:68" x14ac:dyDescent="0.25">
      <c r="A4119" s="8"/>
      <c r="B4119" s="8"/>
      <c r="C4119" s="8"/>
      <c r="D4119" s="8"/>
      <c r="F4119" s="8"/>
      <c r="H4119"/>
      <c r="N4119"/>
      <c r="P4119" s="8"/>
      <c r="R4119" s="8"/>
      <c r="T4119" s="8"/>
      <c r="AQ4119"/>
      <c r="BJ4119" s="33" t="s">
        <v>4286</v>
      </c>
      <c r="BP4119" s="8"/>
    </row>
    <row r="4120" spans="1:68" x14ac:dyDescent="0.25">
      <c r="A4120" s="8"/>
      <c r="B4120" s="8"/>
      <c r="C4120" s="8"/>
      <c r="D4120" s="8"/>
      <c r="F4120" s="8"/>
      <c r="H4120"/>
      <c r="N4120"/>
      <c r="P4120" s="8"/>
      <c r="R4120" s="8"/>
      <c r="T4120" s="8"/>
      <c r="AQ4120"/>
      <c r="BJ4120" s="33" t="s">
        <v>4287</v>
      </c>
      <c r="BP4120" s="8"/>
    </row>
    <row r="4121" spans="1:68" x14ac:dyDescent="0.25">
      <c r="A4121" s="8"/>
      <c r="B4121" s="8"/>
      <c r="C4121" s="8"/>
      <c r="D4121" s="8"/>
      <c r="F4121" s="8"/>
      <c r="H4121"/>
      <c r="N4121"/>
      <c r="P4121" s="8"/>
      <c r="R4121" s="8"/>
      <c r="T4121" s="8"/>
      <c r="AQ4121"/>
      <c r="BJ4121" s="33" t="s">
        <v>4288</v>
      </c>
      <c r="BP4121" s="8"/>
    </row>
    <row r="4122" spans="1:68" x14ac:dyDescent="0.25">
      <c r="A4122" s="8"/>
      <c r="B4122" s="8"/>
      <c r="C4122" s="8"/>
      <c r="D4122" s="8"/>
      <c r="F4122" s="8"/>
      <c r="H4122"/>
      <c r="N4122"/>
      <c r="P4122" s="8"/>
      <c r="R4122" s="8"/>
      <c r="T4122" s="8"/>
      <c r="AQ4122"/>
      <c r="BJ4122" s="33" t="s">
        <v>4289</v>
      </c>
      <c r="BP4122" s="8"/>
    </row>
    <row r="4123" spans="1:68" x14ac:dyDescent="0.25">
      <c r="A4123" s="8"/>
      <c r="B4123" s="8"/>
      <c r="C4123" s="8"/>
      <c r="D4123" s="8"/>
      <c r="F4123" s="8"/>
      <c r="H4123"/>
      <c r="N4123"/>
      <c r="P4123" s="8"/>
      <c r="R4123" s="8"/>
      <c r="T4123" s="8"/>
      <c r="AQ4123"/>
      <c r="BJ4123" s="33" t="s">
        <v>4290</v>
      </c>
      <c r="BP4123" s="8"/>
    </row>
    <row r="4124" spans="1:68" x14ac:dyDescent="0.25">
      <c r="A4124" s="8"/>
      <c r="B4124" s="8"/>
      <c r="C4124" s="8"/>
      <c r="D4124" s="8"/>
      <c r="F4124" s="8"/>
      <c r="H4124"/>
      <c r="N4124"/>
      <c r="P4124" s="8"/>
      <c r="R4124" s="8"/>
      <c r="T4124" s="8"/>
      <c r="AQ4124"/>
      <c r="BJ4124" s="33" t="s">
        <v>4291</v>
      </c>
      <c r="BP4124" s="8"/>
    </row>
    <row r="4125" spans="1:68" x14ac:dyDescent="0.25">
      <c r="A4125" s="8"/>
      <c r="B4125" s="8"/>
      <c r="C4125" s="8"/>
      <c r="D4125" s="8"/>
      <c r="F4125" s="8"/>
      <c r="H4125"/>
      <c r="N4125"/>
      <c r="P4125" s="8"/>
      <c r="R4125" s="8"/>
      <c r="T4125" s="8"/>
      <c r="AQ4125"/>
      <c r="BJ4125" s="33" t="s">
        <v>4292</v>
      </c>
      <c r="BP4125" s="8"/>
    </row>
    <row r="4126" spans="1:68" x14ac:dyDescent="0.25">
      <c r="A4126" s="8"/>
      <c r="B4126" s="8"/>
      <c r="C4126" s="8"/>
      <c r="D4126" s="8"/>
      <c r="F4126" s="8"/>
      <c r="H4126"/>
      <c r="N4126"/>
      <c r="P4126" s="8"/>
      <c r="R4126" s="8"/>
      <c r="T4126" s="8"/>
      <c r="AQ4126"/>
      <c r="BJ4126" s="33" t="s">
        <v>4293</v>
      </c>
      <c r="BP4126" s="8"/>
    </row>
    <row r="4127" spans="1:68" x14ac:dyDescent="0.25">
      <c r="A4127" s="8"/>
      <c r="B4127" s="8"/>
      <c r="C4127" s="8"/>
      <c r="D4127" s="8"/>
      <c r="F4127" s="8"/>
      <c r="H4127"/>
      <c r="N4127"/>
      <c r="P4127" s="8"/>
      <c r="R4127" s="8"/>
      <c r="T4127" s="8"/>
      <c r="AQ4127"/>
      <c r="BJ4127" s="33" t="s">
        <v>4294</v>
      </c>
      <c r="BP4127" s="8"/>
    </row>
    <row r="4128" spans="1:68" x14ac:dyDescent="0.25">
      <c r="A4128" s="8"/>
      <c r="B4128" s="8"/>
      <c r="C4128" s="8"/>
      <c r="D4128" s="8"/>
      <c r="F4128" s="8"/>
      <c r="H4128"/>
      <c r="N4128"/>
      <c r="P4128" s="8"/>
      <c r="R4128" s="8"/>
      <c r="T4128" s="8"/>
      <c r="AQ4128"/>
      <c r="BJ4128" s="33" t="s">
        <v>4295</v>
      </c>
      <c r="BP4128" s="8"/>
    </row>
    <row r="4129" spans="1:68" x14ac:dyDescent="0.25">
      <c r="A4129" s="8"/>
      <c r="B4129" s="8"/>
      <c r="C4129" s="8"/>
      <c r="D4129" s="8"/>
      <c r="F4129" s="8"/>
      <c r="H4129"/>
      <c r="N4129"/>
      <c r="P4129" s="8"/>
      <c r="R4129" s="8"/>
      <c r="T4129" s="8"/>
      <c r="AQ4129"/>
      <c r="BJ4129" s="33" t="s">
        <v>4296</v>
      </c>
      <c r="BP4129" s="8"/>
    </row>
    <row r="4130" spans="1:68" x14ac:dyDescent="0.25">
      <c r="A4130" s="8"/>
      <c r="B4130" s="8"/>
      <c r="C4130" s="8"/>
      <c r="D4130" s="8"/>
      <c r="F4130" s="8"/>
      <c r="H4130"/>
      <c r="N4130"/>
      <c r="P4130" s="8"/>
      <c r="R4130" s="8"/>
      <c r="T4130" s="8"/>
      <c r="AQ4130"/>
      <c r="BJ4130" s="33" t="s">
        <v>4297</v>
      </c>
      <c r="BP4130" s="8"/>
    </row>
    <row r="4131" spans="1:68" x14ac:dyDescent="0.25">
      <c r="A4131" s="8"/>
      <c r="B4131" s="8"/>
      <c r="C4131" s="8"/>
      <c r="D4131" s="8"/>
      <c r="F4131" s="8"/>
      <c r="H4131"/>
      <c r="N4131"/>
      <c r="P4131" s="8"/>
      <c r="R4131" s="8"/>
      <c r="T4131" s="8"/>
      <c r="AQ4131"/>
      <c r="BJ4131" s="33" t="s">
        <v>4298</v>
      </c>
      <c r="BP4131" s="8"/>
    </row>
    <row r="4132" spans="1:68" x14ac:dyDescent="0.25">
      <c r="A4132" s="8"/>
      <c r="B4132" s="8"/>
      <c r="C4132" s="8"/>
      <c r="D4132" s="8"/>
      <c r="F4132" s="8"/>
      <c r="H4132"/>
      <c r="N4132"/>
      <c r="P4132" s="8"/>
      <c r="R4132" s="8"/>
      <c r="T4132" s="8"/>
      <c r="AQ4132"/>
      <c r="BJ4132" s="33" t="s">
        <v>4299</v>
      </c>
      <c r="BP4132" s="8"/>
    </row>
    <row r="4133" spans="1:68" x14ac:dyDescent="0.25">
      <c r="A4133" s="8"/>
      <c r="B4133" s="8"/>
      <c r="C4133" s="8"/>
      <c r="D4133" s="8"/>
      <c r="F4133" s="8"/>
      <c r="H4133"/>
      <c r="N4133"/>
      <c r="P4133" s="8"/>
      <c r="R4133" s="8"/>
      <c r="T4133" s="8"/>
      <c r="AQ4133"/>
      <c r="BJ4133" s="33" t="s">
        <v>4300</v>
      </c>
      <c r="BP4133" s="8"/>
    </row>
    <row r="4134" spans="1:68" x14ac:dyDescent="0.25">
      <c r="A4134" s="8"/>
      <c r="B4134" s="8"/>
      <c r="C4134" s="8"/>
      <c r="D4134" s="8"/>
      <c r="F4134" s="8"/>
      <c r="H4134"/>
      <c r="N4134"/>
      <c r="P4134" s="8"/>
      <c r="R4134" s="8"/>
      <c r="T4134" s="8"/>
      <c r="AQ4134"/>
      <c r="BJ4134" s="33" t="s">
        <v>4301</v>
      </c>
      <c r="BP4134" s="8"/>
    </row>
    <row r="4135" spans="1:68" x14ac:dyDescent="0.25">
      <c r="A4135" s="8"/>
      <c r="B4135" s="8"/>
      <c r="C4135" s="8"/>
      <c r="D4135" s="8"/>
      <c r="F4135" s="8"/>
      <c r="H4135"/>
      <c r="N4135"/>
      <c r="P4135" s="8"/>
      <c r="R4135" s="8"/>
      <c r="T4135" s="8"/>
      <c r="AQ4135"/>
      <c r="BJ4135" s="33" t="s">
        <v>4302</v>
      </c>
      <c r="BP4135" s="8"/>
    </row>
    <row r="4136" spans="1:68" x14ac:dyDescent="0.25">
      <c r="A4136" s="8"/>
      <c r="B4136" s="8"/>
      <c r="C4136" s="8"/>
      <c r="D4136" s="8"/>
      <c r="F4136" s="8"/>
      <c r="H4136"/>
      <c r="N4136"/>
      <c r="P4136" s="8"/>
      <c r="R4136" s="8"/>
      <c r="T4136" s="8"/>
      <c r="AQ4136"/>
      <c r="BJ4136" s="33" t="s">
        <v>4303</v>
      </c>
      <c r="BP4136" s="8"/>
    </row>
    <row r="4137" spans="1:68" x14ac:dyDescent="0.25">
      <c r="A4137" s="8"/>
      <c r="B4137" s="8"/>
      <c r="C4137" s="8"/>
      <c r="D4137" s="8"/>
      <c r="F4137" s="8"/>
      <c r="H4137"/>
      <c r="N4137"/>
      <c r="P4137" s="8"/>
      <c r="R4137" s="8"/>
      <c r="T4137" s="8"/>
      <c r="AQ4137"/>
      <c r="BJ4137" s="33" t="s">
        <v>4304</v>
      </c>
      <c r="BP4137" s="8"/>
    </row>
    <row r="4138" spans="1:68" x14ac:dyDescent="0.25">
      <c r="A4138" s="8"/>
      <c r="B4138" s="8"/>
      <c r="C4138" s="8"/>
      <c r="D4138" s="8"/>
      <c r="F4138" s="8"/>
      <c r="H4138"/>
      <c r="N4138"/>
      <c r="P4138" s="8"/>
      <c r="R4138" s="8"/>
      <c r="T4138" s="8"/>
      <c r="AQ4138"/>
      <c r="BJ4138" s="33" t="s">
        <v>4305</v>
      </c>
      <c r="BP4138" s="8"/>
    </row>
    <row r="4139" spans="1:68" x14ac:dyDescent="0.25">
      <c r="A4139" s="8"/>
      <c r="B4139" s="8"/>
      <c r="C4139" s="8"/>
      <c r="D4139" s="8"/>
      <c r="F4139" s="8"/>
      <c r="H4139"/>
      <c r="N4139"/>
      <c r="P4139" s="8"/>
      <c r="R4139" s="8"/>
      <c r="T4139" s="8"/>
      <c r="AQ4139"/>
      <c r="BJ4139" s="33" t="s">
        <v>4306</v>
      </c>
      <c r="BP4139" s="8"/>
    </row>
    <row r="4140" spans="1:68" x14ac:dyDescent="0.25">
      <c r="A4140" s="8"/>
      <c r="B4140" s="8"/>
      <c r="C4140" s="8"/>
      <c r="D4140" s="8"/>
      <c r="F4140" s="8"/>
      <c r="H4140"/>
      <c r="N4140"/>
      <c r="P4140" s="8"/>
      <c r="R4140" s="8"/>
      <c r="T4140" s="8"/>
      <c r="AQ4140"/>
      <c r="BJ4140" s="33" t="s">
        <v>4307</v>
      </c>
      <c r="BP4140" s="8"/>
    </row>
    <row r="4141" spans="1:68" x14ac:dyDescent="0.25">
      <c r="A4141" s="8"/>
      <c r="B4141" s="8"/>
      <c r="C4141" s="8"/>
      <c r="D4141" s="8"/>
      <c r="F4141" s="8"/>
      <c r="H4141"/>
      <c r="N4141"/>
      <c r="P4141" s="8"/>
      <c r="R4141" s="8"/>
      <c r="T4141" s="8"/>
      <c r="AQ4141"/>
      <c r="BJ4141" s="33" t="s">
        <v>4308</v>
      </c>
      <c r="BP4141" s="8"/>
    </row>
    <row r="4142" spans="1:68" x14ac:dyDescent="0.25">
      <c r="A4142" s="8"/>
      <c r="B4142" s="8"/>
      <c r="C4142" s="8"/>
      <c r="D4142" s="8"/>
      <c r="F4142" s="8"/>
      <c r="H4142"/>
      <c r="N4142"/>
      <c r="P4142" s="8"/>
      <c r="R4142" s="8"/>
      <c r="T4142" s="8"/>
      <c r="AQ4142"/>
      <c r="BJ4142" s="33" t="s">
        <v>4309</v>
      </c>
      <c r="BP4142" s="8"/>
    </row>
    <row r="4143" spans="1:68" x14ac:dyDescent="0.25">
      <c r="A4143" s="8"/>
      <c r="B4143" s="8"/>
      <c r="C4143" s="8"/>
      <c r="D4143" s="8"/>
      <c r="F4143" s="8"/>
      <c r="H4143"/>
      <c r="N4143"/>
      <c r="P4143" s="8"/>
      <c r="R4143" s="8"/>
      <c r="T4143" s="8"/>
      <c r="AQ4143"/>
      <c r="BJ4143" s="33" t="s">
        <v>4310</v>
      </c>
      <c r="BP4143" s="8"/>
    </row>
    <row r="4144" spans="1:68" x14ac:dyDescent="0.25">
      <c r="A4144" s="8"/>
      <c r="B4144" s="8"/>
      <c r="C4144" s="8"/>
      <c r="D4144" s="8"/>
      <c r="F4144" s="8"/>
      <c r="H4144"/>
      <c r="N4144"/>
      <c r="P4144" s="8"/>
      <c r="R4144" s="8"/>
      <c r="T4144" s="8"/>
      <c r="AQ4144"/>
      <c r="BJ4144" s="33" t="s">
        <v>4311</v>
      </c>
      <c r="BP4144" s="8"/>
    </row>
    <row r="4145" spans="1:68" x14ac:dyDescent="0.25">
      <c r="A4145" s="8"/>
      <c r="B4145" s="8"/>
      <c r="C4145" s="8"/>
      <c r="D4145" s="8"/>
      <c r="F4145" s="8"/>
      <c r="H4145"/>
      <c r="N4145"/>
      <c r="P4145" s="8"/>
      <c r="R4145" s="8"/>
      <c r="T4145" s="8"/>
      <c r="AQ4145"/>
      <c r="BJ4145" s="33" t="s">
        <v>4312</v>
      </c>
      <c r="BP4145" s="8"/>
    </row>
    <row r="4146" spans="1:68" x14ac:dyDescent="0.25">
      <c r="A4146" s="8"/>
      <c r="B4146" s="8"/>
      <c r="C4146" s="8"/>
      <c r="D4146" s="8"/>
      <c r="F4146" s="8"/>
      <c r="H4146"/>
      <c r="N4146"/>
      <c r="P4146" s="8"/>
      <c r="R4146" s="8"/>
      <c r="T4146" s="8"/>
      <c r="AQ4146"/>
      <c r="BJ4146" s="33" t="s">
        <v>4313</v>
      </c>
      <c r="BP4146" s="8"/>
    </row>
    <row r="4147" spans="1:68" x14ac:dyDescent="0.25">
      <c r="A4147" s="8"/>
      <c r="B4147" s="8"/>
      <c r="C4147" s="8"/>
      <c r="D4147" s="8"/>
      <c r="F4147" s="8"/>
      <c r="H4147"/>
      <c r="N4147"/>
      <c r="P4147" s="8"/>
      <c r="R4147" s="8"/>
      <c r="T4147" s="8"/>
      <c r="AQ4147"/>
      <c r="BJ4147" s="33" t="s">
        <v>4314</v>
      </c>
      <c r="BP4147" s="8"/>
    </row>
    <row r="4148" spans="1:68" x14ac:dyDescent="0.25">
      <c r="A4148" s="8"/>
      <c r="B4148" s="8"/>
      <c r="C4148" s="8"/>
      <c r="D4148" s="8"/>
      <c r="F4148" s="8"/>
      <c r="H4148"/>
      <c r="N4148"/>
      <c r="P4148" s="8"/>
      <c r="R4148" s="8"/>
      <c r="T4148" s="8"/>
      <c r="AQ4148"/>
      <c r="BJ4148" s="33" t="s">
        <v>4315</v>
      </c>
      <c r="BP4148" s="8"/>
    </row>
    <row r="4149" spans="1:68" x14ac:dyDescent="0.25">
      <c r="A4149" s="8"/>
      <c r="B4149" s="8"/>
      <c r="C4149" s="8"/>
      <c r="D4149" s="8"/>
      <c r="F4149" s="8"/>
      <c r="H4149"/>
      <c r="N4149"/>
      <c r="P4149" s="8"/>
      <c r="R4149" s="8"/>
      <c r="T4149" s="8"/>
      <c r="AQ4149"/>
      <c r="BJ4149" s="33" t="s">
        <v>4316</v>
      </c>
      <c r="BP4149" s="8"/>
    </row>
    <row r="4150" spans="1:68" x14ac:dyDescent="0.25">
      <c r="A4150" s="8"/>
      <c r="B4150" s="8"/>
      <c r="C4150" s="8"/>
      <c r="D4150" s="8"/>
      <c r="F4150" s="8"/>
      <c r="H4150"/>
      <c r="N4150"/>
      <c r="P4150" s="8"/>
      <c r="R4150" s="8"/>
      <c r="T4150" s="8"/>
      <c r="AQ4150"/>
      <c r="BJ4150" s="33" t="s">
        <v>4317</v>
      </c>
      <c r="BP4150" s="8"/>
    </row>
    <row r="4151" spans="1:68" x14ac:dyDescent="0.25">
      <c r="A4151" s="8"/>
      <c r="B4151" s="8"/>
      <c r="C4151" s="8"/>
      <c r="D4151" s="8"/>
      <c r="F4151" s="8"/>
      <c r="H4151"/>
      <c r="N4151"/>
      <c r="P4151" s="8"/>
      <c r="R4151" s="8"/>
      <c r="T4151" s="8"/>
      <c r="AQ4151"/>
      <c r="BJ4151" s="33" t="s">
        <v>4318</v>
      </c>
      <c r="BP4151" s="8"/>
    </row>
    <row r="4152" spans="1:68" x14ac:dyDescent="0.25">
      <c r="A4152" s="8"/>
      <c r="B4152" s="8"/>
      <c r="C4152" s="8"/>
      <c r="D4152" s="8"/>
      <c r="F4152" s="8"/>
      <c r="H4152"/>
      <c r="N4152"/>
      <c r="P4152" s="8"/>
      <c r="R4152" s="8"/>
      <c r="T4152" s="8"/>
      <c r="AQ4152"/>
      <c r="BJ4152" s="33" t="s">
        <v>4319</v>
      </c>
      <c r="BP4152" s="8"/>
    </row>
    <row r="4153" spans="1:68" x14ac:dyDescent="0.25">
      <c r="A4153" s="8"/>
      <c r="B4153" s="8"/>
      <c r="C4153" s="8"/>
      <c r="D4153" s="8"/>
      <c r="F4153" s="8"/>
      <c r="H4153"/>
      <c r="N4153"/>
      <c r="P4153" s="8"/>
      <c r="R4153" s="8"/>
      <c r="T4153" s="8"/>
      <c r="AQ4153"/>
      <c r="BJ4153" s="33" t="s">
        <v>4320</v>
      </c>
      <c r="BP4153" s="8"/>
    </row>
    <row r="4154" spans="1:68" x14ac:dyDescent="0.25">
      <c r="A4154" s="8"/>
      <c r="B4154" s="8"/>
      <c r="C4154" s="8"/>
      <c r="D4154" s="8"/>
      <c r="F4154" s="8"/>
      <c r="H4154"/>
      <c r="N4154"/>
      <c r="P4154" s="8"/>
      <c r="R4154" s="8"/>
      <c r="T4154" s="8"/>
      <c r="AQ4154"/>
      <c r="BJ4154" s="33" t="s">
        <v>4321</v>
      </c>
      <c r="BP4154" s="8"/>
    </row>
    <row r="4155" spans="1:68" x14ac:dyDescent="0.25">
      <c r="A4155" s="8"/>
      <c r="B4155" s="8"/>
      <c r="C4155" s="8"/>
      <c r="D4155" s="8"/>
      <c r="F4155" s="8"/>
      <c r="H4155"/>
      <c r="N4155"/>
      <c r="P4155" s="8"/>
      <c r="R4155" s="8"/>
      <c r="T4155" s="8"/>
      <c r="AQ4155"/>
      <c r="BJ4155" s="33" t="s">
        <v>4322</v>
      </c>
      <c r="BP4155" s="8"/>
    </row>
    <row r="4156" spans="1:68" x14ac:dyDescent="0.25">
      <c r="A4156" s="8"/>
      <c r="B4156" s="8"/>
      <c r="C4156" s="8"/>
      <c r="D4156" s="8"/>
      <c r="F4156" s="8"/>
      <c r="H4156"/>
      <c r="N4156"/>
      <c r="P4156" s="8"/>
      <c r="R4156" s="8"/>
      <c r="T4156" s="8"/>
      <c r="AQ4156"/>
      <c r="BJ4156" s="33" t="s">
        <v>4323</v>
      </c>
      <c r="BP4156" s="8"/>
    </row>
    <row r="4157" spans="1:68" x14ac:dyDescent="0.25">
      <c r="A4157" s="8"/>
      <c r="B4157" s="8"/>
      <c r="C4157" s="8"/>
      <c r="D4157" s="8"/>
      <c r="F4157" s="8"/>
      <c r="H4157"/>
      <c r="N4157"/>
      <c r="P4157" s="8"/>
      <c r="R4157" s="8"/>
      <c r="T4157" s="8"/>
      <c r="AQ4157"/>
      <c r="BJ4157" s="33" t="s">
        <v>4324</v>
      </c>
      <c r="BP4157" s="8"/>
    </row>
    <row r="4158" spans="1:68" x14ac:dyDescent="0.25">
      <c r="A4158" s="8"/>
      <c r="B4158" s="8"/>
      <c r="C4158" s="8"/>
      <c r="D4158" s="8"/>
      <c r="F4158" s="8"/>
      <c r="H4158"/>
      <c r="N4158"/>
      <c r="P4158" s="8"/>
      <c r="R4158" s="8"/>
      <c r="T4158" s="8"/>
      <c r="AQ4158"/>
      <c r="BJ4158" s="33" t="s">
        <v>4325</v>
      </c>
      <c r="BP4158" s="8"/>
    </row>
    <row r="4159" spans="1:68" x14ac:dyDescent="0.25">
      <c r="A4159" s="8"/>
      <c r="B4159" s="8"/>
      <c r="C4159" s="8"/>
      <c r="D4159" s="8"/>
      <c r="F4159" s="8"/>
      <c r="H4159"/>
      <c r="N4159"/>
      <c r="P4159" s="8"/>
      <c r="R4159" s="8"/>
      <c r="T4159" s="8"/>
      <c r="AQ4159"/>
      <c r="BJ4159" s="33" t="s">
        <v>4326</v>
      </c>
      <c r="BP4159" s="8"/>
    </row>
    <row r="4160" spans="1:68" x14ac:dyDescent="0.25">
      <c r="A4160" s="8"/>
      <c r="B4160" s="8"/>
      <c r="C4160" s="8"/>
      <c r="D4160" s="8"/>
      <c r="F4160" s="8"/>
      <c r="H4160"/>
      <c r="N4160"/>
      <c r="P4160" s="8"/>
      <c r="R4160" s="8"/>
      <c r="T4160" s="8"/>
      <c r="AQ4160"/>
      <c r="BJ4160" s="33" t="s">
        <v>4327</v>
      </c>
      <c r="BP4160" s="8"/>
    </row>
    <row r="4161" spans="1:68" x14ac:dyDescent="0.25">
      <c r="A4161" s="8"/>
      <c r="B4161" s="8"/>
      <c r="C4161" s="8"/>
      <c r="D4161" s="8"/>
      <c r="F4161" s="8"/>
      <c r="H4161"/>
      <c r="N4161"/>
      <c r="P4161" s="8"/>
      <c r="R4161" s="8"/>
      <c r="T4161" s="8"/>
      <c r="AQ4161"/>
      <c r="BJ4161" s="33" t="s">
        <v>4328</v>
      </c>
      <c r="BP4161" s="8"/>
    </row>
    <row r="4162" spans="1:68" x14ac:dyDescent="0.25">
      <c r="A4162" s="8"/>
      <c r="B4162" s="8"/>
      <c r="C4162" s="8"/>
      <c r="D4162" s="8"/>
      <c r="F4162" s="8"/>
      <c r="H4162"/>
      <c r="N4162"/>
      <c r="P4162" s="8"/>
      <c r="R4162" s="8"/>
      <c r="T4162" s="8"/>
      <c r="AQ4162"/>
      <c r="BJ4162" s="33" t="s">
        <v>4329</v>
      </c>
      <c r="BP4162" s="8"/>
    </row>
    <row r="4163" spans="1:68" x14ac:dyDescent="0.25">
      <c r="A4163" s="8"/>
      <c r="B4163" s="8"/>
      <c r="C4163" s="8"/>
      <c r="D4163" s="8"/>
      <c r="F4163" s="8"/>
      <c r="H4163"/>
      <c r="N4163"/>
      <c r="P4163" s="8"/>
      <c r="R4163" s="8"/>
      <c r="T4163" s="8"/>
      <c r="AQ4163"/>
      <c r="BJ4163" s="33" t="s">
        <v>4330</v>
      </c>
      <c r="BP4163" s="8"/>
    </row>
    <row r="4164" spans="1:68" x14ac:dyDescent="0.25">
      <c r="A4164" s="8"/>
      <c r="B4164" s="8"/>
      <c r="C4164" s="8"/>
      <c r="D4164" s="8"/>
      <c r="F4164" s="8"/>
      <c r="H4164"/>
      <c r="N4164"/>
      <c r="P4164" s="8"/>
      <c r="R4164" s="8"/>
      <c r="T4164" s="8"/>
      <c r="AQ4164"/>
      <c r="BJ4164" s="33" t="s">
        <v>4331</v>
      </c>
      <c r="BP4164" s="8"/>
    </row>
    <row r="4165" spans="1:68" x14ac:dyDescent="0.25">
      <c r="A4165" s="8"/>
      <c r="B4165" s="8"/>
      <c r="C4165" s="8"/>
      <c r="D4165" s="8"/>
      <c r="F4165" s="8"/>
      <c r="H4165"/>
      <c r="N4165"/>
      <c r="P4165" s="8"/>
      <c r="R4165" s="8"/>
      <c r="T4165" s="8"/>
      <c r="AQ4165"/>
      <c r="BJ4165" s="33" t="s">
        <v>4332</v>
      </c>
      <c r="BP4165" s="8"/>
    </row>
    <row r="4166" spans="1:68" x14ac:dyDescent="0.25">
      <c r="A4166" s="8"/>
      <c r="B4166" s="8"/>
      <c r="C4166" s="8"/>
      <c r="D4166" s="8"/>
      <c r="F4166" s="8"/>
      <c r="H4166"/>
      <c r="N4166"/>
      <c r="P4166" s="8"/>
      <c r="R4166" s="8"/>
      <c r="T4166" s="8"/>
      <c r="AQ4166"/>
      <c r="BJ4166" s="33" t="s">
        <v>4333</v>
      </c>
      <c r="BP4166" s="8"/>
    </row>
    <row r="4167" spans="1:68" x14ac:dyDescent="0.25">
      <c r="A4167" s="8"/>
      <c r="B4167" s="8"/>
      <c r="C4167" s="8"/>
      <c r="D4167" s="8"/>
      <c r="F4167" s="8"/>
      <c r="H4167"/>
      <c r="N4167"/>
      <c r="P4167" s="8"/>
      <c r="R4167" s="8"/>
      <c r="T4167" s="8"/>
      <c r="AQ4167"/>
      <c r="BJ4167" s="33" t="s">
        <v>4334</v>
      </c>
      <c r="BP4167" s="8"/>
    </row>
    <row r="4168" spans="1:68" x14ac:dyDescent="0.25">
      <c r="A4168" s="8"/>
      <c r="B4168" s="8"/>
      <c r="C4168" s="8"/>
      <c r="D4168" s="8"/>
      <c r="F4168" s="8"/>
      <c r="H4168"/>
      <c r="N4168"/>
      <c r="P4168" s="8"/>
      <c r="R4168" s="8"/>
      <c r="T4168" s="8"/>
      <c r="AQ4168"/>
      <c r="BJ4168" s="33" t="s">
        <v>4335</v>
      </c>
      <c r="BP4168" s="8"/>
    </row>
    <row r="4169" spans="1:68" x14ac:dyDescent="0.25">
      <c r="A4169" s="8"/>
      <c r="B4169" s="8"/>
      <c r="C4169" s="8"/>
      <c r="D4169" s="8"/>
      <c r="F4169" s="8"/>
      <c r="H4169"/>
      <c r="N4169"/>
      <c r="P4169" s="8"/>
      <c r="R4169" s="8"/>
      <c r="T4169" s="8"/>
      <c r="AQ4169"/>
      <c r="BJ4169" s="33" t="s">
        <v>4336</v>
      </c>
      <c r="BP4169" s="8"/>
    </row>
    <row r="4170" spans="1:68" x14ac:dyDescent="0.25">
      <c r="A4170" s="8"/>
      <c r="B4170" s="8"/>
      <c r="C4170" s="8"/>
      <c r="D4170" s="8"/>
      <c r="F4170" s="8"/>
      <c r="H4170"/>
      <c r="N4170"/>
      <c r="P4170" s="8"/>
      <c r="R4170" s="8"/>
      <c r="T4170" s="8"/>
      <c r="AQ4170"/>
      <c r="BJ4170" s="33" t="s">
        <v>4337</v>
      </c>
      <c r="BP4170" s="8"/>
    </row>
    <row r="4171" spans="1:68" x14ac:dyDescent="0.25">
      <c r="A4171" s="8"/>
      <c r="B4171" s="8"/>
      <c r="C4171" s="8"/>
      <c r="D4171" s="8"/>
      <c r="F4171" s="8"/>
      <c r="H4171"/>
      <c r="N4171"/>
      <c r="P4171" s="8"/>
      <c r="R4171" s="8"/>
      <c r="T4171" s="8"/>
      <c r="AQ4171"/>
      <c r="BJ4171" s="33" t="s">
        <v>4338</v>
      </c>
      <c r="BP4171" s="8"/>
    </row>
    <row r="4172" spans="1:68" x14ac:dyDescent="0.25">
      <c r="A4172" s="8"/>
      <c r="B4172" s="8"/>
      <c r="C4172" s="8"/>
      <c r="D4172" s="8"/>
      <c r="F4172" s="8"/>
      <c r="H4172"/>
      <c r="N4172"/>
      <c r="P4172" s="8"/>
      <c r="R4172" s="8"/>
      <c r="T4172" s="8"/>
      <c r="AQ4172"/>
      <c r="BJ4172" s="33" t="s">
        <v>4339</v>
      </c>
      <c r="BP4172" s="8"/>
    </row>
    <row r="4173" spans="1:68" x14ac:dyDescent="0.25">
      <c r="A4173" s="8"/>
      <c r="B4173" s="8"/>
      <c r="C4173" s="8"/>
      <c r="D4173" s="8"/>
      <c r="F4173" s="8"/>
      <c r="H4173"/>
      <c r="N4173"/>
      <c r="P4173" s="8"/>
      <c r="R4173" s="8"/>
      <c r="T4173" s="8"/>
      <c r="AQ4173"/>
      <c r="BJ4173" s="33" t="s">
        <v>4340</v>
      </c>
      <c r="BP4173" s="8"/>
    </row>
    <row r="4174" spans="1:68" x14ac:dyDescent="0.25">
      <c r="A4174" s="8"/>
      <c r="B4174" s="8"/>
      <c r="C4174" s="8"/>
      <c r="D4174" s="8"/>
      <c r="F4174" s="8"/>
      <c r="H4174"/>
      <c r="N4174"/>
      <c r="P4174" s="8"/>
      <c r="R4174" s="8"/>
      <c r="T4174" s="8"/>
      <c r="AQ4174"/>
      <c r="BJ4174" s="33" t="s">
        <v>4341</v>
      </c>
      <c r="BP4174" s="8"/>
    </row>
    <row r="4175" spans="1:68" x14ac:dyDescent="0.25">
      <c r="A4175" s="8"/>
      <c r="B4175" s="8"/>
      <c r="C4175" s="8"/>
      <c r="D4175" s="8"/>
      <c r="F4175" s="8"/>
      <c r="H4175"/>
      <c r="N4175"/>
      <c r="P4175" s="8"/>
      <c r="R4175" s="8"/>
      <c r="T4175" s="8"/>
      <c r="AQ4175"/>
      <c r="BJ4175" s="33" t="s">
        <v>4342</v>
      </c>
      <c r="BP4175" s="8"/>
    </row>
    <row r="4176" spans="1:68" x14ac:dyDescent="0.25">
      <c r="A4176" s="8"/>
      <c r="B4176" s="8"/>
      <c r="C4176" s="8"/>
      <c r="D4176" s="8"/>
      <c r="F4176" s="8"/>
      <c r="H4176"/>
      <c r="N4176"/>
      <c r="P4176" s="8"/>
      <c r="R4176" s="8"/>
      <c r="T4176" s="8"/>
      <c r="AQ4176"/>
      <c r="BJ4176" s="33" t="s">
        <v>4343</v>
      </c>
      <c r="BP4176" s="8"/>
    </row>
    <row r="4177" spans="1:68" x14ac:dyDescent="0.25">
      <c r="A4177" s="8"/>
      <c r="B4177" s="8"/>
      <c r="C4177" s="8"/>
      <c r="D4177" s="8"/>
      <c r="F4177" s="8"/>
      <c r="H4177"/>
      <c r="N4177"/>
      <c r="P4177" s="8"/>
      <c r="R4177" s="8"/>
      <c r="T4177" s="8"/>
      <c r="AQ4177"/>
      <c r="BJ4177" s="33" t="s">
        <v>4344</v>
      </c>
      <c r="BP4177" s="8"/>
    </row>
    <row r="4178" spans="1:68" x14ac:dyDescent="0.25">
      <c r="A4178" s="8"/>
      <c r="B4178" s="8"/>
      <c r="C4178" s="8"/>
      <c r="D4178" s="8"/>
      <c r="F4178" s="8"/>
      <c r="H4178"/>
      <c r="N4178"/>
      <c r="P4178" s="8"/>
      <c r="R4178" s="8"/>
      <c r="T4178" s="8"/>
      <c r="AQ4178"/>
      <c r="BJ4178" s="33" t="s">
        <v>4345</v>
      </c>
      <c r="BP4178" s="8"/>
    </row>
    <row r="4179" spans="1:68" x14ac:dyDescent="0.25">
      <c r="A4179" s="8"/>
      <c r="B4179" s="8"/>
      <c r="C4179" s="8"/>
      <c r="D4179" s="8"/>
      <c r="F4179" s="8"/>
      <c r="H4179"/>
      <c r="N4179"/>
      <c r="P4179" s="8"/>
      <c r="R4179" s="8"/>
      <c r="T4179" s="8"/>
      <c r="AQ4179"/>
      <c r="BJ4179" s="33" t="s">
        <v>4346</v>
      </c>
      <c r="BP4179" s="8"/>
    </row>
    <row r="4180" spans="1:68" x14ac:dyDescent="0.25">
      <c r="A4180" s="8"/>
      <c r="B4180" s="8"/>
      <c r="C4180" s="8"/>
      <c r="D4180" s="8"/>
      <c r="F4180" s="8"/>
      <c r="H4180"/>
      <c r="N4180"/>
      <c r="P4180" s="8"/>
      <c r="R4180" s="8"/>
      <c r="T4180" s="8"/>
      <c r="AQ4180"/>
      <c r="BJ4180" s="33" t="s">
        <v>4347</v>
      </c>
      <c r="BP4180" s="8"/>
    </row>
    <row r="4181" spans="1:68" x14ac:dyDescent="0.25">
      <c r="A4181" s="8"/>
      <c r="B4181" s="8"/>
      <c r="C4181" s="8"/>
      <c r="D4181" s="8"/>
      <c r="F4181" s="8"/>
      <c r="H4181"/>
      <c r="N4181"/>
      <c r="P4181" s="8"/>
      <c r="R4181" s="8"/>
      <c r="T4181" s="8"/>
      <c r="AQ4181"/>
      <c r="BJ4181" s="33" t="s">
        <v>4348</v>
      </c>
      <c r="BP4181" s="8"/>
    </row>
    <row r="4182" spans="1:68" x14ac:dyDescent="0.25">
      <c r="A4182" s="8"/>
      <c r="B4182" s="8"/>
      <c r="C4182" s="8"/>
      <c r="D4182" s="8"/>
      <c r="F4182" s="8"/>
      <c r="H4182"/>
      <c r="N4182"/>
      <c r="P4182" s="8"/>
      <c r="R4182" s="8"/>
      <c r="T4182" s="8"/>
      <c r="AQ4182"/>
      <c r="BJ4182" s="33" t="s">
        <v>4349</v>
      </c>
      <c r="BP4182" s="8"/>
    </row>
    <row r="4183" spans="1:68" x14ac:dyDescent="0.25">
      <c r="A4183" s="8"/>
      <c r="B4183" s="8"/>
      <c r="C4183" s="8"/>
      <c r="D4183" s="8"/>
      <c r="F4183" s="8"/>
      <c r="H4183"/>
      <c r="N4183"/>
      <c r="P4183" s="8"/>
      <c r="R4183" s="8"/>
      <c r="T4183" s="8"/>
      <c r="AQ4183"/>
      <c r="BJ4183" s="33" t="s">
        <v>4350</v>
      </c>
      <c r="BP4183" s="8"/>
    </row>
    <row r="4184" spans="1:68" x14ac:dyDescent="0.25">
      <c r="A4184" s="8"/>
      <c r="B4184" s="8"/>
      <c r="C4184" s="8"/>
      <c r="D4184" s="8"/>
      <c r="F4184" s="8"/>
      <c r="H4184"/>
      <c r="N4184"/>
      <c r="P4184" s="8"/>
      <c r="R4184" s="8"/>
      <c r="T4184" s="8"/>
      <c r="AQ4184"/>
      <c r="BJ4184" s="33" t="s">
        <v>4351</v>
      </c>
      <c r="BP4184" s="8"/>
    </row>
    <row r="4185" spans="1:68" x14ac:dyDescent="0.25">
      <c r="A4185" s="8"/>
      <c r="B4185" s="8"/>
      <c r="C4185" s="8"/>
      <c r="D4185" s="8"/>
      <c r="F4185" s="8"/>
      <c r="H4185"/>
      <c r="N4185"/>
      <c r="P4185" s="8"/>
      <c r="R4185" s="8"/>
      <c r="T4185" s="8"/>
      <c r="AQ4185"/>
      <c r="BJ4185" s="33" t="s">
        <v>4352</v>
      </c>
      <c r="BP4185" s="8"/>
    </row>
    <row r="4186" spans="1:68" x14ac:dyDescent="0.25">
      <c r="A4186" s="8"/>
      <c r="B4186" s="8"/>
      <c r="C4186" s="8"/>
      <c r="D4186" s="8"/>
      <c r="F4186" s="8"/>
      <c r="H4186"/>
      <c r="N4186"/>
      <c r="P4186" s="8"/>
      <c r="R4186" s="8"/>
      <c r="T4186" s="8"/>
      <c r="AQ4186"/>
      <c r="BJ4186" s="33" t="s">
        <v>4353</v>
      </c>
      <c r="BP4186" s="8"/>
    </row>
    <row r="4187" spans="1:68" x14ac:dyDescent="0.25">
      <c r="A4187" s="8"/>
      <c r="B4187" s="8"/>
      <c r="C4187" s="8"/>
      <c r="D4187" s="8"/>
      <c r="F4187" s="8"/>
      <c r="H4187"/>
      <c r="N4187"/>
      <c r="P4187" s="8"/>
      <c r="R4187" s="8"/>
      <c r="T4187" s="8"/>
      <c r="AQ4187"/>
      <c r="BJ4187" s="33" t="s">
        <v>4354</v>
      </c>
      <c r="BP4187" s="8"/>
    </row>
    <row r="4188" spans="1:68" x14ac:dyDescent="0.25">
      <c r="A4188" s="8"/>
      <c r="B4188" s="8"/>
      <c r="C4188" s="8"/>
      <c r="D4188" s="8"/>
      <c r="F4188" s="8"/>
      <c r="H4188"/>
      <c r="N4188"/>
      <c r="P4188" s="8"/>
      <c r="R4188" s="8"/>
      <c r="T4188" s="8"/>
      <c r="AQ4188"/>
      <c r="BJ4188" s="33" t="s">
        <v>4355</v>
      </c>
      <c r="BP4188" s="8"/>
    </row>
    <row r="4189" spans="1:68" x14ac:dyDescent="0.25">
      <c r="A4189" s="8"/>
      <c r="B4189" s="8"/>
      <c r="C4189" s="8"/>
      <c r="D4189" s="8"/>
      <c r="F4189" s="8"/>
      <c r="H4189"/>
      <c r="N4189"/>
      <c r="P4189" s="8"/>
      <c r="R4189" s="8"/>
      <c r="T4189" s="8"/>
      <c r="AQ4189"/>
      <c r="BJ4189" s="33" t="s">
        <v>4356</v>
      </c>
      <c r="BP4189" s="8"/>
    </row>
    <row r="4190" spans="1:68" x14ac:dyDescent="0.25">
      <c r="A4190" s="8"/>
      <c r="B4190" s="8"/>
      <c r="C4190" s="8"/>
      <c r="D4190" s="8"/>
      <c r="F4190" s="8"/>
      <c r="H4190"/>
      <c r="N4190"/>
      <c r="P4190" s="8"/>
      <c r="R4190" s="8"/>
      <c r="T4190" s="8"/>
      <c r="AQ4190"/>
      <c r="BJ4190" s="33" t="s">
        <v>4357</v>
      </c>
      <c r="BP4190" s="8"/>
    </row>
    <row r="4191" spans="1:68" x14ac:dyDescent="0.25">
      <c r="A4191" s="8"/>
      <c r="B4191" s="8"/>
      <c r="C4191" s="8"/>
      <c r="D4191" s="8"/>
      <c r="F4191" s="8"/>
      <c r="H4191"/>
      <c r="N4191"/>
      <c r="P4191" s="8"/>
      <c r="R4191" s="8"/>
      <c r="T4191" s="8"/>
      <c r="AQ4191"/>
      <c r="BJ4191" s="33" t="s">
        <v>4358</v>
      </c>
      <c r="BP4191" s="8"/>
    </row>
    <row r="4192" spans="1:68" x14ac:dyDescent="0.25">
      <c r="A4192" s="8"/>
      <c r="B4192" s="8"/>
      <c r="C4192" s="8"/>
      <c r="D4192" s="8"/>
      <c r="F4192" s="8"/>
      <c r="H4192"/>
      <c r="N4192"/>
      <c r="P4192" s="8"/>
      <c r="R4192" s="8"/>
      <c r="T4192" s="8"/>
      <c r="AQ4192"/>
      <c r="BJ4192" s="33" t="s">
        <v>4359</v>
      </c>
      <c r="BP4192" s="8"/>
    </row>
    <row r="4193" spans="1:68" x14ac:dyDescent="0.25">
      <c r="A4193" s="8"/>
      <c r="B4193" s="8"/>
      <c r="C4193" s="8"/>
      <c r="D4193" s="8"/>
      <c r="F4193" s="8"/>
      <c r="H4193"/>
      <c r="N4193"/>
      <c r="P4193" s="8"/>
      <c r="R4193" s="8"/>
      <c r="T4193" s="8"/>
      <c r="AQ4193"/>
      <c r="BJ4193" s="33" t="s">
        <v>4360</v>
      </c>
      <c r="BP4193" s="8"/>
    </row>
    <row r="4194" spans="1:68" x14ac:dyDescent="0.25">
      <c r="A4194" s="8"/>
      <c r="B4194" s="8"/>
      <c r="C4194" s="8"/>
      <c r="D4194" s="8"/>
      <c r="F4194" s="8"/>
      <c r="H4194"/>
      <c r="N4194"/>
      <c r="P4194" s="8"/>
      <c r="R4194" s="8"/>
      <c r="T4194" s="8"/>
      <c r="AQ4194"/>
      <c r="BJ4194" s="33" t="s">
        <v>4361</v>
      </c>
      <c r="BP4194" s="8"/>
    </row>
    <row r="4195" spans="1:68" x14ac:dyDescent="0.25">
      <c r="A4195" s="8"/>
      <c r="B4195" s="8"/>
      <c r="C4195" s="8"/>
      <c r="D4195" s="8"/>
      <c r="F4195" s="8"/>
      <c r="H4195"/>
      <c r="N4195"/>
      <c r="P4195" s="8"/>
      <c r="R4195" s="8"/>
      <c r="T4195" s="8"/>
      <c r="AQ4195"/>
      <c r="BJ4195" s="33" t="s">
        <v>4362</v>
      </c>
      <c r="BP4195" s="8"/>
    </row>
    <row r="4196" spans="1:68" x14ac:dyDescent="0.25">
      <c r="A4196" s="8"/>
      <c r="B4196" s="8"/>
      <c r="C4196" s="8"/>
      <c r="D4196" s="8"/>
      <c r="F4196" s="8"/>
      <c r="H4196"/>
      <c r="N4196"/>
      <c r="P4196" s="8"/>
      <c r="R4196" s="8"/>
      <c r="T4196" s="8"/>
      <c r="AQ4196"/>
      <c r="BJ4196" s="33" t="s">
        <v>4363</v>
      </c>
      <c r="BP4196" s="8"/>
    </row>
    <row r="4197" spans="1:68" x14ac:dyDescent="0.25">
      <c r="A4197" s="8"/>
      <c r="B4197" s="8"/>
      <c r="C4197" s="8"/>
      <c r="D4197" s="8"/>
      <c r="F4197" s="8"/>
      <c r="H4197"/>
      <c r="N4197"/>
      <c r="P4197" s="8"/>
      <c r="R4197" s="8"/>
      <c r="T4197" s="8"/>
      <c r="AQ4197"/>
      <c r="BJ4197" s="33" t="s">
        <v>4364</v>
      </c>
      <c r="BP4197" s="8"/>
    </row>
    <row r="4198" spans="1:68" x14ac:dyDescent="0.25">
      <c r="A4198" s="8"/>
      <c r="B4198" s="8"/>
      <c r="C4198" s="8"/>
      <c r="D4198" s="8"/>
      <c r="F4198" s="8"/>
      <c r="H4198"/>
      <c r="N4198"/>
      <c r="P4198" s="8"/>
      <c r="R4198" s="8"/>
      <c r="T4198" s="8"/>
      <c r="AQ4198"/>
      <c r="BJ4198" s="33" t="s">
        <v>4365</v>
      </c>
      <c r="BP4198" s="8"/>
    </row>
    <row r="4199" spans="1:68" x14ac:dyDescent="0.25">
      <c r="A4199" s="8"/>
      <c r="B4199" s="8"/>
      <c r="C4199" s="8"/>
      <c r="D4199" s="8"/>
      <c r="F4199" s="8"/>
      <c r="H4199"/>
      <c r="N4199"/>
      <c r="P4199" s="8"/>
      <c r="R4199" s="8"/>
      <c r="T4199" s="8"/>
      <c r="AQ4199"/>
      <c r="BJ4199" s="33" t="s">
        <v>4366</v>
      </c>
      <c r="BP4199" s="8"/>
    </row>
    <row r="4200" spans="1:68" x14ac:dyDescent="0.25">
      <c r="A4200" s="8"/>
      <c r="B4200" s="8"/>
      <c r="C4200" s="8"/>
      <c r="D4200" s="8"/>
      <c r="F4200" s="8"/>
      <c r="H4200"/>
      <c r="N4200"/>
      <c r="P4200" s="8"/>
      <c r="R4200" s="8"/>
      <c r="T4200" s="8"/>
      <c r="AQ4200"/>
      <c r="BJ4200" s="33" t="s">
        <v>4367</v>
      </c>
      <c r="BP4200" s="8"/>
    </row>
    <row r="4201" spans="1:68" x14ac:dyDescent="0.25">
      <c r="A4201" s="8"/>
      <c r="B4201" s="8"/>
      <c r="C4201" s="8"/>
      <c r="D4201" s="8"/>
      <c r="F4201" s="8"/>
      <c r="H4201"/>
      <c r="N4201"/>
      <c r="P4201" s="8"/>
      <c r="R4201" s="8"/>
      <c r="T4201" s="8"/>
      <c r="AQ4201"/>
      <c r="BJ4201" s="33" t="s">
        <v>4368</v>
      </c>
      <c r="BP4201" s="8"/>
    </row>
    <row r="4202" spans="1:68" x14ac:dyDescent="0.25">
      <c r="A4202" s="8"/>
      <c r="B4202" s="8"/>
      <c r="C4202" s="8"/>
      <c r="D4202" s="8"/>
      <c r="F4202" s="8"/>
      <c r="H4202"/>
      <c r="N4202"/>
      <c r="P4202" s="8"/>
      <c r="R4202" s="8"/>
      <c r="T4202" s="8"/>
      <c r="AQ4202"/>
      <c r="BJ4202" s="33" t="s">
        <v>4369</v>
      </c>
      <c r="BP4202" s="8"/>
    </row>
    <row r="4203" spans="1:68" x14ac:dyDescent="0.25">
      <c r="A4203" s="8"/>
      <c r="B4203" s="8"/>
      <c r="C4203" s="8"/>
      <c r="D4203" s="8"/>
      <c r="F4203" s="8"/>
      <c r="H4203"/>
      <c r="N4203"/>
      <c r="P4203" s="8"/>
      <c r="R4203" s="8"/>
      <c r="T4203" s="8"/>
      <c r="AQ4203"/>
      <c r="BJ4203" s="33" t="s">
        <v>4370</v>
      </c>
      <c r="BP4203" s="8"/>
    </row>
    <row r="4204" spans="1:68" x14ac:dyDescent="0.25">
      <c r="A4204" s="8"/>
      <c r="B4204" s="8"/>
      <c r="C4204" s="8"/>
      <c r="D4204" s="8"/>
      <c r="F4204" s="8"/>
      <c r="H4204"/>
      <c r="N4204"/>
      <c r="P4204" s="8"/>
      <c r="R4204" s="8"/>
      <c r="T4204" s="8"/>
      <c r="AQ4204"/>
      <c r="BJ4204" s="33" t="s">
        <v>4371</v>
      </c>
      <c r="BP4204" s="8"/>
    </row>
    <row r="4205" spans="1:68" x14ac:dyDescent="0.25">
      <c r="A4205" s="8"/>
      <c r="B4205" s="8"/>
      <c r="C4205" s="8"/>
      <c r="D4205" s="8"/>
      <c r="F4205" s="8"/>
      <c r="H4205"/>
      <c r="N4205"/>
      <c r="P4205" s="8"/>
      <c r="R4205" s="8"/>
      <c r="T4205" s="8"/>
      <c r="AQ4205"/>
      <c r="BJ4205" s="33" t="s">
        <v>4372</v>
      </c>
      <c r="BP4205" s="8"/>
    </row>
    <row r="4206" spans="1:68" x14ac:dyDescent="0.25">
      <c r="A4206" s="8"/>
      <c r="B4206" s="8"/>
      <c r="C4206" s="8"/>
      <c r="D4206" s="8"/>
      <c r="F4206" s="8"/>
      <c r="H4206"/>
      <c r="N4206"/>
      <c r="P4206" s="8"/>
      <c r="R4206" s="8"/>
      <c r="T4206" s="8"/>
      <c r="AQ4206"/>
      <c r="BJ4206" s="33" t="s">
        <v>4373</v>
      </c>
      <c r="BP4206" s="8"/>
    </row>
    <row r="4207" spans="1:68" x14ac:dyDescent="0.25">
      <c r="A4207" s="8"/>
      <c r="B4207" s="8"/>
      <c r="C4207" s="8"/>
      <c r="D4207" s="8"/>
      <c r="F4207" s="8"/>
      <c r="H4207"/>
      <c r="N4207"/>
      <c r="P4207" s="8"/>
      <c r="R4207" s="8"/>
      <c r="T4207" s="8"/>
      <c r="AQ4207"/>
      <c r="BJ4207" s="33" t="s">
        <v>4374</v>
      </c>
      <c r="BP4207" s="8"/>
    </row>
    <row r="4208" spans="1:68" x14ac:dyDescent="0.25">
      <c r="A4208" s="8"/>
      <c r="B4208" s="8"/>
      <c r="C4208" s="8"/>
      <c r="D4208" s="8"/>
      <c r="F4208" s="8"/>
      <c r="H4208"/>
      <c r="N4208"/>
      <c r="P4208" s="8"/>
      <c r="R4208" s="8"/>
      <c r="T4208" s="8"/>
      <c r="AQ4208"/>
      <c r="BJ4208" s="33" t="s">
        <v>4375</v>
      </c>
      <c r="BP4208" s="8"/>
    </row>
    <row r="4209" spans="1:68" x14ac:dyDescent="0.25">
      <c r="A4209" s="8"/>
      <c r="B4209" s="8"/>
      <c r="C4209" s="8"/>
      <c r="D4209" s="8"/>
      <c r="F4209" s="8"/>
      <c r="H4209"/>
      <c r="N4209"/>
      <c r="P4209" s="8"/>
      <c r="R4209" s="8"/>
      <c r="T4209" s="8"/>
      <c r="AQ4209"/>
      <c r="BJ4209" s="33" t="s">
        <v>4376</v>
      </c>
      <c r="BP4209" s="8"/>
    </row>
    <row r="4210" spans="1:68" x14ac:dyDescent="0.25">
      <c r="A4210" s="8"/>
      <c r="B4210" s="8"/>
      <c r="C4210" s="8"/>
      <c r="D4210" s="8"/>
      <c r="F4210" s="8"/>
      <c r="H4210"/>
      <c r="N4210"/>
      <c r="P4210" s="8"/>
      <c r="R4210" s="8"/>
      <c r="T4210" s="8"/>
      <c r="AQ4210"/>
      <c r="BJ4210" s="33" t="s">
        <v>4377</v>
      </c>
      <c r="BP4210" s="8"/>
    </row>
    <row r="4211" spans="1:68" x14ac:dyDescent="0.25">
      <c r="A4211" s="8"/>
      <c r="B4211" s="8"/>
      <c r="C4211" s="8"/>
      <c r="D4211" s="8"/>
      <c r="F4211" s="8"/>
      <c r="H4211"/>
      <c r="N4211"/>
      <c r="P4211" s="8"/>
      <c r="R4211" s="8"/>
      <c r="T4211" s="8"/>
      <c r="AQ4211"/>
      <c r="BJ4211" s="33" t="s">
        <v>4378</v>
      </c>
      <c r="BP4211" s="8"/>
    </row>
    <row r="4212" spans="1:68" x14ac:dyDescent="0.25">
      <c r="A4212" s="8"/>
      <c r="B4212" s="8"/>
      <c r="C4212" s="8"/>
      <c r="D4212" s="8"/>
      <c r="F4212" s="8"/>
      <c r="H4212"/>
      <c r="N4212"/>
      <c r="P4212" s="8"/>
      <c r="R4212" s="8"/>
      <c r="T4212" s="8"/>
      <c r="AQ4212"/>
      <c r="BJ4212" s="33" t="s">
        <v>4379</v>
      </c>
      <c r="BP4212" s="8"/>
    </row>
    <row r="4213" spans="1:68" x14ac:dyDescent="0.25">
      <c r="A4213" s="8"/>
      <c r="B4213" s="8"/>
      <c r="C4213" s="8"/>
      <c r="D4213" s="8"/>
      <c r="F4213" s="8"/>
      <c r="H4213"/>
      <c r="N4213"/>
      <c r="P4213" s="8"/>
      <c r="R4213" s="8"/>
      <c r="T4213" s="8"/>
      <c r="AQ4213"/>
      <c r="BJ4213" s="33" t="s">
        <v>4380</v>
      </c>
      <c r="BP4213" s="8"/>
    </row>
    <row r="4214" spans="1:68" x14ac:dyDescent="0.25">
      <c r="A4214" s="8"/>
      <c r="B4214" s="8"/>
      <c r="C4214" s="8"/>
      <c r="D4214" s="8"/>
      <c r="F4214" s="8"/>
      <c r="H4214"/>
      <c r="N4214"/>
      <c r="P4214" s="8"/>
      <c r="R4214" s="8"/>
      <c r="T4214" s="8"/>
      <c r="AQ4214"/>
      <c r="BJ4214" s="33" t="s">
        <v>4381</v>
      </c>
      <c r="BP4214" s="8"/>
    </row>
    <row r="4215" spans="1:68" x14ac:dyDescent="0.25">
      <c r="A4215" s="8"/>
      <c r="B4215" s="8"/>
      <c r="C4215" s="8"/>
      <c r="D4215" s="8"/>
      <c r="F4215" s="8"/>
      <c r="H4215"/>
      <c r="N4215"/>
      <c r="P4215" s="8"/>
      <c r="R4215" s="8"/>
      <c r="T4215" s="8"/>
      <c r="AQ4215"/>
      <c r="BJ4215" s="33" t="s">
        <v>4382</v>
      </c>
      <c r="BP4215" s="8"/>
    </row>
    <row r="4216" spans="1:68" x14ac:dyDescent="0.25">
      <c r="A4216" s="8"/>
      <c r="B4216" s="8"/>
      <c r="C4216" s="8"/>
      <c r="D4216" s="8"/>
      <c r="F4216" s="8"/>
      <c r="H4216"/>
      <c r="N4216"/>
      <c r="P4216" s="8"/>
      <c r="R4216" s="8"/>
      <c r="T4216" s="8"/>
      <c r="AQ4216"/>
      <c r="BJ4216" s="33" t="s">
        <v>4383</v>
      </c>
      <c r="BP4216" s="8"/>
    </row>
    <row r="4217" spans="1:68" x14ac:dyDescent="0.25">
      <c r="A4217" s="8"/>
      <c r="B4217" s="8"/>
      <c r="C4217" s="8"/>
      <c r="D4217" s="8"/>
      <c r="F4217" s="8"/>
      <c r="H4217"/>
      <c r="N4217"/>
      <c r="P4217" s="8"/>
      <c r="R4217" s="8"/>
      <c r="T4217" s="8"/>
      <c r="AQ4217"/>
      <c r="BJ4217" s="33" t="s">
        <v>4384</v>
      </c>
      <c r="BP4217" s="8"/>
    </row>
    <row r="4218" spans="1:68" x14ac:dyDescent="0.25">
      <c r="A4218" s="8"/>
      <c r="B4218" s="8"/>
      <c r="C4218" s="8"/>
      <c r="D4218" s="8"/>
      <c r="F4218" s="8"/>
      <c r="H4218"/>
      <c r="N4218"/>
      <c r="P4218" s="8"/>
      <c r="R4218" s="8"/>
      <c r="T4218" s="8"/>
      <c r="AQ4218"/>
      <c r="BJ4218" s="33" t="s">
        <v>4385</v>
      </c>
      <c r="BP4218" s="8"/>
    </row>
    <row r="4219" spans="1:68" x14ac:dyDescent="0.25">
      <c r="A4219" s="8"/>
      <c r="B4219" s="8"/>
      <c r="C4219" s="8"/>
      <c r="D4219" s="8"/>
      <c r="F4219" s="8"/>
      <c r="H4219"/>
      <c r="N4219"/>
      <c r="P4219" s="8"/>
      <c r="R4219" s="8"/>
      <c r="T4219" s="8"/>
      <c r="AQ4219"/>
      <c r="BJ4219" s="33" t="s">
        <v>4386</v>
      </c>
      <c r="BP4219" s="8"/>
    </row>
    <row r="4220" spans="1:68" x14ac:dyDescent="0.25">
      <c r="A4220" s="8"/>
      <c r="B4220" s="8"/>
      <c r="C4220" s="8"/>
      <c r="D4220" s="8"/>
      <c r="F4220" s="8"/>
      <c r="H4220"/>
      <c r="N4220"/>
      <c r="P4220" s="8"/>
      <c r="R4220" s="8"/>
      <c r="T4220" s="8"/>
      <c r="AQ4220"/>
      <c r="BJ4220" s="33" t="s">
        <v>4387</v>
      </c>
      <c r="BP4220" s="8"/>
    </row>
    <row r="4221" spans="1:68" x14ac:dyDescent="0.25">
      <c r="A4221" s="8"/>
      <c r="B4221" s="8"/>
      <c r="C4221" s="8"/>
      <c r="D4221" s="8"/>
      <c r="F4221" s="8"/>
      <c r="H4221"/>
      <c r="N4221"/>
      <c r="P4221" s="8"/>
      <c r="R4221" s="8"/>
      <c r="T4221" s="8"/>
      <c r="AQ4221"/>
      <c r="BJ4221" s="33" t="s">
        <v>4388</v>
      </c>
      <c r="BP4221" s="8"/>
    </row>
    <row r="4222" spans="1:68" x14ac:dyDescent="0.25">
      <c r="A4222" s="8"/>
      <c r="B4222" s="8"/>
      <c r="C4222" s="8"/>
      <c r="D4222" s="8"/>
      <c r="F4222" s="8"/>
      <c r="H4222"/>
      <c r="N4222"/>
      <c r="P4222" s="8"/>
      <c r="R4222" s="8"/>
      <c r="T4222" s="8"/>
      <c r="AQ4222"/>
      <c r="BJ4222" s="33" t="s">
        <v>4389</v>
      </c>
      <c r="BP4222" s="8"/>
    </row>
    <row r="4223" spans="1:68" x14ac:dyDescent="0.25">
      <c r="A4223" s="8"/>
      <c r="B4223" s="8"/>
      <c r="C4223" s="8"/>
      <c r="D4223" s="8"/>
      <c r="F4223" s="8"/>
      <c r="H4223"/>
      <c r="N4223"/>
      <c r="P4223" s="8"/>
      <c r="R4223" s="8"/>
      <c r="T4223" s="8"/>
      <c r="AQ4223"/>
      <c r="BJ4223" s="33" t="s">
        <v>4390</v>
      </c>
      <c r="BP4223" s="8"/>
    </row>
    <row r="4224" spans="1:68" x14ac:dyDescent="0.25">
      <c r="A4224" s="8"/>
      <c r="B4224" s="8"/>
      <c r="C4224" s="8"/>
      <c r="D4224" s="8"/>
      <c r="F4224" s="8"/>
      <c r="H4224"/>
      <c r="N4224"/>
      <c r="P4224" s="8"/>
      <c r="R4224" s="8"/>
      <c r="T4224" s="8"/>
      <c r="AQ4224"/>
      <c r="BJ4224" s="33" t="s">
        <v>4391</v>
      </c>
      <c r="BP4224" s="8"/>
    </row>
    <row r="4225" spans="1:68" x14ac:dyDescent="0.25">
      <c r="A4225" s="8"/>
      <c r="B4225" s="8"/>
      <c r="C4225" s="8"/>
      <c r="D4225" s="8"/>
      <c r="F4225" s="8"/>
      <c r="H4225"/>
      <c r="N4225"/>
      <c r="P4225" s="8"/>
      <c r="R4225" s="8"/>
      <c r="T4225" s="8"/>
      <c r="AQ4225"/>
      <c r="BJ4225" s="33" t="s">
        <v>4392</v>
      </c>
      <c r="BP4225" s="8"/>
    </row>
    <row r="4226" spans="1:68" x14ac:dyDescent="0.25">
      <c r="A4226" s="8"/>
      <c r="B4226" s="8"/>
      <c r="C4226" s="8"/>
      <c r="D4226" s="8"/>
      <c r="F4226" s="8"/>
      <c r="H4226"/>
      <c r="N4226"/>
      <c r="P4226" s="8"/>
      <c r="R4226" s="8"/>
      <c r="T4226" s="8"/>
      <c r="AQ4226"/>
      <c r="BJ4226" s="33" t="s">
        <v>4393</v>
      </c>
      <c r="BP4226" s="8"/>
    </row>
    <row r="4227" spans="1:68" x14ac:dyDescent="0.25">
      <c r="A4227" s="8"/>
      <c r="B4227" s="8"/>
      <c r="C4227" s="8"/>
      <c r="D4227" s="8"/>
      <c r="F4227" s="8"/>
      <c r="H4227"/>
      <c r="N4227"/>
      <c r="P4227" s="8"/>
      <c r="R4227" s="8"/>
      <c r="T4227" s="8"/>
      <c r="AQ4227"/>
      <c r="BJ4227" s="33" t="s">
        <v>4394</v>
      </c>
      <c r="BP4227" s="8"/>
    </row>
    <row r="4228" spans="1:68" x14ac:dyDescent="0.25">
      <c r="A4228" s="8"/>
      <c r="B4228" s="8"/>
      <c r="C4228" s="8"/>
      <c r="D4228" s="8"/>
      <c r="F4228" s="8"/>
      <c r="H4228"/>
      <c r="N4228"/>
      <c r="P4228" s="8"/>
      <c r="R4228" s="8"/>
      <c r="T4228" s="8"/>
      <c r="AQ4228"/>
      <c r="BJ4228" s="33" t="s">
        <v>4395</v>
      </c>
      <c r="BP4228" s="8"/>
    </row>
    <row r="4229" spans="1:68" x14ac:dyDescent="0.25">
      <c r="A4229" s="8"/>
      <c r="B4229" s="8"/>
      <c r="C4229" s="8"/>
      <c r="D4229" s="8"/>
      <c r="F4229" s="8"/>
      <c r="H4229"/>
      <c r="N4229"/>
      <c r="P4229" s="8"/>
      <c r="R4229" s="8"/>
      <c r="T4229" s="8"/>
      <c r="AQ4229"/>
      <c r="BJ4229" s="33" t="s">
        <v>4396</v>
      </c>
      <c r="BP4229" s="8"/>
    </row>
    <row r="4230" spans="1:68" x14ac:dyDescent="0.25">
      <c r="A4230" s="8"/>
      <c r="B4230" s="8"/>
      <c r="C4230" s="8"/>
      <c r="D4230" s="8"/>
      <c r="F4230" s="8"/>
      <c r="H4230"/>
      <c r="N4230"/>
      <c r="P4230" s="8"/>
      <c r="R4230" s="8"/>
      <c r="T4230" s="8"/>
      <c r="AQ4230"/>
      <c r="BJ4230" s="33" t="s">
        <v>4397</v>
      </c>
      <c r="BP4230" s="8"/>
    </row>
    <row r="4231" spans="1:68" x14ac:dyDescent="0.25">
      <c r="A4231" s="8"/>
      <c r="B4231" s="8"/>
      <c r="C4231" s="8"/>
      <c r="D4231" s="8"/>
      <c r="F4231" s="8"/>
      <c r="H4231"/>
      <c r="N4231"/>
      <c r="P4231" s="8"/>
      <c r="R4231" s="8"/>
      <c r="T4231" s="8"/>
      <c r="AQ4231"/>
      <c r="BJ4231" s="33" t="s">
        <v>4398</v>
      </c>
      <c r="BP4231" s="8"/>
    </row>
    <row r="4232" spans="1:68" x14ac:dyDescent="0.25">
      <c r="A4232" s="8"/>
      <c r="B4232" s="8"/>
      <c r="C4232" s="8"/>
      <c r="D4232" s="8"/>
      <c r="F4232" s="8"/>
      <c r="H4232"/>
      <c r="N4232"/>
      <c r="P4232" s="8"/>
      <c r="R4232" s="8"/>
      <c r="T4232" s="8"/>
      <c r="AQ4232"/>
      <c r="BJ4232" s="33" t="s">
        <v>4399</v>
      </c>
      <c r="BP4232" s="8"/>
    </row>
    <row r="4233" spans="1:68" x14ac:dyDescent="0.25">
      <c r="A4233" s="8"/>
      <c r="B4233" s="8"/>
      <c r="C4233" s="8"/>
      <c r="D4233" s="8"/>
      <c r="F4233" s="8"/>
      <c r="H4233"/>
      <c r="N4233"/>
      <c r="P4233" s="8"/>
      <c r="R4233" s="8"/>
      <c r="T4233" s="8"/>
      <c r="AQ4233"/>
      <c r="BJ4233" s="33" t="s">
        <v>4400</v>
      </c>
      <c r="BP4233" s="8"/>
    </row>
    <row r="4234" spans="1:68" x14ac:dyDescent="0.25">
      <c r="A4234" s="8"/>
      <c r="B4234" s="8"/>
      <c r="C4234" s="8"/>
      <c r="D4234" s="8"/>
      <c r="F4234" s="8"/>
      <c r="H4234"/>
      <c r="N4234"/>
      <c r="P4234" s="8"/>
      <c r="R4234" s="8"/>
      <c r="T4234" s="8"/>
      <c r="AQ4234"/>
      <c r="BJ4234" s="33" t="s">
        <v>4401</v>
      </c>
      <c r="BP4234" s="8"/>
    </row>
    <row r="4235" spans="1:68" x14ac:dyDescent="0.25">
      <c r="A4235" s="8"/>
      <c r="B4235" s="8"/>
      <c r="C4235" s="8"/>
      <c r="D4235" s="8"/>
      <c r="F4235" s="8"/>
      <c r="H4235"/>
      <c r="N4235"/>
      <c r="P4235" s="8"/>
      <c r="R4235" s="8"/>
      <c r="T4235" s="8"/>
      <c r="AQ4235"/>
      <c r="BJ4235" s="33" t="s">
        <v>4402</v>
      </c>
      <c r="BP4235" s="8"/>
    </row>
    <row r="4236" spans="1:68" x14ac:dyDescent="0.25">
      <c r="A4236" s="8"/>
      <c r="B4236" s="8"/>
      <c r="C4236" s="8"/>
      <c r="D4236" s="8"/>
      <c r="F4236" s="8"/>
      <c r="H4236"/>
      <c r="N4236"/>
      <c r="P4236" s="8"/>
      <c r="R4236" s="8"/>
      <c r="T4236" s="8"/>
      <c r="AQ4236"/>
      <c r="BJ4236" s="33" t="s">
        <v>4403</v>
      </c>
      <c r="BP4236" s="8"/>
    </row>
    <row r="4237" spans="1:68" x14ac:dyDescent="0.25">
      <c r="A4237" s="8"/>
      <c r="B4237" s="8"/>
      <c r="C4237" s="8"/>
      <c r="D4237" s="8"/>
      <c r="F4237" s="8"/>
      <c r="H4237"/>
      <c r="N4237"/>
      <c r="P4237" s="8"/>
      <c r="R4237" s="8"/>
      <c r="T4237" s="8"/>
      <c r="AQ4237"/>
      <c r="BJ4237" s="33" t="s">
        <v>4404</v>
      </c>
      <c r="BP4237" s="8"/>
    </row>
    <row r="4238" spans="1:68" x14ac:dyDescent="0.25">
      <c r="A4238" s="8"/>
      <c r="B4238" s="8"/>
      <c r="C4238" s="8"/>
      <c r="D4238" s="8"/>
      <c r="F4238" s="8"/>
      <c r="H4238"/>
      <c r="N4238"/>
      <c r="P4238" s="8"/>
      <c r="R4238" s="8"/>
      <c r="T4238" s="8"/>
      <c r="AQ4238"/>
      <c r="BJ4238" s="33" t="s">
        <v>4405</v>
      </c>
      <c r="BP4238" s="8"/>
    </row>
    <row r="4239" spans="1:68" x14ac:dyDescent="0.25">
      <c r="A4239" s="8"/>
      <c r="B4239" s="8"/>
      <c r="C4239" s="8"/>
      <c r="D4239" s="8"/>
      <c r="F4239" s="8"/>
      <c r="H4239"/>
      <c r="N4239"/>
      <c r="P4239" s="8"/>
      <c r="R4239" s="8"/>
      <c r="T4239" s="8"/>
      <c r="AQ4239"/>
      <c r="BJ4239" s="33" t="s">
        <v>4406</v>
      </c>
      <c r="BP4239" s="8"/>
    </row>
    <row r="4240" spans="1:68" x14ac:dyDescent="0.25">
      <c r="A4240" s="8"/>
      <c r="B4240" s="8"/>
      <c r="C4240" s="8"/>
      <c r="D4240" s="8"/>
      <c r="F4240" s="8"/>
      <c r="H4240"/>
      <c r="N4240"/>
      <c r="P4240" s="8"/>
      <c r="R4240" s="8"/>
      <c r="T4240" s="8"/>
      <c r="AQ4240"/>
      <c r="BJ4240" s="33" t="s">
        <v>4407</v>
      </c>
      <c r="BP4240" s="8"/>
    </row>
    <row r="4241" spans="1:68" x14ac:dyDescent="0.25">
      <c r="A4241" s="8"/>
      <c r="B4241" s="8"/>
      <c r="C4241" s="8"/>
      <c r="D4241" s="8"/>
      <c r="F4241" s="8"/>
      <c r="H4241"/>
      <c r="N4241"/>
      <c r="P4241" s="8"/>
      <c r="R4241" s="8"/>
      <c r="T4241" s="8"/>
      <c r="AQ4241"/>
      <c r="BJ4241" s="33" t="s">
        <v>4408</v>
      </c>
      <c r="BP4241" s="8"/>
    </row>
    <row r="4242" spans="1:68" x14ac:dyDescent="0.25">
      <c r="A4242" s="8"/>
      <c r="B4242" s="8"/>
      <c r="C4242" s="8"/>
      <c r="D4242" s="8"/>
      <c r="F4242" s="8"/>
      <c r="H4242"/>
      <c r="N4242"/>
      <c r="P4242" s="8"/>
      <c r="R4242" s="8"/>
      <c r="T4242" s="8"/>
      <c r="AQ4242"/>
      <c r="BJ4242" s="33" t="s">
        <v>4409</v>
      </c>
      <c r="BP4242" s="8"/>
    </row>
    <row r="4243" spans="1:68" x14ac:dyDescent="0.25">
      <c r="A4243" s="8"/>
      <c r="B4243" s="8"/>
      <c r="C4243" s="8"/>
      <c r="D4243" s="8"/>
      <c r="F4243" s="8"/>
      <c r="H4243"/>
      <c r="N4243"/>
      <c r="P4243" s="8"/>
      <c r="R4243" s="8"/>
      <c r="T4243" s="8"/>
      <c r="AQ4243"/>
      <c r="BJ4243" s="33" t="s">
        <v>4410</v>
      </c>
      <c r="BP4243" s="8"/>
    </row>
    <row r="4244" spans="1:68" x14ac:dyDescent="0.25">
      <c r="A4244" s="8"/>
      <c r="B4244" s="8"/>
      <c r="C4244" s="8"/>
      <c r="D4244" s="8"/>
      <c r="F4244" s="8"/>
      <c r="H4244"/>
      <c r="N4244"/>
      <c r="P4244" s="8"/>
      <c r="R4244" s="8"/>
      <c r="T4244" s="8"/>
      <c r="AQ4244"/>
      <c r="BJ4244" s="33" t="s">
        <v>4411</v>
      </c>
      <c r="BP4244" s="8"/>
    </row>
    <row r="4245" spans="1:68" x14ac:dyDescent="0.25">
      <c r="A4245" s="8"/>
      <c r="B4245" s="8"/>
      <c r="C4245" s="8"/>
      <c r="D4245" s="8"/>
      <c r="F4245" s="8"/>
      <c r="H4245"/>
      <c r="N4245"/>
      <c r="P4245" s="8"/>
      <c r="R4245" s="8"/>
      <c r="T4245" s="8"/>
      <c r="AQ4245"/>
      <c r="BJ4245" s="33" t="s">
        <v>4412</v>
      </c>
      <c r="BP4245" s="8"/>
    </row>
    <row r="4246" spans="1:68" x14ac:dyDescent="0.25">
      <c r="A4246" s="8"/>
      <c r="B4246" s="8"/>
      <c r="C4246" s="8"/>
      <c r="D4246" s="8"/>
      <c r="F4246" s="8"/>
      <c r="H4246"/>
      <c r="N4246"/>
      <c r="P4246" s="8"/>
      <c r="R4246" s="8"/>
      <c r="T4246" s="8"/>
      <c r="AQ4246"/>
      <c r="BJ4246" s="33" t="s">
        <v>4413</v>
      </c>
      <c r="BP4246" s="8"/>
    </row>
    <row r="4247" spans="1:68" x14ac:dyDescent="0.25">
      <c r="A4247" s="8"/>
      <c r="B4247" s="8"/>
      <c r="C4247" s="8"/>
      <c r="D4247" s="8"/>
      <c r="F4247" s="8"/>
      <c r="H4247"/>
      <c r="N4247"/>
      <c r="P4247" s="8"/>
      <c r="R4247" s="8"/>
      <c r="T4247" s="8"/>
      <c r="AQ4247"/>
      <c r="BJ4247" s="33" t="s">
        <v>4414</v>
      </c>
      <c r="BP4247" s="8"/>
    </row>
    <row r="4248" spans="1:68" x14ac:dyDescent="0.25">
      <c r="A4248" s="8"/>
      <c r="B4248" s="8"/>
      <c r="C4248" s="8"/>
      <c r="D4248" s="8"/>
      <c r="F4248" s="8"/>
      <c r="H4248"/>
      <c r="N4248"/>
      <c r="P4248" s="8"/>
      <c r="R4248" s="8"/>
      <c r="T4248" s="8"/>
      <c r="AQ4248"/>
      <c r="BJ4248" s="33" t="s">
        <v>4415</v>
      </c>
      <c r="BP4248" s="8"/>
    </row>
    <row r="4249" spans="1:68" x14ac:dyDescent="0.25">
      <c r="A4249" s="8"/>
      <c r="B4249" s="8"/>
      <c r="C4249" s="8"/>
      <c r="D4249" s="8"/>
      <c r="F4249" s="8"/>
      <c r="H4249"/>
      <c r="N4249"/>
      <c r="P4249" s="8"/>
      <c r="R4249" s="8"/>
      <c r="T4249" s="8"/>
      <c r="AQ4249"/>
      <c r="BJ4249" s="33" t="s">
        <v>4416</v>
      </c>
      <c r="BP4249" s="8"/>
    </row>
    <row r="4250" spans="1:68" x14ac:dyDescent="0.25">
      <c r="A4250" s="8"/>
      <c r="B4250" s="8"/>
      <c r="C4250" s="8"/>
      <c r="D4250" s="8"/>
      <c r="F4250" s="8"/>
      <c r="H4250"/>
      <c r="N4250"/>
      <c r="P4250" s="8"/>
      <c r="R4250" s="8"/>
      <c r="T4250" s="8"/>
      <c r="AQ4250"/>
      <c r="BJ4250" s="33" t="s">
        <v>4417</v>
      </c>
      <c r="BP4250" s="8"/>
    </row>
    <row r="4251" spans="1:68" x14ac:dyDescent="0.25">
      <c r="A4251" s="8"/>
      <c r="B4251" s="8"/>
      <c r="C4251" s="8"/>
      <c r="D4251" s="8"/>
      <c r="F4251" s="8"/>
      <c r="H4251"/>
      <c r="N4251"/>
      <c r="P4251" s="8"/>
      <c r="R4251" s="8"/>
      <c r="T4251" s="8"/>
      <c r="AQ4251"/>
      <c r="BJ4251" s="33" t="s">
        <v>4418</v>
      </c>
      <c r="BP4251" s="8"/>
    </row>
    <row r="4252" spans="1:68" x14ac:dyDescent="0.25">
      <c r="A4252" s="8"/>
      <c r="B4252" s="8"/>
      <c r="C4252" s="8"/>
      <c r="D4252" s="8"/>
      <c r="F4252" s="8"/>
      <c r="H4252"/>
      <c r="N4252"/>
      <c r="P4252" s="8"/>
      <c r="R4252" s="8"/>
      <c r="T4252" s="8"/>
      <c r="AQ4252"/>
      <c r="BJ4252" s="33" t="s">
        <v>4419</v>
      </c>
      <c r="BP4252" s="8"/>
    </row>
    <row r="4253" spans="1:68" x14ac:dyDescent="0.25">
      <c r="A4253" s="8"/>
      <c r="B4253" s="8"/>
      <c r="C4253" s="8"/>
      <c r="D4253" s="8"/>
      <c r="F4253" s="8"/>
      <c r="H4253"/>
      <c r="N4253"/>
      <c r="P4253" s="8"/>
      <c r="R4253" s="8"/>
      <c r="T4253" s="8"/>
      <c r="AQ4253"/>
      <c r="BJ4253" s="33" t="s">
        <v>4420</v>
      </c>
      <c r="BP4253" s="8"/>
    </row>
    <row r="4254" spans="1:68" x14ac:dyDescent="0.25">
      <c r="A4254" s="8"/>
      <c r="B4254" s="8"/>
      <c r="C4254" s="8"/>
      <c r="D4254" s="8"/>
      <c r="F4254" s="8"/>
      <c r="H4254"/>
      <c r="N4254"/>
      <c r="P4254" s="8"/>
      <c r="R4254" s="8"/>
      <c r="T4254" s="8"/>
      <c r="AQ4254"/>
      <c r="BJ4254" s="33" t="s">
        <v>4421</v>
      </c>
      <c r="BP4254" s="8"/>
    </row>
    <row r="4255" spans="1:68" x14ac:dyDescent="0.25">
      <c r="A4255" s="8"/>
      <c r="B4255" s="8"/>
      <c r="C4255" s="8"/>
      <c r="D4255" s="8"/>
      <c r="F4255" s="8"/>
      <c r="H4255"/>
      <c r="N4255"/>
      <c r="P4255" s="8"/>
      <c r="R4255" s="8"/>
      <c r="T4255" s="8"/>
      <c r="AQ4255"/>
      <c r="BJ4255" s="33" t="s">
        <v>4422</v>
      </c>
      <c r="BP4255" s="8"/>
    </row>
    <row r="4256" spans="1:68" x14ac:dyDescent="0.25">
      <c r="A4256" s="8"/>
      <c r="B4256" s="8"/>
      <c r="C4256" s="8"/>
      <c r="D4256" s="8"/>
      <c r="F4256" s="8"/>
      <c r="H4256"/>
      <c r="N4256"/>
      <c r="P4256" s="8"/>
      <c r="R4256" s="8"/>
      <c r="T4256" s="8"/>
      <c r="AQ4256"/>
      <c r="BJ4256" s="33" t="s">
        <v>4423</v>
      </c>
      <c r="BP4256" s="8"/>
    </row>
    <row r="4257" spans="1:68" x14ac:dyDescent="0.25">
      <c r="A4257" s="8"/>
      <c r="B4257" s="8"/>
      <c r="C4257" s="8"/>
      <c r="D4257" s="8"/>
      <c r="F4257" s="8"/>
      <c r="H4257"/>
      <c r="N4257"/>
      <c r="P4257" s="8"/>
      <c r="R4257" s="8"/>
      <c r="T4257" s="8"/>
      <c r="AQ4257"/>
      <c r="BJ4257" s="33" t="s">
        <v>4424</v>
      </c>
      <c r="BP4257" s="8"/>
    </row>
    <row r="4258" spans="1:68" x14ac:dyDescent="0.25">
      <c r="A4258" s="8"/>
      <c r="B4258" s="8"/>
      <c r="C4258" s="8"/>
      <c r="D4258" s="8"/>
      <c r="F4258" s="8"/>
      <c r="H4258"/>
      <c r="N4258"/>
      <c r="P4258" s="8"/>
      <c r="R4258" s="8"/>
      <c r="T4258" s="8"/>
      <c r="AQ4258"/>
      <c r="BJ4258" s="33" t="s">
        <v>4425</v>
      </c>
      <c r="BP4258" s="8"/>
    </row>
    <row r="4259" spans="1:68" x14ac:dyDescent="0.25">
      <c r="A4259" s="8"/>
      <c r="B4259" s="8"/>
      <c r="C4259" s="8"/>
      <c r="D4259" s="8"/>
      <c r="F4259" s="8"/>
      <c r="H4259"/>
      <c r="N4259"/>
      <c r="P4259" s="8"/>
      <c r="R4259" s="8"/>
      <c r="T4259" s="8"/>
      <c r="AQ4259"/>
      <c r="BJ4259" s="33" t="s">
        <v>4426</v>
      </c>
      <c r="BP4259" s="8"/>
    </row>
    <row r="4260" spans="1:68" x14ac:dyDescent="0.25">
      <c r="A4260" s="8"/>
      <c r="B4260" s="8"/>
      <c r="C4260" s="8"/>
      <c r="D4260" s="8"/>
      <c r="F4260" s="8"/>
      <c r="H4260"/>
      <c r="N4260"/>
      <c r="P4260" s="8"/>
      <c r="R4260" s="8"/>
      <c r="T4260" s="8"/>
      <c r="AQ4260"/>
      <c r="BJ4260" s="33" t="s">
        <v>4427</v>
      </c>
      <c r="BP4260" s="8"/>
    </row>
    <row r="4261" spans="1:68" x14ac:dyDescent="0.25">
      <c r="A4261" s="8"/>
      <c r="B4261" s="8"/>
      <c r="C4261" s="8"/>
      <c r="D4261" s="8"/>
      <c r="F4261" s="8"/>
      <c r="H4261"/>
      <c r="N4261"/>
      <c r="P4261" s="8"/>
      <c r="R4261" s="8"/>
      <c r="T4261" s="8"/>
      <c r="AQ4261"/>
      <c r="BJ4261" s="33" t="s">
        <v>4428</v>
      </c>
      <c r="BP4261" s="8"/>
    </row>
    <row r="4262" spans="1:68" x14ac:dyDescent="0.25">
      <c r="A4262" s="8"/>
      <c r="B4262" s="8"/>
      <c r="C4262" s="8"/>
      <c r="D4262" s="8"/>
      <c r="F4262" s="8"/>
      <c r="H4262"/>
      <c r="N4262"/>
      <c r="P4262" s="8"/>
      <c r="R4262" s="8"/>
      <c r="T4262" s="8"/>
      <c r="AQ4262"/>
      <c r="BJ4262" s="33" t="s">
        <v>4429</v>
      </c>
      <c r="BP4262" s="8"/>
    </row>
    <row r="4263" spans="1:68" x14ac:dyDescent="0.25">
      <c r="A4263" s="8"/>
      <c r="B4263" s="8"/>
      <c r="C4263" s="8"/>
      <c r="D4263" s="8"/>
      <c r="F4263" s="8"/>
      <c r="H4263"/>
      <c r="N4263"/>
      <c r="P4263" s="8"/>
      <c r="R4263" s="8"/>
      <c r="T4263" s="8"/>
      <c r="AQ4263"/>
      <c r="BJ4263" s="33" t="s">
        <v>4430</v>
      </c>
      <c r="BP4263" s="8"/>
    </row>
    <row r="4264" spans="1:68" x14ac:dyDescent="0.25">
      <c r="A4264" s="8"/>
      <c r="B4264" s="8"/>
      <c r="C4264" s="8"/>
      <c r="D4264" s="8"/>
      <c r="F4264" s="8"/>
      <c r="H4264"/>
      <c r="N4264"/>
      <c r="P4264" s="8"/>
      <c r="R4264" s="8"/>
      <c r="T4264" s="8"/>
      <c r="AQ4264"/>
      <c r="BJ4264" s="33" t="s">
        <v>4431</v>
      </c>
      <c r="BP4264" s="8"/>
    </row>
    <row r="4265" spans="1:68" x14ac:dyDescent="0.25">
      <c r="A4265" s="8"/>
      <c r="B4265" s="8"/>
      <c r="C4265" s="8"/>
      <c r="D4265" s="8"/>
      <c r="F4265" s="8"/>
      <c r="H4265"/>
      <c r="N4265"/>
      <c r="P4265" s="8"/>
      <c r="R4265" s="8"/>
      <c r="T4265" s="8"/>
      <c r="AQ4265"/>
      <c r="BJ4265" s="33" t="s">
        <v>4432</v>
      </c>
      <c r="BP4265" s="8"/>
    </row>
    <row r="4266" spans="1:68" x14ac:dyDescent="0.25">
      <c r="A4266" s="8"/>
      <c r="B4266" s="8"/>
      <c r="C4266" s="8"/>
      <c r="D4266" s="8"/>
      <c r="F4266" s="8"/>
      <c r="H4266"/>
      <c r="N4266"/>
      <c r="P4266" s="8"/>
      <c r="R4266" s="8"/>
      <c r="T4266" s="8"/>
      <c r="AQ4266"/>
      <c r="BJ4266" s="33" t="s">
        <v>4433</v>
      </c>
      <c r="BP4266" s="8"/>
    </row>
    <row r="4267" spans="1:68" x14ac:dyDescent="0.25">
      <c r="A4267" s="8"/>
      <c r="B4267" s="8"/>
      <c r="C4267" s="8"/>
      <c r="D4267" s="8"/>
      <c r="F4267" s="8"/>
      <c r="H4267"/>
      <c r="N4267"/>
      <c r="P4267" s="8"/>
      <c r="R4267" s="8"/>
      <c r="T4267" s="8"/>
      <c r="AQ4267"/>
      <c r="BJ4267" s="33" t="s">
        <v>4434</v>
      </c>
      <c r="BP4267" s="8"/>
    </row>
    <row r="4268" spans="1:68" x14ac:dyDescent="0.25">
      <c r="A4268" s="8"/>
      <c r="B4268" s="8"/>
      <c r="C4268" s="8"/>
      <c r="D4268" s="8"/>
      <c r="F4268" s="8"/>
      <c r="H4268"/>
      <c r="N4268"/>
      <c r="P4268" s="8"/>
      <c r="R4268" s="8"/>
      <c r="T4268" s="8"/>
      <c r="AQ4268"/>
      <c r="BJ4268" s="33" t="s">
        <v>4435</v>
      </c>
      <c r="BP4268" s="8"/>
    </row>
    <row r="4269" spans="1:68" x14ac:dyDescent="0.25">
      <c r="A4269" s="8"/>
      <c r="B4269" s="8"/>
      <c r="C4269" s="8"/>
      <c r="D4269" s="8"/>
      <c r="F4269" s="8"/>
      <c r="H4269"/>
      <c r="N4269"/>
      <c r="P4269" s="8"/>
      <c r="R4269" s="8"/>
      <c r="T4269" s="8"/>
      <c r="AQ4269"/>
      <c r="BJ4269" s="33" t="s">
        <v>4436</v>
      </c>
      <c r="BP4269" s="8"/>
    </row>
    <row r="4270" spans="1:68" x14ac:dyDescent="0.25">
      <c r="A4270" s="8"/>
      <c r="B4270" s="8"/>
      <c r="C4270" s="8"/>
      <c r="D4270" s="8"/>
      <c r="F4270" s="8"/>
      <c r="H4270"/>
      <c r="N4270"/>
      <c r="P4270" s="8"/>
      <c r="R4270" s="8"/>
      <c r="T4270" s="8"/>
      <c r="AQ4270"/>
      <c r="BJ4270" s="33" t="s">
        <v>4437</v>
      </c>
      <c r="BP4270" s="8"/>
    </row>
    <row r="4271" spans="1:68" x14ac:dyDescent="0.25">
      <c r="A4271" s="8"/>
      <c r="B4271" s="8"/>
      <c r="C4271" s="8"/>
      <c r="D4271" s="8"/>
      <c r="F4271" s="8"/>
      <c r="H4271"/>
      <c r="N4271"/>
      <c r="P4271" s="8"/>
      <c r="R4271" s="8"/>
      <c r="T4271" s="8"/>
      <c r="AQ4271"/>
      <c r="BJ4271" s="33" t="s">
        <v>4438</v>
      </c>
      <c r="BP4271" s="8"/>
    </row>
    <row r="4272" spans="1:68" x14ac:dyDescent="0.25">
      <c r="A4272" s="8"/>
      <c r="B4272" s="8"/>
      <c r="C4272" s="8"/>
      <c r="D4272" s="8"/>
      <c r="F4272" s="8"/>
      <c r="H4272"/>
      <c r="N4272"/>
      <c r="P4272" s="8"/>
      <c r="R4272" s="8"/>
      <c r="T4272" s="8"/>
      <c r="AQ4272"/>
      <c r="BJ4272" s="33" t="s">
        <v>4439</v>
      </c>
      <c r="BP4272" s="8"/>
    </row>
    <row r="4273" spans="1:68" x14ac:dyDescent="0.25">
      <c r="A4273" s="8"/>
      <c r="B4273" s="8"/>
      <c r="C4273" s="8"/>
      <c r="D4273" s="8"/>
      <c r="F4273" s="8"/>
      <c r="H4273"/>
      <c r="N4273"/>
      <c r="P4273" s="8"/>
      <c r="R4273" s="8"/>
      <c r="T4273" s="8"/>
      <c r="AQ4273"/>
      <c r="BJ4273" s="33" t="s">
        <v>4440</v>
      </c>
      <c r="BP4273" s="8"/>
    </row>
    <row r="4274" spans="1:68" x14ac:dyDescent="0.25">
      <c r="A4274" s="8"/>
      <c r="B4274" s="8"/>
      <c r="C4274" s="8"/>
      <c r="D4274" s="8"/>
      <c r="F4274" s="8"/>
      <c r="H4274"/>
      <c r="N4274"/>
      <c r="P4274" s="8"/>
      <c r="R4274" s="8"/>
      <c r="T4274" s="8"/>
      <c r="AQ4274"/>
      <c r="BJ4274" s="33" t="s">
        <v>4441</v>
      </c>
      <c r="BP4274" s="8"/>
    </row>
    <row r="4275" spans="1:68" x14ac:dyDescent="0.25">
      <c r="A4275" s="8"/>
      <c r="B4275" s="8"/>
      <c r="C4275" s="8"/>
      <c r="D4275" s="8"/>
      <c r="F4275" s="8"/>
      <c r="H4275"/>
      <c r="N4275"/>
      <c r="P4275" s="8"/>
      <c r="R4275" s="8"/>
      <c r="T4275" s="8"/>
      <c r="AQ4275"/>
      <c r="BJ4275" s="33" t="s">
        <v>4442</v>
      </c>
      <c r="BP4275" s="8"/>
    </row>
    <row r="4276" spans="1:68" x14ac:dyDescent="0.25">
      <c r="A4276" s="8"/>
      <c r="B4276" s="8"/>
      <c r="C4276" s="8"/>
      <c r="D4276" s="8"/>
      <c r="F4276" s="8"/>
      <c r="H4276"/>
      <c r="N4276"/>
      <c r="P4276" s="8"/>
      <c r="R4276" s="8"/>
      <c r="T4276" s="8"/>
      <c r="AQ4276"/>
      <c r="BJ4276" s="33" t="s">
        <v>4443</v>
      </c>
      <c r="BP4276" s="8"/>
    </row>
    <row r="4277" spans="1:68" x14ac:dyDescent="0.25">
      <c r="A4277" s="8"/>
      <c r="B4277" s="8"/>
      <c r="C4277" s="8"/>
      <c r="D4277" s="8"/>
      <c r="F4277" s="8"/>
      <c r="H4277"/>
      <c r="N4277"/>
      <c r="P4277" s="8"/>
      <c r="R4277" s="8"/>
      <c r="T4277" s="8"/>
      <c r="AQ4277"/>
      <c r="BJ4277" s="33" t="s">
        <v>4444</v>
      </c>
      <c r="BP4277" s="8"/>
    </row>
    <row r="4278" spans="1:68" x14ac:dyDescent="0.25">
      <c r="A4278" s="8"/>
      <c r="B4278" s="8"/>
      <c r="C4278" s="8"/>
      <c r="D4278" s="8"/>
      <c r="F4278" s="8"/>
      <c r="H4278"/>
      <c r="N4278"/>
      <c r="P4278" s="8"/>
      <c r="R4278" s="8"/>
      <c r="T4278" s="8"/>
      <c r="AQ4278"/>
      <c r="BJ4278" s="33" t="s">
        <v>4445</v>
      </c>
      <c r="BP4278" s="8"/>
    </row>
    <row r="4279" spans="1:68" x14ac:dyDescent="0.25">
      <c r="A4279" s="8"/>
      <c r="B4279" s="8"/>
      <c r="C4279" s="8"/>
      <c r="D4279" s="8"/>
      <c r="F4279" s="8"/>
      <c r="H4279"/>
      <c r="N4279"/>
      <c r="P4279" s="8"/>
      <c r="R4279" s="8"/>
      <c r="T4279" s="8"/>
      <c r="AQ4279"/>
      <c r="BJ4279" s="33" t="s">
        <v>4446</v>
      </c>
      <c r="BP4279" s="8"/>
    </row>
    <row r="4280" spans="1:68" x14ac:dyDescent="0.25">
      <c r="A4280" s="8"/>
      <c r="B4280" s="8"/>
      <c r="C4280" s="8"/>
      <c r="D4280" s="8"/>
      <c r="F4280" s="8"/>
      <c r="H4280"/>
      <c r="N4280"/>
      <c r="P4280" s="8"/>
      <c r="R4280" s="8"/>
      <c r="T4280" s="8"/>
      <c r="AQ4280"/>
      <c r="BJ4280" s="33" t="s">
        <v>4447</v>
      </c>
      <c r="BP4280" s="8"/>
    </row>
    <row r="4281" spans="1:68" x14ac:dyDescent="0.25">
      <c r="A4281" s="8"/>
      <c r="B4281" s="8"/>
      <c r="C4281" s="8"/>
      <c r="D4281" s="8"/>
      <c r="F4281" s="8"/>
      <c r="H4281"/>
      <c r="N4281"/>
      <c r="P4281" s="8"/>
      <c r="R4281" s="8"/>
      <c r="T4281" s="8"/>
      <c r="AQ4281"/>
      <c r="BJ4281" s="33" t="s">
        <v>4448</v>
      </c>
      <c r="BP4281" s="8"/>
    </row>
    <row r="4282" spans="1:68" x14ac:dyDescent="0.25">
      <c r="A4282" s="8"/>
      <c r="B4282" s="8"/>
      <c r="C4282" s="8"/>
      <c r="D4282" s="8"/>
      <c r="F4282" s="8"/>
      <c r="H4282"/>
      <c r="N4282"/>
      <c r="P4282" s="8"/>
      <c r="R4282" s="8"/>
      <c r="T4282" s="8"/>
      <c r="AQ4282"/>
      <c r="BJ4282" s="33" t="s">
        <v>4449</v>
      </c>
      <c r="BP4282" s="8"/>
    </row>
    <row r="4283" spans="1:68" x14ac:dyDescent="0.25">
      <c r="A4283" s="8"/>
      <c r="B4283" s="8"/>
      <c r="C4283" s="8"/>
      <c r="D4283" s="8"/>
      <c r="F4283" s="8"/>
      <c r="H4283"/>
      <c r="N4283"/>
      <c r="P4283" s="8"/>
      <c r="R4283" s="8"/>
      <c r="T4283" s="8"/>
      <c r="AQ4283"/>
      <c r="BJ4283" s="33" t="s">
        <v>4450</v>
      </c>
      <c r="BP4283" s="8"/>
    </row>
    <row r="4284" spans="1:68" x14ac:dyDescent="0.25">
      <c r="A4284" s="8"/>
      <c r="B4284" s="8"/>
      <c r="C4284" s="8"/>
      <c r="D4284" s="8"/>
      <c r="F4284" s="8"/>
      <c r="H4284"/>
      <c r="N4284"/>
      <c r="P4284" s="8"/>
      <c r="R4284" s="8"/>
      <c r="T4284" s="8"/>
      <c r="AQ4284"/>
      <c r="BJ4284" s="33" t="s">
        <v>4451</v>
      </c>
      <c r="BP4284" s="8"/>
    </row>
    <row r="4285" spans="1:68" x14ac:dyDescent="0.25">
      <c r="A4285" s="8"/>
      <c r="B4285" s="8"/>
      <c r="C4285" s="8"/>
      <c r="D4285" s="8"/>
      <c r="F4285" s="8"/>
      <c r="H4285"/>
      <c r="N4285"/>
      <c r="P4285" s="8"/>
      <c r="R4285" s="8"/>
      <c r="T4285" s="8"/>
      <c r="AQ4285"/>
      <c r="BJ4285" s="33" t="s">
        <v>4452</v>
      </c>
      <c r="BP4285" s="8"/>
    </row>
    <row r="4286" spans="1:68" x14ac:dyDescent="0.25">
      <c r="A4286" s="8"/>
      <c r="B4286" s="8"/>
      <c r="C4286" s="8"/>
      <c r="D4286" s="8"/>
      <c r="F4286" s="8"/>
      <c r="H4286"/>
      <c r="N4286"/>
      <c r="P4286" s="8"/>
      <c r="R4286" s="8"/>
      <c r="T4286" s="8"/>
      <c r="AQ4286"/>
      <c r="BJ4286" s="33" t="s">
        <v>4453</v>
      </c>
      <c r="BP4286" s="8"/>
    </row>
    <row r="4287" spans="1:68" x14ac:dyDescent="0.25">
      <c r="A4287" s="8"/>
      <c r="B4287" s="8"/>
      <c r="C4287" s="8"/>
      <c r="D4287" s="8"/>
      <c r="F4287" s="8"/>
      <c r="H4287"/>
      <c r="N4287"/>
      <c r="P4287" s="8"/>
      <c r="R4287" s="8"/>
      <c r="T4287" s="8"/>
      <c r="AQ4287"/>
      <c r="BJ4287" s="33" t="s">
        <v>4454</v>
      </c>
      <c r="BP4287" s="8"/>
    </row>
    <row r="4288" spans="1:68" x14ac:dyDescent="0.25">
      <c r="A4288" s="8"/>
      <c r="B4288" s="8"/>
      <c r="C4288" s="8"/>
      <c r="D4288" s="8"/>
      <c r="F4288" s="8"/>
      <c r="H4288"/>
      <c r="N4288"/>
      <c r="P4288" s="8"/>
      <c r="R4288" s="8"/>
      <c r="T4288" s="8"/>
      <c r="AQ4288"/>
      <c r="BJ4288" s="33" t="s">
        <v>4455</v>
      </c>
      <c r="BP4288" s="8"/>
    </row>
    <row r="4289" spans="1:68" x14ac:dyDescent="0.25">
      <c r="A4289" s="8"/>
      <c r="B4289" s="8"/>
      <c r="C4289" s="8"/>
      <c r="D4289" s="8"/>
      <c r="F4289" s="8"/>
      <c r="H4289"/>
      <c r="N4289"/>
      <c r="P4289" s="8"/>
      <c r="R4289" s="8"/>
      <c r="T4289" s="8"/>
      <c r="AQ4289"/>
      <c r="BJ4289" s="33" t="s">
        <v>4456</v>
      </c>
      <c r="BP4289" s="8"/>
    </row>
    <row r="4290" spans="1:68" x14ac:dyDescent="0.25">
      <c r="A4290" s="8"/>
      <c r="B4290" s="8"/>
      <c r="C4290" s="8"/>
      <c r="D4290" s="8"/>
      <c r="F4290" s="8"/>
      <c r="H4290"/>
      <c r="N4290"/>
      <c r="P4290" s="8"/>
      <c r="R4290" s="8"/>
      <c r="T4290" s="8"/>
      <c r="AQ4290"/>
      <c r="BJ4290" s="33" t="s">
        <v>4457</v>
      </c>
      <c r="BP4290" s="8"/>
    </row>
    <row r="4291" spans="1:68" x14ac:dyDescent="0.25">
      <c r="A4291" s="8"/>
      <c r="B4291" s="8"/>
      <c r="C4291" s="8"/>
      <c r="D4291" s="8"/>
      <c r="F4291" s="8"/>
      <c r="H4291"/>
      <c r="N4291"/>
      <c r="P4291" s="8"/>
      <c r="R4291" s="8"/>
      <c r="T4291" s="8"/>
      <c r="AQ4291"/>
      <c r="BJ4291" s="33" t="s">
        <v>4458</v>
      </c>
      <c r="BP4291" s="8"/>
    </row>
    <row r="4292" spans="1:68" x14ac:dyDescent="0.25">
      <c r="A4292" s="8"/>
      <c r="B4292" s="8"/>
      <c r="C4292" s="8"/>
      <c r="D4292" s="8"/>
      <c r="F4292" s="8"/>
      <c r="H4292"/>
      <c r="N4292"/>
      <c r="P4292" s="8"/>
      <c r="R4292" s="8"/>
      <c r="T4292" s="8"/>
      <c r="AQ4292"/>
      <c r="BJ4292" s="33" t="s">
        <v>4459</v>
      </c>
      <c r="BP4292" s="8"/>
    </row>
    <row r="4293" spans="1:68" x14ac:dyDescent="0.25">
      <c r="A4293" s="8"/>
      <c r="B4293" s="8"/>
      <c r="C4293" s="8"/>
      <c r="D4293" s="8"/>
      <c r="F4293" s="8"/>
      <c r="H4293"/>
      <c r="N4293"/>
      <c r="P4293" s="8"/>
      <c r="R4293" s="8"/>
      <c r="T4293" s="8"/>
      <c r="AQ4293"/>
      <c r="BJ4293" s="33" t="s">
        <v>4460</v>
      </c>
      <c r="BP4293" s="8"/>
    </row>
    <row r="4294" spans="1:68" x14ac:dyDescent="0.25">
      <c r="A4294" s="8"/>
      <c r="B4294" s="8"/>
      <c r="C4294" s="8"/>
      <c r="D4294" s="8"/>
      <c r="F4294" s="8"/>
      <c r="H4294"/>
      <c r="N4294"/>
      <c r="P4294" s="8"/>
      <c r="R4294" s="8"/>
      <c r="T4294" s="8"/>
      <c r="AQ4294"/>
      <c r="BJ4294" s="33" t="s">
        <v>4461</v>
      </c>
      <c r="BP4294" s="8"/>
    </row>
    <row r="4295" spans="1:68" x14ac:dyDescent="0.25">
      <c r="A4295" s="8"/>
      <c r="B4295" s="8"/>
      <c r="C4295" s="8"/>
      <c r="D4295" s="8"/>
      <c r="F4295" s="8"/>
      <c r="H4295"/>
      <c r="N4295"/>
      <c r="P4295" s="8"/>
      <c r="R4295" s="8"/>
      <c r="T4295" s="8"/>
      <c r="AQ4295"/>
      <c r="BJ4295" s="33" t="s">
        <v>4462</v>
      </c>
      <c r="BP4295" s="8"/>
    </row>
    <row r="4296" spans="1:68" x14ac:dyDescent="0.25">
      <c r="A4296" s="8"/>
      <c r="B4296" s="8"/>
      <c r="C4296" s="8"/>
      <c r="D4296" s="8"/>
      <c r="F4296" s="8"/>
      <c r="H4296"/>
      <c r="N4296"/>
      <c r="P4296" s="8"/>
      <c r="R4296" s="8"/>
      <c r="T4296" s="8"/>
      <c r="AQ4296"/>
      <c r="BJ4296" s="33" t="s">
        <v>4463</v>
      </c>
      <c r="BP4296" s="8"/>
    </row>
    <row r="4297" spans="1:68" x14ac:dyDescent="0.25">
      <c r="A4297" s="8"/>
      <c r="B4297" s="8"/>
      <c r="C4297" s="8"/>
      <c r="D4297" s="8"/>
      <c r="F4297" s="8"/>
      <c r="H4297"/>
      <c r="N4297"/>
      <c r="P4297" s="8"/>
      <c r="R4297" s="8"/>
      <c r="T4297" s="8"/>
      <c r="AQ4297"/>
      <c r="BJ4297" s="33" t="s">
        <v>4464</v>
      </c>
      <c r="BP4297" s="8"/>
    </row>
    <row r="4298" spans="1:68" x14ac:dyDescent="0.25">
      <c r="A4298" s="8"/>
      <c r="B4298" s="8"/>
      <c r="C4298" s="8"/>
      <c r="D4298" s="8"/>
      <c r="F4298" s="8"/>
      <c r="H4298"/>
      <c r="N4298"/>
      <c r="P4298" s="8"/>
      <c r="R4298" s="8"/>
      <c r="T4298" s="8"/>
      <c r="AQ4298"/>
      <c r="BJ4298" s="33" t="s">
        <v>4465</v>
      </c>
      <c r="BP4298" s="8"/>
    </row>
    <row r="4299" spans="1:68" x14ac:dyDescent="0.25">
      <c r="A4299" s="8"/>
      <c r="B4299" s="8"/>
      <c r="C4299" s="8"/>
      <c r="D4299" s="8"/>
      <c r="F4299" s="8"/>
      <c r="H4299"/>
      <c r="N4299"/>
      <c r="P4299" s="8"/>
      <c r="R4299" s="8"/>
      <c r="T4299" s="8"/>
      <c r="AQ4299"/>
      <c r="BJ4299" s="33" t="s">
        <v>4466</v>
      </c>
      <c r="BP4299" s="8"/>
    </row>
    <row r="4300" spans="1:68" x14ac:dyDescent="0.25">
      <c r="A4300" s="8"/>
      <c r="B4300" s="8"/>
      <c r="C4300" s="8"/>
      <c r="D4300" s="8"/>
      <c r="F4300" s="8"/>
      <c r="H4300"/>
      <c r="N4300"/>
      <c r="P4300" s="8"/>
      <c r="R4300" s="8"/>
      <c r="T4300" s="8"/>
      <c r="AQ4300"/>
      <c r="BJ4300" s="33" t="s">
        <v>4467</v>
      </c>
      <c r="BP4300" s="8"/>
    </row>
    <row r="4301" spans="1:68" x14ac:dyDescent="0.25">
      <c r="A4301" s="8"/>
      <c r="B4301" s="8"/>
      <c r="C4301" s="8"/>
      <c r="D4301" s="8"/>
      <c r="F4301" s="8"/>
      <c r="H4301"/>
      <c r="N4301"/>
      <c r="P4301" s="8"/>
      <c r="R4301" s="8"/>
      <c r="T4301" s="8"/>
      <c r="AQ4301"/>
      <c r="BJ4301" s="33" t="s">
        <v>4468</v>
      </c>
      <c r="BP4301" s="8"/>
    </row>
    <row r="4302" spans="1:68" x14ac:dyDescent="0.25">
      <c r="A4302" s="8"/>
      <c r="B4302" s="8"/>
      <c r="C4302" s="8"/>
      <c r="D4302" s="8"/>
      <c r="F4302" s="8"/>
      <c r="H4302"/>
      <c r="N4302"/>
      <c r="P4302" s="8"/>
      <c r="R4302" s="8"/>
      <c r="T4302" s="8"/>
      <c r="AQ4302"/>
      <c r="BJ4302" s="33" t="s">
        <v>4469</v>
      </c>
      <c r="BP4302" s="8"/>
    </row>
    <row r="4303" spans="1:68" x14ac:dyDescent="0.25">
      <c r="A4303" s="8"/>
      <c r="B4303" s="8"/>
      <c r="C4303" s="8"/>
      <c r="D4303" s="8"/>
      <c r="F4303" s="8"/>
      <c r="H4303"/>
      <c r="N4303"/>
      <c r="P4303" s="8"/>
      <c r="R4303" s="8"/>
      <c r="T4303" s="8"/>
      <c r="AQ4303"/>
      <c r="BJ4303" s="33" t="s">
        <v>4470</v>
      </c>
      <c r="BP4303" s="8"/>
    </row>
    <row r="4304" spans="1:68" x14ac:dyDescent="0.25">
      <c r="A4304" s="8"/>
      <c r="B4304" s="8"/>
      <c r="C4304" s="8"/>
      <c r="D4304" s="8"/>
      <c r="F4304" s="8"/>
      <c r="H4304"/>
      <c r="N4304"/>
      <c r="P4304" s="8"/>
      <c r="R4304" s="8"/>
      <c r="T4304" s="8"/>
      <c r="AQ4304"/>
      <c r="BJ4304" s="33" t="s">
        <v>4471</v>
      </c>
      <c r="BP4304" s="8"/>
    </row>
    <row r="4305" spans="1:68" x14ac:dyDescent="0.25">
      <c r="A4305" s="8"/>
      <c r="B4305" s="8"/>
      <c r="C4305" s="8"/>
      <c r="D4305" s="8"/>
      <c r="F4305" s="8"/>
      <c r="H4305"/>
      <c r="N4305"/>
      <c r="P4305" s="8"/>
      <c r="R4305" s="8"/>
      <c r="T4305" s="8"/>
      <c r="AQ4305"/>
      <c r="BJ4305" s="33" t="s">
        <v>4472</v>
      </c>
      <c r="BP4305" s="8"/>
    </row>
    <row r="4306" spans="1:68" x14ac:dyDescent="0.25">
      <c r="A4306" s="8"/>
      <c r="B4306" s="8"/>
      <c r="C4306" s="8"/>
      <c r="D4306" s="8"/>
      <c r="F4306" s="8"/>
      <c r="H4306"/>
      <c r="N4306"/>
      <c r="P4306" s="8"/>
      <c r="R4306" s="8"/>
      <c r="T4306" s="8"/>
      <c r="AQ4306"/>
      <c r="BJ4306" s="33" t="s">
        <v>4473</v>
      </c>
      <c r="BP4306" s="8"/>
    </row>
    <row r="4307" spans="1:68" x14ac:dyDescent="0.25">
      <c r="A4307" s="8"/>
      <c r="B4307" s="8"/>
      <c r="C4307" s="8"/>
      <c r="D4307" s="8"/>
      <c r="F4307" s="8"/>
      <c r="H4307"/>
      <c r="N4307"/>
      <c r="P4307" s="8"/>
      <c r="R4307" s="8"/>
      <c r="T4307" s="8"/>
      <c r="AQ4307"/>
      <c r="BJ4307" s="33" t="s">
        <v>4474</v>
      </c>
      <c r="BP4307" s="8"/>
    </row>
    <row r="4308" spans="1:68" x14ac:dyDescent="0.25">
      <c r="A4308" s="8"/>
      <c r="B4308" s="8"/>
      <c r="C4308" s="8"/>
      <c r="D4308" s="8"/>
      <c r="F4308" s="8"/>
      <c r="H4308"/>
      <c r="N4308"/>
      <c r="P4308" s="8"/>
      <c r="R4308" s="8"/>
      <c r="T4308" s="8"/>
      <c r="AQ4308"/>
      <c r="BJ4308" s="33" t="s">
        <v>4475</v>
      </c>
      <c r="BP4308" s="8"/>
    </row>
    <row r="4309" spans="1:68" x14ac:dyDescent="0.25">
      <c r="A4309" s="8"/>
      <c r="B4309" s="8"/>
      <c r="C4309" s="8"/>
      <c r="D4309" s="8"/>
      <c r="F4309" s="8"/>
      <c r="H4309"/>
      <c r="N4309"/>
      <c r="P4309" s="8"/>
      <c r="R4309" s="8"/>
      <c r="T4309" s="8"/>
      <c r="AQ4309"/>
      <c r="BJ4309" s="33" t="s">
        <v>4476</v>
      </c>
      <c r="BP4309" s="8"/>
    </row>
    <row r="4310" spans="1:68" x14ac:dyDescent="0.25">
      <c r="A4310" s="8"/>
      <c r="B4310" s="8"/>
      <c r="C4310" s="8"/>
      <c r="D4310" s="8"/>
      <c r="F4310" s="8"/>
      <c r="H4310"/>
      <c r="N4310"/>
      <c r="P4310" s="8"/>
      <c r="R4310" s="8"/>
      <c r="T4310" s="8"/>
      <c r="AQ4310"/>
      <c r="BJ4310" s="33" t="s">
        <v>4477</v>
      </c>
      <c r="BP4310" s="8"/>
    </row>
    <row r="4311" spans="1:68" x14ac:dyDescent="0.25">
      <c r="A4311" s="8"/>
      <c r="B4311" s="8"/>
      <c r="C4311" s="8"/>
      <c r="D4311" s="8"/>
      <c r="F4311" s="8"/>
      <c r="H4311"/>
      <c r="N4311"/>
      <c r="P4311" s="8"/>
      <c r="R4311" s="8"/>
      <c r="T4311" s="8"/>
      <c r="AQ4311"/>
      <c r="BJ4311" s="33" t="s">
        <v>4478</v>
      </c>
      <c r="BP4311" s="8"/>
    </row>
    <row r="4312" spans="1:68" x14ac:dyDescent="0.25">
      <c r="A4312" s="8"/>
      <c r="B4312" s="8"/>
      <c r="C4312" s="8"/>
      <c r="D4312" s="8"/>
      <c r="F4312" s="8"/>
      <c r="H4312"/>
      <c r="N4312"/>
      <c r="P4312" s="8"/>
      <c r="R4312" s="8"/>
      <c r="T4312" s="8"/>
      <c r="AQ4312"/>
      <c r="BJ4312" s="33" t="s">
        <v>4479</v>
      </c>
      <c r="BP4312" s="8"/>
    </row>
    <row r="4313" spans="1:68" x14ac:dyDescent="0.25">
      <c r="A4313" s="8"/>
      <c r="B4313" s="8"/>
      <c r="C4313" s="8"/>
      <c r="D4313" s="8"/>
      <c r="F4313" s="8"/>
      <c r="H4313"/>
      <c r="N4313"/>
      <c r="P4313" s="8"/>
      <c r="R4313" s="8"/>
      <c r="T4313" s="8"/>
      <c r="AQ4313"/>
      <c r="BJ4313" s="33" t="s">
        <v>4480</v>
      </c>
      <c r="BP4313" s="8"/>
    </row>
    <row r="4314" spans="1:68" x14ac:dyDescent="0.25">
      <c r="A4314" s="8"/>
      <c r="B4314" s="8"/>
      <c r="C4314" s="8"/>
      <c r="D4314" s="8"/>
      <c r="F4314" s="8"/>
      <c r="H4314"/>
      <c r="N4314"/>
      <c r="P4314" s="8"/>
      <c r="R4314" s="8"/>
      <c r="T4314" s="8"/>
      <c r="AQ4314"/>
      <c r="BJ4314" s="33" t="s">
        <v>4481</v>
      </c>
      <c r="BP4314" s="8"/>
    </row>
    <row r="4315" spans="1:68" x14ac:dyDescent="0.25">
      <c r="A4315" s="8"/>
      <c r="B4315" s="8"/>
      <c r="C4315" s="8"/>
      <c r="D4315" s="8"/>
      <c r="F4315" s="8"/>
      <c r="H4315"/>
      <c r="N4315"/>
      <c r="P4315" s="8"/>
      <c r="R4315" s="8"/>
      <c r="T4315" s="8"/>
      <c r="AQ4315"/>
      <c r="BJ4315" s="33" t="s">
        <v>4482</v>
      </c>
      <c r="BP4315" s="8"/>
    </row>
    <row r="4316" spans="1:68" x14ac:dyDescent="0.25">
      <c r="A4316" s="8"/>
      <c r="B4316" s="8"/>
      <c r="C4316" s="8"/>
      <c r="D4316" s="8"/>
      <c r="F4316" s="8"/>
      <c r="H4316"/>
      <c r="N4316"/>
      <c r="P4316" s="8"/>
      <c r="R4316" s="8"/>
      <c r="T4316" s="8"/>
      <c r="AQ4316"/>
      <c r="BJ4316" s="33" t="s">
        <v>4483</v>
      </c>
      <c r="BP4316" s="8"/>
    </row>
    <row r="4317" spans="1:68" x14ac:dyDescent="0.25">
      <c r="A4317" s="8"/>
      <c r="B4317" s="8"/>
      <c r="C4317" s="8"/>
      <c r="D4317" s="8"/>
      <c r="F4317" s="8"/>
      <c r="H4317"/>
      <c r="N4317"/>
      <c r="P4317" s="8"/>
      <c r="R4317" s="8"/>
      <c r="T4317" s="8"/>
      <c r="AQ4317"/>
      <c r="BJ4317" s="33" t="s">
        <v>4484</v>
      </c>
      <c r="BP4317" s="8"/>
    </row>
    <row r="4318" spans="1:68" x14ac:dyDescent="0.25">
      <c r="A4318" s="8"/>
      <c r="B4318" s="8"/>
      <c r="C4318" s="8"/>
      <c r="D4318" s="8"/>
      <c r="F4318" s="8"/>
      <c r="H4318"/>
      <c r="N4318"/>
      <c r="P4318" s="8"/>
      <c r="R4318" s="8"/>
      <c r="T4318" s="8"/>
      <c r="AQ4318"/>
      <c r="BJ4318" s="33" t="s">
        <v>4485</v>
      </c>
      <c r="BP4318" s="8"/>
    </row>
    <row r="4319" spans="1:68" x14ac:dyDescent="0.25">
      <c r="A4319" s="8"/>
      <c r="B4319" s="8"/>
      <c r="C4319" s="8"/>
      <c r="D4319" s="8"/>
      <c r="F4319" s="8"/>
      <c r="H4319"/>
      <c r="N4319"/>
      <c r="P4319" s="8"/>
      <c r="R4319" s="8"/>
      <c r="T4319" s="8"/>
      <c r="AQ4319"/>
      <c r="BJ4319" s="33" t="s">
        <v>4486</v>
      </c>
      <c r="BP4319" s="8"/>
    </row>
    <row r="4320" spans="1:68" x14ac:dyDescent="0.25">
      <c r="A4320" s="8"/>
      <c r="B4320" s="8"/>
      <c r="C4320" s="8"/>
      <c r="D4320" s="8"/>
      <c r="F4320" s="8"/>
      <c r="H4320"/>
      <c r="N4320"/>
      <c r="P4320" s="8"/>
      <c r="R4320" s="8"/>
      <c r="T4320" s="8"/>
      <c r="AQ4320"/>
      <c r="BJ4320" s="33" t="s">
        <v>4487</v>
      </c>
      <c r="BP4320" s="8"/>
    </row>
    <row r="4321" spans="1:68" x14ac:dyDescent="0.25">
      <c r="A4321" s="8"/>
      <c r="B4321" s="8"/>
      <c r="C4321" s="8"/>
      <c r="D4321" s="8"/>
      <c r="F4321" s="8"/>
      <c r="H4321"/>
      <c r="N4321"/>
      <c r="P4321" s="8"/>
      <c r="R4321" s="8"/>
      <c r="T4321" s="8"/>
      <c r="AQ4321"/>
      <c r="BJ4321" s="33" t="s">
        <v>4488</v>
      </c>
      <c r="BP4321" s="8"/>
    </row>
    <row r="4322" spans="1:68" x14ac:dyDescent="0.25">
      <c r="A4322" s="8"/>
      <c r="B4322" s="8"/>
      <c r="C4322" s="8"/>
      <c r="D4322" s="8"/>
      <c r="F4322" s="8"/>
      <c r="H4322"/>
      <c r="N4322"/>
      <c r="P4322" s="8"/>
      <c r="R4322" s="8"/>
      <c r="T4322" s="8"/>
      <c r="AQ4322"/>
      <c r="BJ4322" s="33" t="s">
        <v>4489</v>
      </c>
      <c r="BP4322" s="8"/>
    </row>
    <row r="4323" spans="1:68" x14ac:dyDescent="0.25">
      <c r="A4323" s="8"/>
      <c r="B4323" s="8"/>
      <c r="C4323" s="8"/>
      <c r="D4323" s="8"/>
      <c r="F4323" s="8"/>
      <c r="H4323"/>
      <c r="N4323"/>
      <c r="P4323" s="8"/>
      <c r="R4323" s="8"/>
      <c r="T4323" s="8"/>
      <c r="AQ4323"/>
      <c r="BJ4323" s="33" t="s">
        <v>4490</v>
      </c>
      <c r="BP4323" s="8"/>
    </row>
    <row r="4324" spans="1:68" x14ac:dyDescent="0.25">
      <c r="A4324" s="8"/>
      <c r="B4324" s="8"/>
      <c r="C4324" s="8"/>
      <c r="D4324" s="8"/>
      <c r="F4324" s="8"/>
      <c r="H4324"/>
      <c r="N4324"/>
      <c r="P4324" s="8"/>
      <c r="R4324" s="8"/>
      <c r="T4324" s="8"/>
      <c r="AQ4324"/>
      <c r="BJ4324" s="33" t="s">
        <v>4491</v>
      </c>
      <c r="BP4324" s="8"/>
    </row>
    <row r="4325" spans="1:68" x14ac:dyDescent="0.25">
      <c r="A4325" s="8"/>
      <c r="B4325" s="8"/>
      <c r="C4325" s="8"/>
      <c r="D4325" s="8"/>
      <c r="F4325" s="8"/>
      <c r="H4325"/>
      <c r="N4325"/>
      <c r="P4325" s="8"/>
      <c r="R4325" s="8"/>
      <c r="T4325" s="8"/>
      <c r="AQ4325"/>
      <c r="BJ4325" s="33" t="s">
        <v>4492</v>
      </c>
      <c r="BP4325" s="8"/>
    </row>
    <row r="4326" spans="1:68" x14ac:dyDescent="0.25">
      <c r="A4326" s="8"/>
      <c r="B4326" s="8"/>
      <c r="C4326" s="8"/>
      <c r="D4326" s="8"/>
      <c r="F4326" s="8"/>
      <c r="H4326"/>
      <c r="N4326"/>
      <c r="P4326" s="8"/>
      <c r="R4326" s="8"/>
      <c r="T4326" s="8"/>
      <c r="AQ4326"/>
      <c r="BJ4326" s="33" t="s">
        <v>4493</v>
      </c>
      <c r="BP4326" s="8"/>
    </row>
    <row r="4327" spans="1:68" x14ac:dyDescent="0.25">
      <c r="A4327" s="8"/>
      <c r="B4327" s="8"/>
      <c r="C4327" s="8"/>
      <c r="D4327" s="8"/>
      <c r="F4327" s="8"/>
      <c r="H4327"/>
      <c r="N4327"/>
      <c r="P4327" s="8"/>
      <c r="R4327" s="8"/>
      <c r="T4327" s="8"/>
      <c r="AQ4327"/>
      <c r="BJ4327" s="33" t="s">
        <v>4494</v>
      </c>
      <c r="BP4327" s="8"/>
    </row>
    <row r="4328" spans="1:68" x14ac:dyDescent="0.25">
      <c r="A4328" s="8"/>
      <c r="B4328" s="8"/>
      <c r="C4328" s="8"/>
      <c r="D4328" s="8"/>
      <c r="F4328" s="8"/>
      <c r="H4328"/>
      <c r="N4328"/>
      <c r="P4328" s="8"/>
      <c r="R4328" s="8"/>
      <c r="T4328" s="8"/>
      <c r="AQ4328"/>
      <c r="BJ4328" s="33" t="s">
        <v>4495</v>
      </c>
      <c r="BP4328" s="8"/>
    </row>
    <row r="4329" spans="1:68" x14ac:dyDescent="0.25">
      <c r="A4329" s="8"/>
      <c r="B4329" s="8"/>
      <c r="C4329" s="8"/>
      <c r="D4329" s="8"/>
      <c r="F4329" s="8"/>
      <c r="H4329"/>
      <c r="N4329"/>
      <c r="P4329" s="8"/>
      <c r="R4329" s="8"/>
      <c r="T4329" s="8"/>
      <c r="AQ4329"/>
      <c r="BJ4329" s="33" t="s">
        <v>4496</v>
      </c>
      <c r="BP4329" s="8"/>
    </row>
    <row r="4330" spans="1:68" x14ac:dyDescent="0.25">
      <c r="A4330" s="8"/>
      <c r="B4330" s="8"/>
      <c r="C4330" s="8"/>
      <c r="D4330" s="8"/>
      <c r="F4330" s="8"/>
      <c r="H4330"/>
      <c r="N4330"/>
      <c r="P4330" s="8"/>
      <c r="R4330" s="8"/>
      <c r="T4330" s="8"/>
      <c r="AQ4330"/>
      <c r="BJ4330" s="33" t="s">
        <v>4497</v>
      </c>
      <c r="BP4330" s="8"/>
    </row>
    <row r="4331" spans="1:68" x14ac:dyDescent="0.25">
      <c r="A4331" s="8"/>
      <c r="B4331" s="8"/>
      <c r="C4331" s="8"/>
      <c r="D4331" s="8"/>
      <c r="F4331" s="8"/>
      <c r="H4331"/>
      <c r="N4331"/>
      <c r="P4331" s="8"/>
      <c r="R4331" s="8"/>
      <c r="T4331" s="8"/>
      <c r="AQ4331"/>
      <c r="BJ4331" s="33" t="s">
        <v>4498</v>
      </c>
      <c r="BP4331" s="8"/>
    </row>
    <row r="4332" spans="1:68" x14ac:dyDescent="0.25">
      <c r="A4332" s="8"/>
      <c r="B4332" s="8"/>
      <c r="C4332" s="8"/>
      <c r="D4332" s="8"/>
      <c r="F4332" s="8"/>
      <c r="H4332"/>
      <c r="N4332"/>
      <c r="P4332" s="8"/>
      <c r="R4332" s="8"/>
      <c r="T4332" s="8"/>
      <c r="AQ4332"/>
      <c r="BJ4332" s="33" t="s">
        <v>4499</v>
      </c>
      <c r="BP4332" s="8"/>
    </row>
    <row r="4333" spans="1:68" x14ac:dyDescent="0.25">
      <c r="A4333" s="8"/>
      <c r="B4333" s="8"/>
      <c r="C4333" s="8"/>
      <c r="D4333" s="8"/>
      <c r="F4333" s="8"/>
      <c r="H4333"/>
      <c r="N4333"/>
      <c r="P4333" s="8"/>
      <c r="R4333" s="8"/>
      <c r="T4333" s="8"/>
      <c r="AQ4333"/>
      <c r="BJ4333" s="33" t="s">
        <v>4500</v>
      </c>
      <c r="BP4333" s="8"/>
    </row>
    <row r="4334" spans="1:68" x14ac:dyDescent="0.25">
      <c r="A4334" s="8"/>
      <c r="B4334" s="8"/>
      <c r="C4334" s="8"/>
      <c r="D4334" s="8"/>
      <c r="F4334" s="8"/>
      <c r="H4334"/>
      <c r="N4334"/>
      <c r="P4334" s="8"/>
      <c r="R4334" s="8"/>
      <c r="T4334" s="8"/>
      <c r="AQ4334"/>
      <c r="BJ4334" s="33" t="s">
        <v>4501</v>
      </c>
      <c r="BP4334" s="8"/>
    </row>
    <row r="4335" spans="1:68" x14ac:dyDescent="0.25">
      <c r="A4335" s="8"/>
      <c r="B4335" s="8"/>
      <c r="C4335" s="8"/>
      <c r="D4335" s="8"/>
      <c r="F4335" s="8"/>
      <c r="H4335"/>
      <c r="N4335"/>
      <c r="P4335" s="8"/>
      <c r="R4335" s="8"/>
      <c r="T4335" s="8"/>
      <c r="AQ4335"/>
      <c r="BJ4335" s="33" t="s">
        <v>4502</v>
      </c>
      <c r="BP4335" s="8"/>
    </row>
    <row r="4336" spans="1:68" x14ac:dyDescent="0.25">
      <c r="A4336" s="8"/>
      <c r="B4336" s="8"/>
      <c r="C4336" s="8"/>
      <c r="D4336" s="8"/>
      <c r="F4336" s="8"/>
      <c r="H4336"/>
      <c r="N4336"/>
      <c r="P4336" s="8"/>
      <c r="R4336" s="8"/>
      <c r="T4336" s="8"/>
      <c r="AQ4336"/>
      <c r="BJ4336" s="33" t="s">
        <v>4503</v>
      </c>
      <c r="BP4336" s="8"/>
    </row>
    <row r="4337" spans="1:68" x14ac:dyDescent="0.25">
      <c r="A4337" s="8"/>
      <c r="B4337" s="8"/>
      <c r="C4337" s="8"/>
      <c r="D4337" s="8"/>
      <c r="F4337" s="8"/>
      <c r="H4337"/>
      <c r="N4337"/>
      <c r="P4337" s="8"/>
      <c r="R4337" s="8"/>
      <c r="T4337" s="8"/>
      <c r="AQ4337"/>
      <c r="BJ4337" s="33" t="s">
        <v>4504</v>
      </c>
      <c r="BP4337" s="8"/>
    </row>
    <row r="4338" spans="1:68" x14ac:dyDescent="0.25">
      <c r="A4338" s="8"/>
      <c r="B4338" s="8"/>
      <c r="C4338" s="8"/>
      <c r="D4338" s="8"/>
      <c r="F4338" s="8"/>
      <c r="H4338"/>
      <c r="N4338"/>
      <c r="P4338" s="8"/>
      <c r="R4338" s="8"/>
      <c r="T4338" s="8"/>
      <c r="AQ4338"/>
      <c r="BJ4338" s="33" t="s">
        <v>4505</v>
      </c>
      <c r="BP4338" s="8"/>
    </row>
    <row r="4339" spans="1:68" x14ac:dyDescent="0.25">
      <c r="A4339" s="8"/>
      <c r="B4339" s="8"/>
      <c r="C4339" s="8"/>
      <c r="D4339" s="8"/>
      <c r="F4339" s="8"/>
      <c r="H4339"/>
      <c r="N4339"/>
      <c r="P4339" s="8"/>
      <c r="R4339" s="8"/>
      <c r="T4339" s="8"/>
      <c r="AQ4339"/>
      <c r="BJ4339" s="33" t="s">
        <v>4506</v>
      </c>
      <c r="BP4339" s="8"/>
    </row>
    <row r="4340" spans="1:68" x14ac:dyDescent="0.25">
      <c r="A4340" s="8"/>
      <c r="B4340" s="8"/>
      <c r="C4340" s="8"/>
      <c r="D4340" s="8"/>
      <c r="F4340" s="8"/>
      <c r="H4340"/>
      <c r="N4340"/>
      <c r="P4340" s="8"/>
      <c r="R4340" s="8"/>
      <c r="T4340" s="8"/>
      <c r="AQ4340"/>
      <c r="BJ4340" s="33" t="s">
        <v>4507</v>
      </c>
      <c r="BP4340" s="8"/>
    </row>
    <row r="4341" spans="1:68" x14ac:dyDescent="0.25">
      <c r="A4341" s="8"/>
      <c r="B4341" s="8"/>
      <c r="C4341" s="8"/>
      <c r="D4341" s="8"/>
      <c r="F4341" s="8"/>
      <c r="H4341"/>
      <c r="N4341"/>
      <c r="P4341" s="8"/>
      <c r="R4341" s="8"/>
      <c r="T4341" s="8"/>
      <c r="AQ4341"/>
      <c r="BJ4341" s="33" t="s">
        <v>4508</v>
      </c>
      <c r="BP4341" s="8"/>
    </row>
    <row r="4342" spans="1:68" x14ac:dyDescent="0.25">
      <c r="A4342" s="8"/>
      <c r="B4342" s="8"/>
      <c r="C4342" s="8"/>
      <c r="D4342" s="8"/>
      <c r="F4342" s="8"/>
      <c r="H4342"/>
      <c r="N4342"/>
      <c r="P4342" s="8"/>
      <c r="R4342" s="8"/>
      <c r="T4342" s="8"/>
      <c r="AQ4342"/>
      <c r="BJ4342" s="33" t="s">
        <v>4509</v>
      </c>
      <c r="BP4342" s="8"/>
    </row>
    <row r="4343" spans="1:68" x14ac:dyDescent="0.25">
      <c r="A4343" s="8"/>
      <c r="B4343" s="8"/>
      <c r="C4343" s="8"/>
      <c r="D4343" s="8"/>
      <c r="F4343" s="8"/>
      <c r="H4343"/>
      <c r="N4343"/>
      <c r="P4343" s="8"/>
      <c r="R4343" s="8"/>
      <c r="T4343" s="8"/>
      <c r="AQ4343"/>
      <c r="BJ4343" s="33" t="s">
        <v>4510</v>
      </c>
      <c r="BP4343" s="8"/>
    </row>
    <row r="4344" spans="1:68" x14ac:dyDescent="0.25">
      <c r="A4344" s="8"/>
      <c r="B4344" s="8"/>
      <c r="C4344" s="8"/>
      <c r="D4344" s="8"/>
      <c r="F4344" s="8"/>
      <c r="H4344"/>
      <c r="N4344"/>
      <c r="P4344" s="8"/>
      <c r="R4344" s="8"/>
      <c r="T4344" s="8"/>
      <c r="AQ4344"/>
      <c r="BJ4344" s="33" t="s">
        <v>4511</v>
      </c>
      <c r="BP4344" s="8"/>
    </row>
    <row r="4345" spans="1:68" x14ac:dyDescent="0.25">
      <c r="A4345" s="8"/>
      <c r="B4345" s="8"/>
      <c r="C4345" s="8"/>
      <c r="D4345" s="8"/>
      <c r="F4345" s="8"/>
      <c r="H4345"/>
      <c r="N4345"/>
      <c r="P4345" s="8"/>
      <c r="R4345" s="8"/>
      <c r="T4345" s="8"/>
      <c r="AQ4345"/>
      <c r="BJ4345" s="33" t="s">
        <v>4512</v>
      </c>
      <c r="BP4345" s="8"/>
    </row>
    <row r="4346" spans="1:68" x14ac:dyDescent="0.25">
      <c r="A4346" s="8"/>
      <c r="B4346" s="8"/>
      <c r="C4346" s="8"/>
      <c r="D4346" s="8"/>
      <c r="F4346" s="8"/>
      <c r="H4346"/>
      <c r="N4346"/>
      <c r="P4346" s="8"/>
      <c r="R4346" s="8"/>
      <c r="T4346" s="8"/>
      <c r="AQ4346"/>
      <c r="BJ4346" s="33" t="s">
        <v>4513</v>
      </c>
      <c r="BP4346" s="8"/>
    </row>
    <row r="4347" spans="1:68" x14ac:dyDescent="0.25">
      <c r="A4347" s="8"/>
      <c r="B4347" s="8"/>
      <c r="C4347" s="8"/>
      <c r="D4347" s="8"/>
      <c r="F4347" s="8"/>
      <c r="H4347"/>
      <c r="N4347"/>
      <c r="P4347" s="8"/>
      <c r="R4347" s="8"/>
      <c r="T4347" s="8"/>
      <c r="AQ4347"/>
      <c r="BJ4347" s="33" t="s">
        <v>4514</v>
      </c>
      <c r="BP4347" s="8"/>
    </row>
    <row r="4348" spans="1:68" x14ac:dyDescent="0.25">
      <c r="A4348" s="8"/>
      <c r="B4348" s="8"/>
      <c r="C4348" s="8"/>
      <c r="D4348" s="8"/>
      <c r="F4348" s="8"/>
      <c r="H4348"/>
      <c r="N4348"/>
      <c r="P4348" s="8"/>
      <c r="R4348" s="8"/>
      <c r="T4348" s="8"/>
      <c r="AQ4348"/>
      <c r="BJ4348" s="33" t="s">
        <v>4515</v>
      </c>
      <c r="BP4348" s="8"/>
    </row>
    <row r="4349" spans="1:68" x14ac:dyDescent="0.25">
      <c r="A4349" s="8"/>
      <c r="B4349" s="8"/>
      <c r="C4349" s="8"/>
      <c r="D4349" s="8"/>
      <c r="F4349" s="8"/>
      <c r="H4349"/>
      <c r="N4349"/>
      <c r="P4349" s="8"/>
      <c r="R4349" s="8"/>
      <c r="T4349" s="8"/>
      <c r="AQ4349"/>
      <c r="BJ4349" s="33" t="s">
        <v>4516</v>
      </c>
      <c r="BP4349" s="8"/>
    </row>
    <row r="4350" spans="1:68" x14ac:dyDescent="0.25">
      <c r="A4350" s="8"/>
      <c r="B4350" s="8"/>
      <c r="C4350" s="8"/>
      <c r="D4350" s="8"/>
      <c r="F4350" s="8"/>
      <c r="H4350"/>
      <c r="N4350"/>
      <c r="P4350" s="8"/>
      <c r="R4350" s="8"/>
      <c r="T4350" s="8"/>
      <c r="AQ4350"/>
      <c r="BJ4350" s="33" t="s">
        <v>4517</v>
      </c>
      <c r="BP4350" s="8"/>
    </row>
    <row r="4351" spans="1:68" x14ac:dyDescent="0.25">
      <c r="A4351" s="8"/>
      <c r="B4351" s="8"/>
      <c r="C4351" s="8"/>
      <c r="D4351" s="8"/>
      <c r="F4351" s="8"/>
      <c r="H4351"/>
      <c r="N4351"/>
      <c r="P4351" s="8"/>
      <c r="R4351" s="8"/>
      <c r="T4351" s="8"/>
      <c r="AQ4351"/>
      <c r="BJ4351" s="33" t="s">
        <v>4518</v>
      </c>
      <c r="BP4351" s="8"/>
    </row>
    <row r="4352" spans="1:68" x14ac:dyDescent="0.25">
      <c r="A4352" s="8"/>
      <c r="B4352" s="8"/>
      <c r="C4352" s="8"/>
      <c r="D4352" s="8"/>
      <c r="F4352" s="8"/>
      <c r="H4352"/>
      <c r="N4352"/>
      <c r="P4352" s="8"/>
      <c r="R4352" s="8"/>
      <c r="T4352" s="8"/>
      <c r="AQ4352"/>
      <c r="BJ4352" s="33" t="s">
        <v>4519</v>
      </c>
      <c r="BP4352" s="8"/>
    </row>
    <row r="4353" spans="1:68" x14ac:dyDescent="0.25">
      <c r="A4353" s="8"/>
      <c r="B4353" s="8"/>
      <c r="C4353" s="8"/>
      <c r="D4353" s="8"/>
      <c r="F4353" s="8"/>
      <c r="H4353"/>
      <c r="N4353"/>
      <c r="P4353" s="8"/>
      <c r="R4353" s="8"/>
      <c r="T4353" s="8"/>
      <c r="AQ4353"/>
      <c r="BJ4353" s="33" t="s">
        <v>4520</v>
      </c>
      <c r="BP4353" s="8"/>
    </row>
    <row r="4354" spans="1:68" x14ac:dyDescent="0.25">
      <c r="A4354" s="8"/>
      <c r="B4354" s="8"/>
      <c r="C4354" s="8"/>
      <c r="D4354" s="8"/>
      <c r="F4354" s="8"/>
      <c r="H4354"/>
      <c r="N4354"/>
      <c r="P4354" s="8"/>
      <c r="R4354" s="8"/>
      <c r="T4354" s="8"/>
      <c r="AQ4354"/>
      <c r="BJ4354" s="33" t="s">
        <v>4521</v>
      </c>
      <c r="BP4354" s="8"/>
    </row>
    <row r="4355" spans="1:68" x14ac:dyDescent="0.25">
      <c r="A4355" s="8"/>
      <c r="B4355" s="8"/>
      <c r="C4355" s="8"/>
      <c r="D4355" s="8"/>
      <c r="F4355" s="8"/>
      <c r="H4355"/>
      <c r="N4355"/>
      <c r="P4355" s="8"/>
      <c r="R4355" s="8"/>
      <c r="T4355" s="8"/>
      <c r="AQ4355"/>
      <c r="BJ4355" s="33" t="s">
        <v>4522</v>
      </c>
      <c r="BP4355" s="8"/>
    </row>
    <row r="4356" spans="1:68" x14ac:dyDescent="0.25">
      <c r="A4356" s="8"/>
      <c r="B4356" s="8"/>
      <c r="C4356" s="8"/>
      <c r="D4356" s="8"/>
      <c r="F4356" s="8"/>
      <c r="H4356"/>
      <c r="N4356"/>
      <c r="P4356" s="8"/>
      <c r="R4356" s="8"/>
      <c r="T4356" s="8"/>
      <c r="AQ4356"/>
      <c r="BJ4356" s="33" t="s">
        <v>4523</v>
      </c>
      <c r="BP4356" s="8"/>
    </row>
    <row r="4357" spans="1:68" x14ac:dyDescent="0.25">
      <c r="A4357" s="8"/>
      <c r="B4357" s="8"/>
      <c r="C4357" s="8"/>
      <c r="D4357" s="8"/>
      <c r="F4357" s="8"/>
      <c r="H4357"/>
      <c r="N4357"/>
      <c r="P4357" s="8"/>
      <c r="R4357" s="8"/>
      <c r="T4357" s="8"/>
      <c r="AQ4357"/>
      <c r="BJ4357" s="33" t="s">
        <v>4524</v>
      </c>
      <c r="BP4357" s="8"/>
    </row>
    <row r="4358" spans="1:68" x14ac:dyDescent="0.25">
      <c r="A4358" s="8"/>
      <c r="B4358" s="8"/>
      <c r="C4358" s="8"/>
      <c r="D4358" s="8"/>
      <c r="F4358" s="8"/>
      <c r="H4358"/>
      <c r="N4358"/>
      <c r="P4358" s="8"/>
      <c r="R4358" s="8"/>
      <c r="T4358" s="8"/>
      <c r="AQ4358"/>
      <c r="BJ4358" s="33" t="s">
        <v>4525</v>
      </c>
      <c r="BP4358" s="8"/>
    </row>
    <row r="4359" spans="1:68" x14ac:dyDescent="0.25">
      <c r="A4359" s="8"/>
      <c r="B4359" s="8"/>
      <c r="C4359" s="8"/>
      <c r="D4359" s="8"/>
      <c r="F4359" s="8"/>
      <c r="H4359"/>
      <c r="N4359"/>
      <c r="P4359" s="8"/>
      <c r="R4359" s="8"/>
      <c r="T4359" s="8"/>
      <c r="AQ4359"/>
      <c r="BJ4359" s="33" t="s">
        <v>4526</v>
      </c>
      <c r="BP4359" s="8"/>
    </row>
    <row r="4360" spans="1:68" x14ac:dyDescent="0.25">
      <c r="A4360" s="8"/>
      <c r="B4360" s="8"/>
      <c r="C4360" s="8"/>
      <c r="D4360" s="8"/>
      <c r="F4360" s="8"/>
      <c r="H4360"/>
      <c r="N4360"/>
      <c r="P4360" s="8"/>
      <c r="R4360" s="8"/>
      <c r="T4360" s="8"/>
      <c r="AQ4360"/>
      <c r="BJ4360" s="33" t="s">
        <v>4527</v>
      </c>
      <c r="BP4360" s="8"/>
    </row>
    <row r="4361" spans="1:68" x14ac:dyDescent="0.25">
      <c r="A4361" s="8"/>
      <c r="B4361" s="8"/>
      <c r="C4361" s="8"/>
      <c r="D4361" s="8"/>
      <c r="F4361" s="8"/>
      <c r="H4361"/>
      <c r="N4361"/>
      <c r="P4361" s="8"/>
      <c r="R4361" s="8"/>
      <c r="T4361" s="8"/>
      <c r="AQ4361"/>
      <c r="BJ4361" s="33" t="s">
        <v>4528</v>
      </c>
      <c r="BP4361" s="8"/>
    </row>
    <row r="4362" spans="1:68" x14ac:dyDescent="0.25">
      <c r="A4362" s="8"/>
      <c r="B4362" s="8"/>
      <c r="C4362" s="8"/>
      <c r="D4362" s="8"/>
      <c r="F4362" s="8"/>
      <c r="H4362"/>
      <c r="N4362"/>
      <c r="P4362" s="8"/>
      <c r="R4362" s="8"/>
      <c r="T4362" s="8"/>
      <c r="AQ4362"/>
      <c r="BJ4362" s="33" t="s">
        <v>4529</v>
      </c>
      <c r="BP4362" s="8"/>
    </row>
    <row r="4363" spans="1:68" x14ac:dyDescent="0.25">
      <c r="A4363" s="8"/>
      <c r="B4363" s="8"/>
      <c r="C4363" s="8"/>
      <c r="D4363" s="8"/>
      <c r="F4363" s="8"/>
      <c r="H4363"/>
      <c r="N4363"/>
      <c r="P4363" s="8"/>
      <c r="R4363" s="8"/>
      <c r="T4363" s="8"/>
      <c r="AQ4363"/>
      <c r="BJ4363" s="33" t="s">
        <v>4530</v>
      </c>
      <c r="BP4363" s="8"/>
    </row>
    <row r="4364" spans="1:68" x14ac:dyDescent="0.25">
      <c r="A4364" s="8"/>
      <c r="B4364" s="8"/>
      <c r="C4364" s="8"/>
      <c r="D4364" s="8"/>
      <c r="F4364" s="8"/>
      <c r="H4364"/>
      <c r="N4364"/>
      <c r="P4364" s="8"/>
      <c r="R4364" s="8"/>
      <c r="T4364" s="8"/>
      <c r="AQ4364"/>
      <c r="BJ4364" s="33" t="s">
        <v>4531</v>
      </c>
      <c r="BP4364" s="8"/>
    </row>
    <row r="4365" spans="1:68" x14ac:dyDescent="0.25">
      <c r="A4365" s="8"/>
      <c r="B4365" s="8"/>
      <c r="C4365" s="8"/>
      <c r="D4365" s="8"/>
      <c r="F4365" s="8"/>
      <c r="H4365"/>
      <c r="N4365"/>
      <c r="P4365" s="8"/>
      <c r="R4365" s="8"/>
      <c r="T4365" s="8"/>
      <c r="AQ4365"/>
      <c r="BJ4365" s="33" t="s">
        <v>4532</v>
      </c>
      <c r="BP4365" s="8"/>
    </row>
    <row r="4366" spans="1:68" x14ac:dyDescent="0.25">
      <c r="A4366" s="8"/>
      <c r="B4366" s="8"/>
      <c r="C4366" s="8"/>
      <c r="D4366" s="8"/>
      <c r="F4366" s="8"/>
      <c r="H4366"/>
      <c r="N4366"/>
      <c r="P4366" s="8"/>
      <c r="R4366" s="8"/>
      <c r="T4366" s="8"/>
      <c r="AQ4366"/>
      <c r="BJ4366" s="33" t="s">
        <v>4533</v>
      </c>
      <c r="BP4366" s="8"/>
    </row>
    <row r="4367" spans="1:68" x14ac:dyDescent="0.25">
      <c r="A4367" s="8"/>
      <c r="B4367" s="8"/>
      <c r="C4367" s="8"/>
      <c r="D4367" s="8"/>
      <c r="F4367" s="8"/>
      <c r="H4367"/>
      <c r="N4367"/>
      <c r="P4367" s="8"/>
      <c r="R4367" s="8"/>
      <c r="T4367" s="8"/>
      <c r="AQ4367"/>
      <c r="BJ4367" s="33" t="s">
        <v>4534</v>
      </c>
      <c r="BP4367" s="8"/>
    </row>
    <row r="4368" spans="1:68" x14ac:dyDescent="0.25">
      <c r="A4368" s="8"/>
      <c r="B4368" s="8"/>
      <c r="C4368" s="8"/>
      <c r="D4368" s="8"/>
      <c r="F4368" s="8"/>
      <c r="H4368"/>
      <c r="N4368"/>
      <c r="P4368" s="8"/>
      <c r="R4368" s="8"/>
      <c r="T4368" s="8"/>
      <c r="AQ4368"/>
      <c r="BJ4368" s="33" t="s">
        <v>4535</v>
      </c>
      <c r="BP4368" s="8"/>
    </row>
    <row r="4369" spans="1:68" x14ac:dyDescent="0.25">
      <c r="A4369" s="8"/>
      <c r="B4369" s="8"/>
      <c r="C4369" s="8"/>
      <c r="D4369" s="8"/>
      <c r="F4369" s="8"/>
      <c r="H4369"/>
      <c r="N4369"/>
      <c r="P4369" s="8"/>
      <c r="R4369" s="8"/>
      <c r="T4369" s="8"/>
      <c r="AQ4369"/>
      <c r="BJ4369" s="33" t="s">
        <v>4536</v>
      </c>
      <c r="BP4369" s="8"/>
    </row>
    <row r="4370" spans="1:68" x14ac:dyDescent="0.25">
      <c r="A4370" s="8"/>
      <c r="B4370" s="8"/>
      <c r="C4370" s="8"/>
      <c r="D4370" s="8"/>
      <c r="F4370" s="8"/>
      <c r="H4370"/>
      <c r="N4370"/>
      <c r="P4370" s="8"/>
      <c r="R4370" s="8"/>
      <c r="T4370" s="8"/>
      <c r="AQ4370"/>
      <c r="BJ4370" s="33" t="s">
        <v>4537</v>
      </c>
      <c r="BP4370" s="8"/>
    </row>
    <row r="4371" spans="1:68" x14ac:dyDescent="0.25">
      <c r="A4371" s="8"/>
      <c r="B4371" s="8"/>
      <c r="C4371" s="8"/>
      <c r="D4371" s="8"/>
      <c r="F4371" s="8"/>
      <c r="H4371"/>
      <c r="N4371"/>
      <c r="P4371" s="8"/>
      <c r="R4371" s="8"/>
      <c r="T4371" s="8"/>
      <c r="AQ4371"/>
      <c r="BJ4371" s="33" t="s">
        <v>4538</v>
      </c>
      <c r="BP4371" s="8"/>
    </row>
    <row r="4372" spans="1:68" x14ac:dyDescent="0.25">
      <c r="A4372" s="8"/>
      <c r="B4372" s="8"/>
      <c r="C4372" s="8"/>
      <c r="D4372" s="8"/>
      <c r="F4372" s="8"/>
      <c r="H4372"/>
      <c r="N4372"/>
      <c r="P4372" s="8"/>
      <c r="R4372" s="8"/>
      <c r="T4372" s="8"/>
      <c r="AQ4372"/>
      <c r="BJ4372" s="33" t="s">
        <v>4539</v>
      </c>
      <c r="BP4372" s="8"/>
    </row>
    <row r="4373" spans="1:68" x14ac:dyDescent="0.25">
      <c r="A4373" s="8"/>
      <c r="B4373" s="8"/>
      <c r="C4373" s="8"/>
      <c r="D4373" s="8"/>
      <c r="F4373" s="8"/>
      <c r="H4373"/>
      <c r="N4373"/>
      <c r="P4373" s="8"/>
      <c r="R4373" s="8"/>
      <c r="T4373" s="8"/>
      <c r="AQ4373"/>
      <c r="BJ4373" s="33" t="s">
        <v>4540</v>
      </c>
      <c r="BP4373" s="8"/>
    </row>
    <row r="4374" spans="1:68" x14ac:dyDescent="0.25">
      <c r="A4374" s="8"/>
      <c r="B4374" s="8"/>
      <c r="C4374" s="8"/>
      <c r="D4374" s="8"/>
      <c r="F4374" s="8"/>
      <c r="H4374"/>
      <c r="N4374"/>
      <c r="P4374" s="8"/>
      <c r="R4374" s="8"/>
      <c r="T4374" s="8"/>
      <c r="AQ4374"/>
      <c r="BJ4374" s="33" t="s">
        <v>4541</v>
      </c>
      <c r="BP4374" s="8"/>
    </row>
    <row r="4375" spans="1:68" x14ac:dyDescent="0.25">
      <c r="A4375" s="8"/>
      <c r="B4375" s="8"/>
      <c r="C4375" s="8"/>
      <c r="D4375" s="8"/>
      <c r="F4375" s="8"/>
      <c r="H4375"/>
      <c r="N4375"/>
      <c r="P4375" s="8"/>
      <c r="R4375" s="8"/>
      <c r="T4375" s="8"/>
      <c r="AQ4375"/>
      <c r="BJ4375" s="33" t="s">
        <v>4542</v>
      </c>
      <c r="BP4375" s="8"/>
    </row>
    <row r="4376" spans="1:68" x14ac:dyDescent="0.25">
      <c r="A4376" s="8"/>
      <c r="B4376" s="8"/>
      <c r="C4376" s="8"/>
      <c r="D4376" s="8"/>
      <c r="F4376" s="8"/>
      <c r="H4376"/>
      <c r="N4376"/>
      <c r="P4376" s="8"/>
      <c r="R4376" s="8"/>
      <c r="T4376" s="8"/>
      <c r="AQ4376"/>
      <c r="BJ4376" s="33" t="s">
        <v>4543</v>
      </c>
      <c r="BP4376" s="8"/>
    </row>
    <row r="4377" spans="1:68" x14ac:dyDescent="0.25">
      <c r="A4377" s="8"/>
      <c r="B4377" s="8"/>
      <c r="C4377" s="8"/>
      <c r="D4377" s="8"/>
      <c r="F4377" s="8"/>
      <c r="H4377"/>
      <c r="N4377"/>
      <c r="P4377" s="8"/>
      <c r="R4377" s="8"/>
      <c r="T4377" s="8"/>
      <c r="AQ4377"/>
      <c r="BJ4377" s="33" t="s">
        <v>4544</v>
      </c>
      <c r="BP4377" s="8"/>
    </row>
    <row r="4378" spans="1:68" x14ac:dyDescent="0.25">
      <c r="A4378" s="8"/>
      <c r="B4378" s="8"/>
      <c r="C4378" s="8"/>
      <c r="D4378" s="8"/>
      <c r="F4378" s="8"/>
      <c r="H4378"/>
      <c r="N4378"/>
      <c r="P4378" s="8"/>
      <c r="R4378" s="8"/>
      <c r="T4378" s="8"/>
      <c r="AQ4378"/>
      <c r="BJ4378" s="33" t="s">
        <v>4545</v>
      </c>
      <c r="BP4378" s="8"/>
    </row>
    <row r="4379" spans="1:68" x14ac:dyDescent="0.25">
      <c r="A4379" s="8"/>
      <c r="B4379" s="8"/>
      <c r="C4379" s="8"/>
      <c r="D4379" s="8"/>
      <c r="F4379" s="8"/>
      <c r="H4379"/>
      <c r="N4379"/>
      <c r="P4379" s="8"/>
      <c r="R4379" s="8"/>
      <c r="T4379" s="8"/>
      <c r="AQ4379"/>
      <c r="BJ4379" s="33" t="s">
        <v>4546</v>
      </c>
      <c r="BP4379" s="8"/>
    </row>
    <row r="4380" spans="1:68" x14ac:dyDescent="0.25">
      <c r="A4380" s="8"/>
      <c r="B4380" s="8"/>
      <c r="C4380" s="8"/>
      <c r="D4380" s="8"/>
      <c r="F4380" s="8"/>
      <c r="H4380"/>
      <c r="N4380"/>
      <c r="P4380" s="8"/>
      <c r="R4380" s="8"/>
      <c r="T4380" s="8"/>
      <c r="AQ4380"/>
      <c r="BJ4380" s="33" t="s">
        <v>4547</v>
      </c>
      <c r="BP4380" s="8"/>
    </row>
    <row r="4381" spans="1:68" x14ac:dyDescent="0.25">
      <c r="A4381" s="8"/>
      <c r="B4381" s="8"/>
      <c r="C4381" s="8"/>
      <c r="D4381" s="8"/>
      <c r="F4381" s="8"/>
      <c r="H4381"/>
      <c r="N4381"/>
      <c r="P4381" s="8"/>
      <c r="R4381" s="8"/>
      <c r="T4381" s="8"/>
      <c r="AQ4381"/>
      <c r="BJ4381" s="33" t="s">
        <v>4548</v>
      </c>
      <c r="BP4381" s="8"/>
    </row>
    <row r="4382" spans="1:68" x14ac:dyDescent="0.25">
      <c r="A4382" s="8"/>
      <c r="B4382" s="8"/>
      <c r="C4382" s="8"/>
      <c r="D4382" s="8"/>
      <c r="F4382" s="8"/>
      <c r="H4382"/>
      <c r="N4382"/>
      <c r="P4382" s="8"/>
      <c r="R4382" s="8"/>
      <c r="T4382" s="8"/>
      <c r="AQ4382"/>
      <c r="BJ4382" s="33" t="s">
        <v>4549</v>
      </c>
      <c r="BP4382" s="8"/>
    </row>
    <row r="4383" spans="1:68" x14ac:dyDescent="0.25">
      <c r="A4383" s="8"/>
      <c r="B4383" s="8"/>
      <c r="C4383" s="8"/>
      <c r="D4383" s="8"/>
      <c r="F4383" s="8"/>
      <c r="H4383"/>
      <c r="N4383"/>
      <c r="P4383" s="8"/>
      <c r="R4383" s="8"/>
      <c r="T4383" s="8"/>
      <c r="AQ4383"/>
      <c r="BJ4383" s="33" t="s">
        <v>4550</v>
      </c>
      <c r="BP4383" s="8"/>
    </row>
    <row r="4384" spans="1:68" x14ac:dyDescent="0.25">
      <c r="A4384" s="8"/>
      <c r="B4384" s="8"/>
      <c r="C4384" s="8"/>
      <c r="D4384" s="8"/>
      <c r="F4384" s="8"/>
      <c r="H4384"/>
      <c r="N4384"/>
      <c r="P4384" s="8"/>
      <c r="R4384" s="8"/>
      <c r="T4384" s="8"/>
      <c r="AQ4384"/>
      <c r="BJ4384" s="33" t="s">
        <v>4551</v>
      </c>
      <c r="BP4384" s="8"/>
    </row>
    <row r="4385" spans="1:68" x14ac:dyDescent="0.25">
      <c r="A4385" s="8"/>
      <c r="B4385" s="8"/>
      <c r="C4385" s="8"/>
      <c r="D4385" s="8"/>
      <c r="F4385" s="8"/>
      <c r="H4385"/>
      <c r="N4385"/>
      <c r="P4385" s="8"/>
      <c r="R4385" s="8"/>
      <c r="T4385" s="8"/>
      <c r="AQ4385"/>
      <c r="BJ4385" s="33" t="s">
        <v>4552</v>
      </c>
      <c r="BP4385" s="8"/>
    </row>
    <row r="4386" spans="1:68" x14ac:dyDescent="0.25">
      <c r="A4386" s="8"/>
      <c r="B4386" s="8"/>
      <c r="C4386" s="8"/>
      <c r="D4386" s="8"/>
      <c r="F4386" s="8"/>
      <c r="H4386"/>
      <c r="N4386"/>
      <c r="P4386" s="8"/>
      <c r="R4386" s="8"/>
      <c r="T4386" s="8"/>
      <c r="AQ4386"/>
      <c r="BJ4386" s="33" t="s">
        <v>4553</v>
      </c>
      <c r="BP4386" s="8"/>
    </row>
    <row r="4387" spans="1:68" x14ac:dyDescent="0.25">
      <c r="A4387" s="8"/>
      <c r="B4387" s="8"/>
      <c r="C4387" s="8"/>
      <c r="D4387" s="8"/>
      <c r="F4387" s="8"/>
      <c r="H4387"/>
      <c r="N4387"/>
      <c r="P4387" s="8"/>
      <c r="R4387" s="8"/>
      <c r="T4387" s="8"/>
      <c r="AQ4387"/>
      <c r="BJ4387" s="33" t="s">
        <v>4554</v>
      </c>
      <c r="BP4387" s="8"/>
    </row>
    <row r="4388" spans="1:68" x14ac:dyDescent="0.25">
      <c r="A4388" s="8"/>
      <c r="B4388" s="8"/>
      <c r="C4388" s="8"/>
      <c r="D4388" s="8"/>
      <c r="F4388" s="8"/>
      <c r="H4388"/>
      <c r="N4388"/>
      <c r="P4388" s="8"/>
      <c r="R4388" s="8"/>
      <c r="T4388" s="8"/>
      <c r="AQ4388"/>
      <c r="BJ4388" s="33" t="s">
        <v>4555</v>
      </c>
      <c r="BP4388" s="8"/>
    </row>
    <row r="4389" spans="1:68" x14ac:dyDescent="0.25">
      <c r="A4389" s="8"/>
      <c r="B4389" s="8"/>
      <c r="C4389" s="8"/>
      <c r="D4389" s="8"/>
      <c r="F4389" s="8"/>
      <c r="H4389"/>
      <c r="N4389"/>
      <c r="P4389" s="8"/>
      <c r="R4389" s="8"/>
      <c r="T4389" s="8"/>
      <c r="AQ4389"/>
      <c r="BJ4389" s="33" t="s">
        <v>4556</v>
      </c>
      <c r="BP4389" s="8"/>
    </row>
    <row r="4390" spans="1:68" x14ac:dyDescent="0.25">
      <c r="A4390" s="8"/>
      <c r="B4390" s="8"/>
      <c r="C4390" s="8"/>
      <c r="D4390" s="8"/>
      <c r="F4390" s="8"/>
      <c r="H4390"/>
      <c r="N4390"/>
      <c r="P4390" s="8"/>
      <c r="R4390" s="8"/>
      <c r="T4390" s="8"/>
      <c r="AQ4390"/>
      <c r="BJ4390" s="33" t="s">
        <v>4557</v>
      </c>
      <c r="BP4390" s="8"/>
    </row>
    <row r="4391" spans="1:68" x14ac:dyDescent="0.25">
      <c r="A4391" s="8"/>
      <c r="B4391" s="8"/>
      <c r="C4391" s="8"/>
      <c r="D4391" s="8"/>
      <c r="F4391" s="8"/>
      <c r="H4391"/>
      <c r="N4391"/>
      <c r="P4391" s="8"/>
      <c r="R4391" s="8"/>
      <c r="T4391" s="8"/>
      <c r="AQ4391"/>
      <c r="BJ4391" s="33" t="s">
        <v>4558</v>
      </c>
      <c r="BP4391" s="8"/>
    </row>
    <row r="4392" spans="1:68" x14ac:dyDescent="0.25">
      <c r="A4392" s="8"/>
      <c r="B4392" s="8"/>
      <c r="C4392" s="8"/>
      <c r="D4392" s="8"/>
      <c r="F4392" s="8"/>
      <c r="H4392"/>
      <c r="N4392"/>
      <c r="P4392" s="8"/>
      <c r="R4392" s="8"/>
      <c r="T4392" s="8"/>
      <c r="AQ4392"/>
      <c r="BJ4392" s="33" t="s">
        <v>4559</v>
      </c>
      <c r="BP4392" s="8"/>
    </row>
    <row r="4393" spans="1:68" x14ac:dyDescent="0.25">
      <c r="A4393" s="8"/>
      <c r="B4393" s="8"/>
      <c r="C4393" s="8"/>
      <c r="D4393" s="8"/>
      <c r="F4393" s="8"/>
      <c r="H4393"/>
      <c r="N4393"/>
      <c r="P4393" s="8"/>
      <c r="R4393" s="8"/>
      <c r="T4393" s="8"/>
      <c r="AQ4393"/>
      <c r="BJ4393" s="33" t="s">
        <v>4560</v>
      </c>
      <c r="BP4393" s="8"/>
    </row>
    <row r="4394" spans="1:68" x14ac:dyDescent="0.25">
      <c r="A4394" s="8"/>
      <c r="B4394" s="8"/>
      <c r="C4394" s="8"/>
      <c r="D4394" s="8"/>
      <c r="F4394" s="8"/>
      <c r="H4394"/>
      <c r="N4394"/>
      <c r="P4394" s="8"/>
      <c r="R4394" s="8"/>
      <c r="T4394" s="8"/>
      <c r="AQ4394"/>
      <c r="BJ4394" s="33" t="s">
        <v>4561</v>
      </c>
      <c r="BP4394" s="8"/>
    </row>
    <row r="4395" spans="1:68" x14ac:dyDescent="0.25">
      <c r="A4395" s="8"/>
      <c r="B4395" s="8"/>
      <c r="C4395" s="8"/>
      <c r="D4395" s="8"/>
      <c r="F4395" s="8"/>
      <c r="H4395"/>
      <c r="N4395"/>
      <c r="P4395" s="8"/>
      <c r="R4395" s="8"/>
      <c r="T4395" s="8"/>
      <c r="AQ4395"/>
      <c r="BJ4395" s="33" t="s">
        <v>4562</v>
      </c>
      <c r="BP4395" s="8"/>
    </row>
    <row r="4396" spans="1:68" x14ac:dyDescent="0.25">
      <c r="A4396" s="8"/>
      <c r="B4396" s="8"/>
      <c r="C4396" s="8"/>
      <c r="D4396" s="8"/>
      <c r="F4396" s="8"/>
      <c r="H4396"/>
      <c r="N4396"/>
      <c r="P4396" s="8"/>
      <c r="R4396" s="8"/>
      <c r="T4396" s="8"/>
      <c r="AQ4396"/>
      <c r="BJ4396" s="33" t="s">
        <v>4563</v>
      </c>
      <c r="BP4396" s="8"/>
    </row>
    <row r="4397" spans="1:68" x14ac:dyDescent="0.25">
      <c r="A4397" s="8"/>
      <c r="B4397" s="8"/>
      <c r="C4397" s="8"/>
      <c r="D4397" s="8"/>
      <c r="F4397" s="8"/>
      <c r="H4397"/>
      <c r="N4397"/>
      <c r="P4397" s="8"/>
      <c r="R4397" s="8"/>
      <c r="T4397" s="8"/>
      <c r="AQ4397"/>
      <c r="BJ4397" s="33" t="s">
        <v>4564</v>
      </c>
      <c r="BP4397" s="8"/>
    </row>
    <row r="4398" spans="1:68" x14ac:dyDescent="0.25">
      <c r="A4398" s="8"/>
      <c r="B4398" s="8"/>
      <c r="C4398" s="8"/>
      <c r="D4398" s="8"/>
      <c r="F4398" s="8"/>
      <c r="H4398"/>
      <c r="N4398"/>
      <c r="P4398" s="8"/>
      <c r="R4398" s="8"/>
      <c r="T4398" s="8"/>
      <c r="AQ4398"/>
      <c r="BJ4398" s="33" t="s">
        <v>4565</v>
      </c>
      <c r="BP4398" s="8"/>
    </row>
    <row r="4399" spans="1:68" x14ac:dyDescent="0.25">
      <c r="A4399" s="8"/>
      <c r="B4399" s="8"/>
      <c r="C4399" s="8"/>
      <c r="D4399" s="8"/>
      <c r="F4399" s="8"/>
      <c r="H4399"/>
      <c r="N4399"/>
      <c r="P4399" s="8"/>
      <c r="R4399" s="8"/>
      <c r="T4399" s="8"/>
      <c r="AQ4399"/>
      <c r="BJ4399" s="33" t="s">
        <v>4566</v>
      </c>
      <c r="BP4399" s="8"/>
    </row>
    <row r="4400" spans="1:68" x14ac:dyDescent="0.25">
      <c r="A4400" s="8"/>
      <c r="B4400" s="8"/>
      <c r="C4400" s="8"/>
      <c r="D4400" s="8"/>
      <c r="F4400" s="8"/>
      <c r="H4400"/>
      <c r="N4400"/>
      <c r="P4400" s="8"/>
      <c r="R4400" s="8"/>
      <c r="T4400" s="8"/>
      <c r="AQ4400"/>
      <c r="BJ4400" s="33" t="s">
        <v>4567</v>
      </c>
      <c r="BP4400" s="8"/>
    </row>
    <row r="4401" spans="1:68" x14ac:dyDescent="0.25">
      <c r="A4401" s="8"/>
      <c r="B4401" s="8"/>
      <c r="C4401" s="8"/>
      <c r="D4401" s="8"/>
      <c r="F4401" s="8"/>
      <c r="H4401"/>
      <c r="N4401"/>
      <c r="P4401" s="8"/>
      <c r="R4401" s="8"/>
      <c r="T4401" s="8"/>
      <c r="AQ4401"/>
      <c r="BJ4401" s="33" t="s">
        <v>4568</v>
      </c>
      <c r="BP4401" s="8"/>
    </row>
    <row r="4402" spans="1:68" x14ac:dyDescent="0.25">
      <c r="A4402" s="8"/>
      <c r="B4402" s="8"/>
      <c r="C4402" s="8"/>
      <c r="D4402" s="8"/>
      <c r="F4402" s="8"/>
      <c r="H4402"/>
      <c r="N4402"/>
      <c r="P4402" s="8"/>
      <c r="R4402" s="8"/>
      <c r="T4402" s="8"/>
      <c r="AQ4402"/>
      <c r="BJ4402" s="33" t="s">
        <v>4569</v>
      </c>
      <c r="BP4402" s="8"/>
    </row>
    <row r="4403" spans="1:68" x14ac:dyDescent="0.25">
      <c r="A4403" s="8"/>
      <c r="B4403" s="8"/>
      <c r="C4403" s="8"/>
      <c r="D4403" s="8"/>
      <c r="F4403" s="8"/>
      <c r="H4403"/>
      <c r="N4403"/>
      <c r="P4403" s="8"/>
      <c r="R4403" s="8"/>
      <c r="T4403" s="8"/>
      <c r="AQ4403"/>
      <c r="BJ4403" s="33" t="s">
        <v>4570</v>
      </c>
      <c r="BP4403" s="8"/>
    </row>
    <row r="4404" spans="1:68" x14ac:dyDescent="0.25">
      <c r="A4404" s="8"/>
      <c r="B4404" s="8"/>
      <c r="C4404" s="8"/>
      <c r="D4404" s="8"/>
      <c r="F4404" s="8"/>
      <c r="H4404"/>
      <c r="N4404"/>
      <c r="P4404" s="8"/>
      <c r="R4404" s="8"/>
      <c r="T4404" s="8"/>
      <c r="AQ4404"/>
      <c r="BJ4404" s="33" t="s">
        <v>4571</v>
      </c>
      <c r="BP4404" s="8"/>
    </row>
    <row r="4405" spans="1:68" x14ac:dyDescent="0.25">
      <c r="A4405" s="8"/>
      <c r="B4405" s="8"/>
      <c r="C4405" s="8"/>
      <c r="D4405" s="8"/>
      <c r="F4405" s="8"/>
      <c r="H4405"/>
      <c r="N4405"/>
      <c r="P4405" s="8"/>
      <c r="R4405" s="8"/>
      <c r="T4405" s="8"/>
      <c r="AQ4405"/>
      <c r="BJ4405" s="33" t="s">
        <v>4572</v>
      </c>
      <c r="BP4405" s="8"/>
    </row>
    <row r="4406" spans="1:68" x14ac:dyDescent="0.25">
      <c r="A4406" s="8"/>
      <c r="B4406" s="8"/>
      <c r="C4406" s="8"/>
      <c r="D4406" s="8"/>
      <c r="F4406" s="8"/>
      <c r="H4406"/>
      <c r="N4406"/>
      <c r="P4406" s="8"/>
      <c r="R4406" s="8"/>
      <c r="T4406" s="8"/>
      <c r="AQ4406"/>
      <c r="BJ4406" s="33" t="s">
        <v>4573</v>
      </c>
      <c r="BP4406" s="8"/>
    </row>
    <row r="4407" spans="1:68" x14ac:dyDescent="0.25">
      <c r="A4407" s="8"/>
      <c r="B4407" s="8"/>
      <c r="C4407" s="8"/>
      <c r="D4407" s="8"/>
      <c r="F4407" s="8"/>
      <c r="H4407"/>
      <c r="N4407"/>
      <c r="P4407" s="8"/>
      <c r="R4407" s="8"/>
      <c r="T4407" s="8"/>
      <c r="AQ4407"/>
      <c r="BJ4407" s="33" t="s">
        <v>4574</v>
      </c>
      <c r="BP4407" s="8"/>
    </row>
    <row r="4408" spans="1:68" x14ac:dyDescent="0.25">
      <c r="A4408" s="8"/>
      <c r="B4408" s="8"/>
      <c r="C4408" s="8"/>
      <c r="D4408" s="8"/>
      <c r="F4408" s="8"/>
      <c r="H4408"/>
      <c r="N4408"/>
      <c r="P4408" s="8"/>
      <c r="R4408" s="8"/>
      <c r="T4408" s="8"/>
      <c r="AQ4408"/>
      <c r="BJ4408" s="33" t="s">
        <v>4575</v>
      </c>
      <c r="BP4408" s="8"/>
    </row>
    <row r="4409" spans="1:68" x14ac:dyDescent="0.25">
      <c r="A4409" s="8"/>
      <c r="B4409" s="8"/>
      <c r="C4409" s="8"/>
      <c r="D4409" s="8"/>
      <c r="F4409" s="8"/>
      <c r="H4409"/>
      <c r="N4409"/>
      <c r="P4409" s="8"/>
      <c r="R4409" s="8"/>
      <c r="T4409" s="8"/>
      <c r="AQ4409"/>
      <c r="BJ4409" s="33" t="s">
        <v>4576</v>
      </c>
      <c r="BP4409" s="8"/>
    </row>
    <row r="4410" spans="1:68" x14ac:dyDescent="0.25">
      <c r="A4410" s="8"/>
      <c r="B4410" s="8"/>
      <c r="C4410" s="8"/>
      <c r="D4410" s="8"/>
      <c r="F4410" s="8"/>
      <c r="H4410"/>
      <c r="N4410"/>
      <c r="P4410" s="8"/>
      <c r="R4410" s="8"/>
      <c r="T4410" s="8"/>
      <c r="AQ4410"/>
      <c r="BJ4410" s="33" t="s">
        <v>4577</v>
      </c>
      <c r="BP4410" s="8"/>
    </row>
    <row r="4411" spans="1:68" x14ac:dyDescent="0.25">
      <c r="A4411" s="8"/>
      <c r="B4411" s="8"/>
      <c r="C4411" s="8"/>
      <c r="D4411" s="8"/>
      <c r="F4411" s="8"/>
      <c r="H4411"/>
      <c r="N4411"/>
      <c r="P4411" s="8"/>
      <c r="R4411" s="8"/>
      <c r="T4411" s="8"/>
      <c r="AQ4411"/>
      <c r="BJ4411" s="33" t="s">
        <v>4578</v>
      </c>
      <c r="BP4411" s="8"/>
    </row>
    <row r="4412" spans="1:68" x14ac:dyDescent="0.25">
      <c r="A4412" s="8"/>
      <c r="B4412" s="8"/>
      <c r="C4412" s="8"/>
      <c r="D4412" s="8"/>
      <c r="F4412" s="8"/>
      <c r="H4412"/>
      <c r="N4412"/>
      <c r="P4412" s="8"/>
      <c r="R4412" s="8"/>
      <c r="T4412" s="8"/>
      <c r="AQ4412"/>
      <c r="BJ4412" s="33" t="s">
        <v>4579</v>
      </c>
      <c r="BP4412" s="8"/>
    </row>
    <row r="4413" spans="1:68" x14ac:dyDescent="0.25">
      <c r="A4413" s="8"/>
      <c r="B4413" s="8"/>
      <c r="C4413" s="8"/>
      <c r="D4413" s="8"/>
      <c r="F4413" s="8"/>
      <c r="H4413"/>
      <c r="N4413"/>
      <c r="P4413" s="8"/>
      <c r="R4413" s="8"/>
      <c r="T4413" s="8"/>
      <c r="AQ4413"/>
      <c r="BJ4413" s="33" t="s">
        <v>4580</v>
      </c>
      <c r="BP4413" s="8"/>
    </row>
    <row r="4414" spans="1:68" x14ac:dyDescent="0.25">
      <c r="A4414" s="8"/>
      <c r="B4414" s="8"/>
      <c r="C4414" s="8"/>
      <c r="D4414" s="8"/>
      <c r="F4414" s="8"/>
      <c r="H4414"/>
      <c r="N4414"/>
      <c r="P4414" s="8"/>
      <c r="R4414" s="8"/>
      <c r="T4414" s="8"/>
      <c r="AQ4414"/>
      <c r="BJ4414" s="33" t="s">
        <v>4581</v>
      </c>
      <c r="BP4414" s="8"/>
    </row>
    <row r="4415" spans="1:68" x14ac:dyDescent="0.25">
      <c r="A4415" s="8"/>
      <c r="B4415" s="8"/>
      <c r="C4415" s="8"/>
      <c r="D4415" s="8"/>
      <c r="F4415" s="8"/>
      <c r="H4415"/>
      <c r="N4415"/>
      <c r="P4415" s="8"/>
      <c r="R4415" s="8"/>
      <c r="T4415" s="8"/>
      <c r="AQ4415"/>
      <c r="BJ4415" s="33" t="s">
        <v>4582</v>
      </c>
      <c r="BP4415" s="8"/>
    </row>
    <row r="4416" spans="1:68" x14ac:dyDescent="0.25">
      <c r="A4416" s="8"/>
      <c r="B4416" s="8"/>
      <c r="C4416" s="8"/>
      <c r="D4416" s="8"/>
      <c r="F4416" s="8"/>
      <c r="H4416"/>
      <c r="N4416"/>
      <c r="P4416" s="8"/>
      <c r="R4416" s="8"/>
      <c r="T4416" s="8"/>
      <c r="AQ4416"/>
      <c r="BJ4416" s="33" t="s">
        <v>4583</v>
      </c>
      <c r="BP4416" s="8"/>
    </row>
    <row r="4417" spans="1:68" x14ac:dyDescent="0.25">
      <c r="A4417" s="8"/>
      <c r="B4417" s="8"/>
      <c r="C4417" s="8"/>
      <c r="D4417" s="8"/>
      <c r="F4417" s="8"/>
      <c r="H4417"/>
      <c r="N4417"/>
      <c r="P4417" s="8"/>
      <c r="R4417" s="8"/>
      <c r="T4417" s="8"/>
      <c r="AQ4417"/>
      <c r="BJ4417" s="33" t="s">
        <v>4584</v>
      </c>
      <c r="BP4417" s="8"/>
    </row>
    <row r="4418" spans="1:68" x14ac:dyDescent="0.25">
      <c r="A4418" s="8"/>
      <c r="B4418" s="8"/>
      <c r="C4418" s="8"/>
      <c r="D4418" s="8"/>
      <c r="F4418" s="8"/>
      <c r="H4418"/>
      <c r="N4418"/>
      <c r="P4418" s="8"/>
      <c r="R4418" s="8"/>
      <c r="T4418" s="8"/>
      <c r="AQ4418"/>
      <c r="BJ4418" s="33" t="s">
        <v>4585</v>
      </c>
      <c r="BP4418" s="8"/>
    </row>
    <row r="4419" spans="1:68" x14ac:dyDescent="0.25">
      <c r="A4419" s="8"/>
      <c r="B4419" s="8"/>
      <c r="C4419" s="8"/>
      <c r="D4419" s="8"/>
      <c r="F4419" s="8"/>
      <c r="H4419"/>
      <c r="N4419"/>
      <c r="P4419" s="8"/>
      <c r="R4419" s="8"/>
      <c r="T4419" s="8"/>
      <c r="AQ4419"/>
      <c r="BJ4419" s="33" t="s">
        <v>4586</v>
      </c>
      <c r="BP4419" s="8"/>
    </row>
    <row r="4420" spans="1:68" x14ac:dyDescent="0.25">
      <c r="A4420" s="8"/>
      <c r="B4420" s="8"/>
      <c r="C4420" s="8"/>
      <c r="D4420" s="8"/>
      <c r="F4420" s="8"/>
      <c r="H4420"/>
      <c r="N4420"/>
      <c r="P4420" s="8"/>
      <c r="R4420" s="8"/>
      <c r="T4420" s="8"/>
      <c r="AQ4420"/>
      <c r="BJ4420" s="33" t="s">
        <v>4587</v>
      </c>
      <c r="BP4420" s="8"/>
    </row>
    <row r="4421" spans="1:68" x14ac:dyDescent="0.25">
      <c r="A4421" s="8"/>
      <c r="B4421" s="8"/>
      <c r="C4421" s="8"/>
      <c r="D4421" s="8"/>
      <c r="F4421" s="8"/>
      <c r="H4421"/>
      <c r="N4421"/>
      <c r="P4421" s="8"/>
      <c r="R4421" s="8"/>
      <c r="T4421" s="8"/>
      <c r="AQ4421"/>
      <c r="BJ4421" s="33" t="s">
        <v>4588</v>
      </c>
      <c r="BP4421" s="8"/>
    </row>
    <row r="4422" spans="1:68" x14ac:dyDescent="0.25">
      <c r="A4422" s="8"/>
      <c r="B4422" s="8"/>
      <c r="C4422" s="8"/>
      <c r="D4422" s="8"/>
      <c r="F4422" s="8"/>
      <c r="H4422"/>
      <c r="N4422"/>
      <c r="P4422" s="8"/>
      <c r="R4422" s="8"/>
      <c r="T4422" s="8"/>
      <c r="AQ4422"/>
      <c r="BJ4422" s="33" t="s">
        <v>4589</v>
      </c>
      <c r="BP4422" s="8"/>
    </row>
    <row r="4423" spans="1:68" x14ac:dyDescent="0.25">
      <c r="A4423" s="8"/>
      <c r="B4423" s="8"/>
      <c r="C4423" s="8"/>
      <c r="D4423" s="8"/>
      <c r="F4423" s="8"/>
      <c r="H4423"/>
      <c r="N4423"/>
      <c r="P4423" s="8"/>
      <c r="R4423" s="8"/>
      <c r="T4423" s="8"/>
      <c r="AQ4423"/>
      <c r="BJ4423" s="33" t="s">
        <v>4590</v>
      </c>
      <c r="BP4423" s="8"/>
    </row>
    <row r="4424" spans="1:68" x14ac:dyDescent="0.25">
      <c r="A4424" s="8"/>
      <c r="B4424" s="8"/>
      <c r="C4424" s="8"/>
      <c r="D4424" s="8"/>
      <c r="F4424" s="8"/>
      <c r="H4424"/>
      <c r="N4424"/>
      <c r="P4424" s="8"/>
      <c r="R4424" s="8"/>
      <c r="T4424" s="8"/>
      <c r="AQ4424"/>
      <c r="BJ4424" s="33" t="s">
        <v>4591</v>
      </c>
      <c r="BP4424" s="8"/>
    </row>
    <row r="4425" spans="1:68" x14ac:dyDescent="0.25">
      <c r="A4425" s="8"/>
      <c r="B4425" s="8"/>
      <c r="C4425" s="8"/>
      <c r="D4425" s="8"/>
      <c r="F4425" s="8"/>
      <c r="H4425"/>
      <c r="N4425"/>
      <c r="P4425" s="8"/>
      <c r="R4425" s="8"/>
      <c r="T4425" s="8"/>
      <c r="AQ4425"/>
      <c r="BJ4425" s="33" t="s">
        <v>4592</v>
      </c>
      <c r="BP4425" s="8"/>
    </row>
    <row r="4426" spans="1:68" x14ac:dyDescent="0.25">
      <c r="A4426" s="8"/>
      <c r="B4426" s="8"/>
      <c r="C4426" s="8"/>
      <c r="D4426" s="8"/>
      <c r="F4426" s="8"/>
      <c r="H4426"/>
      <c r="N4426"/>
      <c r="P4426" s="8"/>
      <c r="R4426" s="8"/>
      <c r="T4426" s="8"/>
      <c r="AQ4426"/>
      <c r="BJ4426" s="33" t="s">
        <v>4593</v>
      </c>
      <c r="BP4426" s="8"/>
    </row>
    <row r="4427" spans="1:68" x14ac:dyDescent="0.25">
      <c r="A4427" s="8"/>
      <c r="B4427" s="8"/>
      <c r="C4427" s="8"/>
      <c r="D4427" s="8"/>
      <c r="F4427" s="8"/>
      <c r="H4427"/>
      <c r="N4427"/>
      <c r="P4427" s="8"/>
      <c r="R4427" s="8"/>
      <c r="T4427" s="8"/>
      <c r="AQ4427"/>
      <c r="BJ4427" s="33" t="s">
        <v>4594</v>
      </c>
      <c r="BP4427" s="8"/>
    </row>
    <row r="4428" spans="1:68" x14ac:dyDescent="0.25">
      <c r="A4428" s="8"/>
      <c r="B4428" s="8"/>
      <c r="C4428" s="8"/>
      <c r="D4428" s="8"/>
      <c r="F4428" s="8"/>
      <c r="H4428"/>
      <c r="N4428"/>
      <c r="P4428" s="8"/>
      <c r="R4428" s="8"/>
      <c r="T4428" s="8"/>
      <c r="AQ4428"/>
      <c r="BJ4428" s="33" t="s">
        <v>4595</v>
      </c>
      <c r="BP4428" s="8"/>
    </row>
    <row r="4429" spans="1:68" x14ac:dyDescent="0.25">
      <c r="A4429" s="8"/>
      <c r="B4429" s="8"/>
      <c r="C4429" s="8"/>
      <c r="D4429" s="8"/>
      <c r="F4429" s="8"/>
      <c r="H4429"/>
      <c r="N4429"/>
      <c r="P4429" s="8"/>
      <c r="R4429" s="8"/>
      <c r="T4429" s="8"/>
      <c r="AQ4429"/>
      <c r="BJ4429" s="33" t="s">
        <v>4596</v>
      </c>
      <c r="BP4429" s="8"/>
    </row>
    <row r="4430" spans="1:68" x14ac:dyDescent="0.25">
      <c r="A4430" s="8"/>
      <c r="B4430" s="8"/>
      <c r="C4430" s="8"/>
      <c r="D4430" s="8"/>
      <c r="F4430" s="8"/>
      <c r="H4430"/>
      <c r="N4430"/>
      <c r="P4430" s="8"/>
      <c r="R4430" s="8"/>
      <c r="T4430" s="8"/>
      <c r="AQ4430"/>
      <c r="BJ4430" s="33" t="s">
        <v>4597</v>
      </c>
      <c r="BP4430" s="8"/>
    </row>
    <row r="4431" spans="1:68" x14ac:dyDescent="0.25">
      <c r="A4431" s="8"/>
      <c r="B4431" s="8"/>
      <c r="C4431" s="8"/>
      <c r="D4431" s="8"/>
      <c r="F4431" s="8"/>
      <c r="H4431"/>
      <c r="N4431"/>
      <c r="P4431" s="8"/>
      <c r="R4431" s="8"/>
      <c r="T4431" s="8"/>
      <c r="AQ4431"/>
      <c r="BJ4431" s="33" t="s">
        <v>4598</v>
      </c>
      <c r="BP4431" s="8"/>
    </row>
    <row r="4432" spans="1:68" x14ac:dyDescent="0.25">
      <c r="A4432" s="8"/>
      <c r="B4432" s="8"/>
      <c r="C4432" s="8"/>
      <c r="D4432" s="8"/>
      <c r="F4432" s="8"/>
      <c r="H4432"/>
      <c r="N4432"/>
      <c r="P4432" s="8"/>
      <c r="R4432" s="8"/>
      <c r="T4432" s="8"/>
      <c r="AQ4432"/>
      <c r="BJ4432" s="33" t="s">
        <v>4599</v>
      </c>
      <c r="BP4432" s="8"/>
    </row>
    <row r="4433" spans="1:68" x14ac:dyDescent="0.25">
      <c r="A4433" s="8"/>
      <c r="B4433" s="8"/>
      <c r="C4433" s="8"/>
      <c r="D4433" s="8"/>
      <c r="F4433" s="8"/>
      <c r="H4433"/>
      <c r="N4433"/>
      <c r="P4433" s="8"/>
      <c r="R4433" s="8"/>
      <c r="T4433" s="8"/>
      <c r="AQ4433"/>
      <c r="BJ4433" s="33" t="s">
        <v>4600</v>
      </c>
      <c r="BP4433" s="8"/>
    </row>
    <row r="4434" spans="1:68" x14ac:dyDescent="0.25">
      <c r="A4434" s="8"/>
      <c r="B4434" s="8"/>
      <c r="C4434" s="8"/>
      <c r="D4434" s="8"/>
      <c r="F4434" s="8"/>
      <c r="H4434"/>
      <c r="N4434"/>
      <c r="P4434" s="8"/>
      <c r="R4434" s="8"/>
      <c r="T4434" s="8"/>
      <c r="AQ4434"/>
      <c r="BJ4434" s="33" t="s">
        <v>4601</v>
      </c>
      <c r="BP4434" s="8"/>
    </row>
    <row r="4435" spans="1:68" x14ac:dyDescent="0.25">
      <c r="A4435" s="8"/>
      <c r="B4435" s="8"/>
      <c r="C4435" s="8"/>
      <c r="D4435" s="8"/>
      <c r="F4435" s="8"/>
      <c r="H4435"/>
      <c r="N4435"/>
      <c r="P4435" s="8"/>
      <c r="R4435" s="8"/>
      <c r="T4435" s="8"/>
      <c r="AQ4435"/>
      <c r="BJ4435" s="33" t="s">
        <v>4602</v>
      </c>
      <c r="BP4435" s="8"/>
    </row>
    <row r="4436" spans="1:68" x14ac:dyDescent="0.25">
      <c r="A4436" s="8"/>
      <c r="B4436" s="8"/>
      <c r="C4436" s="8"/>
      <c r="D4436" s="8"/>
      <c r="F4436" s="8"/>
      <c r="H4436"/>
      <c r="N4436"/>
      <c r="P4436" s="8"/>
      <c r="R4436" s="8"/>
      <c r="T4436" s="8"/>
      <c r="AQ4436"/>
      <c r="BJ4436" s="33" t="s">
        <v>4603</v>
      </c>
      <c r="BP4436" s="8"/>
    </row>
    <row r="4437" spans="1:68" x14ac:dyDescent="0.25">
      <c r="A4437" s="8"/>
      <c r="B4437" s="8"/>
      <c r="C4437" s="8"/>
      <c r="D4437" s="8"/>
      <c r="F4437" s="8"/>
      <c r="H4437"/>
      <c r="N4437"/>
      <c r="P4437" s="8"/>
      <c r="R4437" s="8"/>
      <c r="T4437" s="8"/>
      <c r="AQ4437"/>
      <c r="BJ4437" s="33" t="s">
        <v>4604</v>
      </c>
      <c r="BP4437" s="8"/>
    </row>
    <row r="4438" spans="1:68" x14ac:dyDescent="0.25">
      <c r="A4438" s="8"/>
      <c r="B4438" s="8"/>
      <c r="C4438" s="8"/>
      <c r="D4438" s="8"/>
      <c r="F4438" s="8"/>
      <c r="H4438"/>
      <c r="N4438"/>
      <c r="P4438" s="8"/>
      <c r="R4438" s="8"/>
      <c r="T4438" s="8"/>
      <c r="AQ4438"/>
      <c r="BJ4438" s="33" t="s">
        <v>4605</v>
      </c>
      <c r="BP4438" s="8"/>
    </row>
    <row r="4439" spans="1:68" x14ac:dyDescent="0.25">
      <c r="A4439" s="8"/>
      <c r="B4439" s="8"/>
      <c r="C4439" s="8"/>
      <c r="D4439" s="8"/>
      <c r="F4439" s="8"/>
      <c r="H4439"/>
      <c r="N4439"/>
      <c r="P4439" s="8"/>
      <c r="R4439" s="8"/>
      <c r="T4439" s="8"/>
      <c r="AQ4439"/>
      <c r="BJ4439" s="33" t="s">
        <v>4606</v>
      </c>
      <c r="BP4439" s="8"/>
    </row>
    <row r="4440" spans="1:68" x14ac:dyDescent="0.25">
      <c r="A4440" s="8"/>
      <c r="B4440" s="8"/>
      <c r="C4440" s="8"/>
      <c r="D4440" s="8"/>
      <c r="F4440" s="8"/>
      <c r="H4440"/>
      <c r="N4440"/>
      <c r="P4440" s="8"/>
      <c r="R4440" s="8"/>
      <c r="T4440" s="8"/>
      <c r="AQ4440"/>
      <c r="BJ4440" s="33" t="s">
        <v>4607</v>
      </c>
      <c r="BP4440" s="8"/>
    </row>
    <row r="4441" spans="1:68" x14ac:dyDescent="0.25">
      <c r="A4441" s="8"/>
      <c r="B4441" s="8"/>
      <c r="C4441" s="8"/>
      <c r="D4441" s="8"/>
      <c r="F4441" s="8"/>
      <c r="H4441"/>
      <c r="N4441"/>
      <c r="P4441" s="8"/>
      <c r="R4441" s="8"/>
      <c r="T4441" s="8"/>
      <c r="AQ4441"/>
      <c r="BJ4441" s="33" t="s">
        <v>4608</v>
      </c>
      <c r="BP4441" s="8"/>
    </row>
    <row r="4442" spans="1:68" x14ac:dyDescent="0.25">
      <c r="A4442" s="8"/>
      <c r="B4442" s="8"/>
      <c r="C4442" s="8"/>
      <c r="D4442" s="8"/>
      <c r="F4442" s="8"/>
      <c r="H4442"/>
      <c r="N4442"/>
      <c r="P4442" s="8"/>
      <c r="R4442" s="8"/>
      <c r="T4442" s="8"/>
      <c r="AQ4442"/>
      <c r="BJ4442" s="33" t="s">
        <v>4609</v>
      </c>
      <c r="BP4442" s="8"/>
    </row>
    <row r="4443" spans="1:68" x14ac:dyDescent="0.25">
      <c r="A4443" s="8"/>
      <c r="B4443" s="8"/>
      <c r="C4443" s="8"/>
      <c r="D4443" s="8"/>
      <c r="F4443" s="8"/>
      <c r="H4443"/>
      <c r="N4443"/>
      <c r="P4443" s="8"/>
      <c r="R4443" s="8"/>
      <c r="T4443" s="8"/>
      <c r="AQ4443"/>
      <c r="BJ4443" s="33" t="s">
        <v>4610</v>
      </c>
      <c r="BP4443" s="8"/>
    </row>
    <row r="4444" spans="1:68" x14ac:dyDescent="0.25">
      <c r="A4444" s="8"/>
      <c r="B4444" s="8"/>
      <c r="C4444" s="8"/>
      <c r="D4444" s="8"/>
      <c r="F4444" s="8"/>
      <c r="H4444"/>
      <c r="N4444"/>
      <c r="P4444" s="8"/>
      <c r="R4444" s="8"/>
      <c r="T4444" s="8"/>
      <c r="AQ4444"/>
      <c r="BJ4444" s="33" t="s">
        <v>4611</v>
      </c>
      <c r="BP4444" s="8"/>
    </row>
    <row r="4445" spans="1:68" x14ac:dyDescent="0.25">
      <c r="A4445" s="8"/>
      <c r="B4445" s="8"/>
      <c r="C4445" s="8"/>
      <c r="D4445" s="8"/>
      <c r="F4445" s="8"/>
      <c r="H4445"/>
      <c r="N4445"/>
      <c r="P4445" s="8"/>
      <c r="R4445" s="8"/>
      <c r="T4445" s="8"/>
      <c r="AQ4445"/>
      <c r="BJ4445" s="33" t="s">
        <v>4612</v>
      </c>
      <c r="BP4445" s="8"/>
    </row>
    <row r="4446" spans="1:68" x14ac:dyDescent="0.25">
      <c r="A4446" s="8"/>
      <c r="B4446" s="8"/>
      <c r="C4446" s="8"/>
      <c r="D4446" s="8"/>
      <c r="F4446" s="8"/>
      <c r="H4446"/>
      <c r="N4446"/>
      <c r="P4446" s="8"/>
      <c r="R4446" s="8"/>
      <c r="T4446" s="8"/>
      <c r="AQ4446"/>
      <c r="BJ4446" s="33" t="s">
        <v>4613</v>
      </c>
      <c r="BP4446" s="8"/>
    </row>
    <row r="4447" spans="1:68" x14ac:dyDescent="0.25">
      <c r="A4447" s="8"/>
      <c r="B4447" s="8"/>
      <c r="C4447" s="8"/>
      <c r="D4447" s="8"/>
      <c r="F4447" s="8"/>
      <c r="H4447"/>
      <c r="N4447"/>
      <c r="P4447" s="8"/>
      <c r="R4447" s="8"/>
      <c r="T4447" s="8"/>
      <c r="AQ4447"/>
      <c r="BJ4447" s="33" t="s">
        <v>4614</v>
      </c>
      <c r="BP4447" s="8"/>
    </row>
    <row r="4448" spans="1:68" x14ac:dyDescent="0.25">
      <c r="A4448" s="8"/>
      <c r="B4448" s="8"/>
      <c r="C4448" s="8"/>
      <c r="D4448" s="8"/>
      <c r="F4448" s="8"/>
      <c r="H4448"/>
      <c r="N4448"/>
      <c r="P4448" s="8"/>
      <c r="R4448" s="8"/>
      <c r="T4448" s="8"/>
      <c r="AQ4448"/>
      <c r="BJ4448" s="33" t="s">
        <v>4615</v>
      </c>
      <c r="BP4448" s="8"/>
    </row>
    <row r="4449" spans="1:68" x14ac:dyDescent="0.25">
      <c r="A4449" s="8"/>
      <c r="B4449" s="8"/>
      <c r="C4449" s="8"/>
      <c r="D4449" s="8"/>
      <c r="F4449" s="8"/>
      <c r="H4449"/>
      <c r="N4449"/>
      <c r="P4449" s="8"/>
      <c r="R4449" s="8"/>
      <c r="T4449" s="8"/>
      <c r="AQ4449"/>
      <c r="BJ4449" s="33" t="s">
        <v>4616</v>
      </c>
      <c r="BP4449" s="8"/>
    </row>
    <row r="4450" spans="1:68" x14ac:dyDescent="0.25">
      <c r="A4450" s="8"/>
      <c r="B4450" s="8"/>
      <c r="C4450" s="8"/>
      <c r="D4450" s="8"/>
      <c r="F4450" s="8"/>
      <c r="H4450"/>
      <c r="N4450"/>
      <c r="P4450" s="8"/>
      <c r="R4450" s="8"/>
      <c r="T4450" s="8"/>
      <c r="AQ4450"/>
      <c r="BJ4450" s="33" t="s">
        <v>4617</v>
      </c>
      <c r="BP4450" s="8"/>
    </row>
    <row r="4451" spans="1:68" x14ac:dyDescent="0.25">
      <c r="A4451" s="8"/>
      <c r="B4451" s="8"/>
      <c r="C4451" s="8"/>
      <c r="D4451" s="8"/>
      <c r="F4451" s="8"/>
      <c r="H4451"/>
      <c r="N4451"/>
      <c r="P4451" s="8"/>
      <c r="R4451" s="8"/>
      <c r="T4451" s="8"/>
      <c r="AQ4451"/>
      <c r="BJ4451" s="33" t="s">
        <v>4618</v>
      </c>
      <c r="BP4451" s="8"/>
    </row>
    <row r="4452" spans="1:68" x14ac:dyDescent="0.25">
      <c r="A4452" s="8"/>
      <c r="B4452" s="8"/>
      <c r="C4452" s="8"/>
      <c r="D4452" s="8"/>
      <c r="F4452" s="8"/>
      <c r="H4452"/>
      <c r="N4452"/>
      <c r="P4452" s="8"/>
      <c r="R4452" s="8"/>
      <c r="T4452" s="8"/>
      <c r="AQ4452"/>
      <c r="BJ4452" s="33" t="s">
        <v>4619</v>
      </c>
      <c r="BP4452" s="8"/>
    </row>
    <row r="4453" spans="1:68" x14ac:dyDescent="0.25">
      <c r="A4453" s="8"/>
      <c r="B4453" s="8"/>
      <c r="C4453" s="8"/>
      <c r="D4453" s="8"/>
      <c r="F4453" s="8"/>
      <c r="H4453"/>
      <c r="N4453"/>
      <c r="P4453" s="8"/>
      <c r="R4453" s="8"/>
      <c r="T4453" s="8"/>
      <c r="AQ4453"/>
      <c r="BJ4453" s="33" t="s">
        <v>4620</v>
      </c>
      <c r="BP4453" s="8"/>
    </row>
    <row r="4454" spans="1:68" x14ac:dyDescent="0.25">
      <c r="A4454" s="8"/>
      <c r="B4454" s="8"/>
      <c r="C4454" s="8"/>
      <c r="D4454" s="8"/>
      <c r="F4454" s="8"/>
      <c r="H4454"/>
      <c r="N4454"/>
      <c r="P4454" s="8"/>
      <c r="R4454" s="8"/>
      <c r="T4454" s="8"/>
      <c r="AQ4454"/>
      <c r="BJ4454" s="33" t="s">
        <v>4621</v>
      </c>
      <c r="BP4454" s="8"/>
    </row>
    <row r="4455" spans="1:68" x14ac:dyDescent="0.25">
      <c r="A4455" s="8"/>
      <c r="B4455" s="8"/>
      <c r="C4455" s="8"/>
      <c r="D4455" s="8"/>
      <c r="F4455" s="8"/>
      <c r="H4455"/>
      <c r="N4455"/>
      <c r="P4455" s="8"/>
      <c r="R4455" s="8"/>
      <c r="T4455" s="8"/>
      <c r="AQ4455"/>
      <c r="BJ4455" s="33" t="s">
        <v>4622</v>
      </c>
      <c r="BP4455" s="8"/>
    </row>
    <row r="4456" spans="1:68" x14ac:dyDescent="0.25">
      <c r="A4456" s="8"/>
      <c r="B4456" s="8"/>
      <c r="C4456" s="8"/>
      <c r="D4456" s="8"/>
      <c r="F4456" s="8"/>
      <c r="H4456"/>
      <c r="N4456"/>
      <c r="P4456" s="8"/>
      <c r="R4456" s="8"/>
      <c r="T4456" s="8"/>
      <c r="AQ4456"/>
      <c r="BJ4456" s="33" t="s">
        <v>4623</v>
      </c>
      <c r="BP4456" s="8"/>
    </row>
    <row r="4457" spans="1:68" x14ac:dyDescent="0.25">
      <c r="A4457" s="8"/>
      <c r="B4457" s="8"/>
      <c r="C4457" s="8"/>
      <c r="D4457" s="8"/>
      <c r="F4457" s="8"/>
      <c r="H4457"/>
      <c r="N4457"/>
      <c r="P4457" s="8"/>
      <c r="R4457" s="8"/>
      <c r="T4457" s="8"/>
      <c r="AQ4457"/>
      <c r="BJ4457" s="33" t="s">
        <v>4624</v>
      </c>
      <c r="BP4457" s="8"/>
    </row>
    <row r="4458" spans="1:68" x14ac:dyDescent="0.25">
      <c r="A4458" s="8"/>
      <c r="B4458" s="8"/>
      <c r="C4458" s="8"/>
      <c r="D4458" s="8"/>
      <c r="F4458" s="8"/>
      <c r="H4458"/>
      <c r="N4458"/>
      <c r="P4458" s="8"/>
      <c r="R4458" s="8"/>
      <c r="T4458" s="8"/>
      <c r="AQ4458"/>
      <c r="BJ4458" s="33" t="s">
        <v>4625</v>
      </c>
      <c r="BP4458" s="8"/>
    </row>
    <row r="4459" spans="1:68" x14ac:dyDescent="0.25">
      <c r="A4459" s="8"/>
      <c r="B4459" s="8"/>
      <c r="C4459" s="8"/>
      <c r="D4459" s="8"/>
      <c r="F4459" s="8"/>
      <c r="H4459"/>
      <c r="N4459"/>
      <c r="P4459" s="8"/>
      <c r="R4459" s="8"/>
      <c r="T4459" s="8"/>
      <c r="AQ4459"/>
      <c r="BJ4459" s="33" t="s">
        <v>4626</v>
      </c>
      <c r="BP4459" s="8"/>
    </row>
    <row r="4460" spans="1:68" x14ac:dyDescent="0.25">
      <c r="A4460" s="8"/>
      <c r="B4460" s="8"/>
      <c r="C4460" s="8"/>
      <c r="D4460" s="8"/>
      <c r="F4460" s="8"/>
      <c r="H4460"/>
      <c r="N4460"/>
      <c r="P4460" s="8"/>
      <c r="R4460" s="8"/>
      <c r="T4460" s="8"/>
      <c r="AQ4460"/>
      <c r="BJ4460" s="33" t="s">
        <v>4627</v>
      </c>
      <c r="BP4460" s="8"/>
    </row>
    <row r="4461" spans="1:68" x14ac:dyDescent="0.25">
      <c r="A4461" s="8"/>
      <c r="B4461" s="8"/>
      <c r="C4461" s="8"/>
      <c r="D4461" s="8"/>
      <c r="F4461" s="8"/>
      <c r="H4461"/>
      <c r="N4461"/>
      <c r="P4461" s="8"/>
      <c r="R4461" s="8"/>
      <c r="T4461" s="8"/>
      <c r="AQ4461"/>
      <c r="BJ4461" s="33" t="s">
        <v>4628</v>
      </c>
      <c r="BP4461" s="8"/>
    </row>
    <row r="4462" spans="1:68" x14ac:dyDescent="0.25">
      <c r="A4462" s="8"/>
      <c r="B4462" s="8"/>
      <c r="C4462" s="8"/>
      <c r="D4462" s="8"/>
      <c r="F4462" s="8"/>
      <c r="H4462"/>
      <c r="N4462"/>
      <c r="P4462" s="8"/>
      <c r="R4462" s="8"/>
      <c r="T4462" s="8"/>
      <c r="AQ4462"/>
      <c r="BJ4462" s="33" t="s">
        <v>4629</v>
      </c>
      <c r="BP4462" s="8"/>
    </row>
    <row r="4463" spans="1:68" x14ac:dyDescent="0.25">
      <c r="A4463" s="8"/>
      <c r="B4463" s="8"/>
      <c r="C4463" s="8"/>
      <c r="D4463" s="8"/>
      <c r="F4463" s="8"/>
      <c r="H4463"/>
      <c r="N4463"/>
      <c r="P4463" s="8"/>
      <c r="R4463" s="8"/>
      <c r="T4463" s="8"/>
      <c r="AQ4463"/>
      <c r="BJ4463" s="33" t="s">
        <v>4630</v>
      </c>
      <c r="BP4463" s="8"/>
    </row>
    <row r="4464" spans="1:68" x14ac:dyDescent="0.25">
      <c r="A4464" s="8"/>
      <c r="B4464" s="8"/>
      <c r="C4464" s="8"/>
      <c r="D4464" s="8"/>
      <c r="F4464" s="8"/>
      <c r="H4464"/>
      <c r="N4464"/>
      <c r="P4464" s="8"/>
      <c r="R4464" s="8"/>
      <c r="T4464" s="8"/>
      <c r="AQ4464"/>
      <c r="BJ4464" s="33" t="s">
        <v>4631</v>
      </c>
      <c r="BP4464" s="8"/>
    </row>
    <row r="4465" spans="1:68" x14ac:dyDescent="0.25">
      <c r="A4465" s="8"/>
      <c r="B4465" s="8"/>
      <c r="C4465" s="8"/>
      <c r="D4465" s="8"/>
      <c r="F4465" s="8"/>
      <c r="H4465"/>
      <c r="N4465"/>
      <c r="P4465" s="8"/>
      <c r="R4465" s="8"/>
      <c r="T4465" s="8"/>
      <c r="AQ4465"/>
      <c r="BJ4465" s="33" t="s">
        <v>4632</v>
      </c>
      <c r="BP4465" s="8"/>
    </row>
    <row r="4466" spans="1:68" x14ac:dyDescent="0.25">
      <c r="A4466" s="8"/>
      <c r="B4466" s="8"/>
      <c r="C4466" s="8"/>
      <c r="D4466" s="8"/>
      <c r="F4466" s="8"/>
      <c r="H4466"/>
      <c r="N4466"/>
      <c r="P4466" s="8"/>
      <c r="R4466" s="8"/>
      <c r="T4466" s="8"/>
      <c r="AQ4466"/>
      <c r="BJ4466" s="33" t="s">
        <v>4633</v>
      </c>
      <c r="BP4466" s="8"/>
    </row>
    <row r="4467" spans="1:68" x14ac:dyDescent="0.25">
      <c r="A4467" s="8"/>
      <c r="B4467" s="8"/>
      <c r="C4467" s="8"/>
      <c r="D4467" s="8"/>
      <c r="F4467" s="8"/>
      <c r="H4467"/>
      <c r="N4467"/>
      <c r="P4467" s="8"/>
      <c r="R4467" s="8"/>
      <c r="T4467" s="8"/>
      <c r="AQ4467"/>
      <c r="BJ4467" s="33" t="s">
        <v>4634</v>
      </c>
      <c r="BP4467" s="8"/>
    </row>
    <row r="4468" spans="1:68" x14ac:dyDescent="0.25">
      <c r="A4468" s="8"/>
      <c r="B4468" s="8"/>
      <c r="C4468" s="8"/>
      <c r="D4468" s="8"/>
      <c r="F4468" s="8"/>
      <c r="H4468"/>
      <c r="N4468"/>
      <c r="P4468" s="8"/>
      <c r="R4468" s="8"/>
      <c r="T4468" s="8"/>
      <c r="AQ4468"/>
      <c r="BJ4468" s="33" t="s">
        <v>4635</v>
      </c>
      <c r="BP4468" s="8"/>
    </row>
    <row r="4469" spans="1:68" x14ac:dyDescent="0.25">
      <c r="A4469" s="8"/>
      <c r="B4469" s="8"/>
      <c r="C4469" s="8"/>
      <c r="D4469" s="8"/>
      <c r="F4469" s="8"/>
      <c r="H4469"/>
      <c r="N4469"/>
      <c r="P4469" s="8"/>
      <c r="R4469" s="8"/>
      <c r="T4469" s="8"/>
      <c r="AQ4469"/>
      <c r="BJ4469" s="33" t="s">
        <v>4636</v>
      </c>
      <c r="BP4469" s="8"/>
    </row>
    <row r="4470" spans="1:68" x14ac:dyDescent="0.25">
      <c r="A4470" s="8"/>
      <c r="B4470" s="8"/>
      <c r="C4470" s="8"/>
      <c r="D4470" s="8"/>
      <c r="F4470" s="8"/>
      <c r="H4470"/>
      <c r="N4470"/>
      <c r="P4470" s="8"/>
      <c r="R4470" s="8"/>
      <c r="T4470" s="8"/>
      <c r="AQ4470"/>
      <c r="BJ4470" s="33" t="s">
        <v>4637</v>
      </c>
      <c r="BP4470" s="8"/>
    </row>
    <row r="4471" spans="1:68" x14ac:dyDescent="0.25">
      <c r="A4471" s="8"/>
      <c r="B4471" s="8"/>
      <c r="C4471" s="8"/>
      <c r="D4471" s="8"/>
      <c r="F4471" s="8"/>
      <c r="H4471"/>
      <c r="N4471"/>
      <c r="P4471" s="8"/>
      <c r="R4471" s="8"/>
      <c r="T4471" s="8"/>
      <c r="AQ4471"/>
      <c r="BJ4471" s="33" t="s">
        <v>4638</v>
      </c>
      <c r="BP4471" s="8"/>
    </row>
    <row r="4472" spans="1:68" x14ac:dyDescent="0.25">
      <c r="A4472" s="8"/>
      <c r="B4472" s="8"/>
      <c r="C4472" s="8"/>
      <c r="D4472" s="8"/>
      <c r="F4472" s="8"/>
      <c r="H4472"/>
      <c r="N4472"/>
      <c r="P4472" s="8"/>
      <c r="R4472" s="8"/>
      <c r="T4472" s="8"/>
      <c r="AQ4472"/>
      <c r="BJ4472" s="33" t="s">
        <v>4639</v>
      </c>
      <c r="BP4472" s="8"/>
    </row>
    <row r="4473" spans="1:68" x14ac:dyDescent="0.25">
      <c r="A4473" s="8"/>
      <c r="B4473" s="8"/>
      <c r="C4473" s="8"/>
      <c r="D4473" s="8"/>
      <c r="F4473" s="8"/>
      <c r="H4473"/>
      <c r="N4473"/>
      <c r="P4473" s="8"/>
      <c r="R4473" s="8"/>
      <c r="T4473" s="8"/>
      <c r="AQ4473"/>
      <c r="BJ4473" s="33" t="s">
        <v>4640</v>
      </c>
      <c r="BP4473" s="8"/>
    </row>
    <row r="4474" spans="1:68" x14ac:dyDescent="0.25">
      <c r="A4474" s="8"/>
      <c r="B4474" s="8"/>
      <c r="C4474" s="8"/>
      <c r="D4474" s="8"/>
      <c r="F4474" s="8"/>
      <c r="H4474"/>
      <c r="N4474"/>
      <c r="P4474" s="8"/>
      <c r="R4474" s="8"/>
      <c r="T4474" s="8"/>
      <c r="AQ4474"/>
      <c r="BJ4474" s="33" t="s">
        <v>4641</v>
      </c>
      <c r="BP4474" s="8"/>
    </row>
    <row r="4475" spans="1:68" x14ac:dyDescent="0.25">
      <c r="A4475" s="8"/>
      <c r="B4475" s="8"/>
      <c r="C4475" s="8"/>
      <c r="D4475" s="8"/>
      <c r="F4475" s="8"/>
      <c r="H4475"/>
      <c r="N4475"/>
      <c r="P4475" s="8"/>
      <c r="R4475" s="8"/>
      <c r="T4475" s="8"/>
      <c r="AQ4475"/>
      <c r="BJ4475" s="33" t="s">
        <v>4642</v>
      </c>
      <c r="BP4475" s="8"/>
    </row>
    <row r="4476" spans="1:68" x14ac:dyDescent="0.25">
      <c r="A4476" s="8"/>
      <c r="B4476" s="8"/>
      <c r="C4476" s="8"/>
      <c r="D4476" s="8"/>
      <c r="F4476" s="8"/>
      <c r="H4476"/>
      <c r="N4476"/>
      <c r="P4476" s="8"/>
      <c r="R4476" s="8"/>
      <c r="T4476" s="8"/>
      <c r="AQ4476"/>
      <c r="BJ4476" s="33" t="s">
        <v>4643</v>
      </c>
      <c r="BP4476" s="8"/>
    </row>
    <row r="4477" spans="1:68" x14ac:dyDescent="0.25">
      <c r="A4477" s="8"/>
      <c r="B4477" s="8"/>
      <c r="C4477" s="8"/>
      <c r="D4477" s="8"/>
      <c r="F4477" s="8"/>
      <c r="H4477"/>
      <c r="N4477"/>
      <c r="P4477" s="8"/>
      <c r="R4477" s="8"/>
      <c r="T4477" s="8"/>
      <c r="AQ4477"/>
      <c r="BJ4477" s="33" t="s">
        <v>4644</v>
      </c>
      <c r="BP4477" s="8"/>
    </row>
    <row r="4478" spans="1:68" x14ac:dyDescent="0.25">
      <c r="A4478" s="8"/>
      <c r="B4478" s="8"/>
      <c r="C4478" s="8"/>
      <c r="D4478" s="8"/>
      <c r="F4478" s="8"/>
      <c r="H4478"/>
      <c r="N4478"/>
      <c r="P4478" s="8"/>
      <c r="R4478" s="8"/>
      <c r="T4478" s="8"/>
      <c r="AQ4478"/>
      <c r="BJ4478" s="33" t="s">
        <v>4645</v>
      </c>
      <c r="BP4478" s="8"/>
    </row>
    <row r="4479" spans="1:68" x14ac:dyDescent="0.25">
      <c r="A4479" s="8"/>
      <c r="B4479" s="8"/>
      <c r="C4479" s="8"/>
      <c r="D4479" s="8"/>
      <c r="F4479" s="8"/>
      <c r="H4479"/>
      <c r="N4479"/>
      <c r="P4479" s="8"/>
      <c r="R4479" s="8"/>
      <c r="T4479" s="8"/>
      <c r="AQ4479"/>
      <c r="BJ4479" s="33" t="s">
        <v>4646</v>
      </c>
      <c r="BP4479" s="8"/>
    </row>
    <row r="4480" spans="1:68" x14ac:dyDescent="0.25">
      <c r="A4480" s="8"/>
      <c r="B4480" s="8"/>
      <c r="C4480" s="8"/>
      <c r="D4480" s="8"/>
      <c r="F4480" s="8"/>
      <c r="H4480"/>
      <c r="N4480"/>
      <c r="P4480" s="8"/>
      <c r="R4480" s="8"/>
      <c r="T4480" s="8"/>
      <c r="AQ4480"/>
      <c r="BJ4480" s="33" t="s">
        <v>4647</v>
      </c>
      <c r="BP4480" s="8"/>
    </row>
    <row r="4481" spans="1:68" x14ac:dyDescent="0.25">
      <c r="A4481" s="8"/>
      <c r="B4481" s="8"/>
      <c r="C4481" s="8"/>
      <c r="D4481" s="8"/>
      <c r="F4481" s="8"/>
      <c r="H4481"/>
      <c r="N4481"/>
      <c r="P4481" s="8"/>
      <c r="R4481" s="8"/>
      <c r="T4481" s="8"/>
      <c r="AQ4481"/>
      <c r="BJ4481" s="33" t="s">
        <v>4648</v>
      </c>
      <c r="BP4481" s="8"/>
    </row>
    <row r="4482" spans="1:68" x14ac:dyDescent="0.25">
      <c r="A4482" s="8"/>
      <c r="B4482" s="8"/>
      <c r="C4482" s="8"/>
      <c r="D4482" s="8"/>
      <c r="F4482" s="8"/>
      <c r="H4482"/>
      <c r="N4482"/>
      <c r="P4482" s="8"/>
      <c r="R4482" s="8"/>
      <c r="T4482" s="8"/>
      <c r="AQ4482"/>
      <c r="BJ4482" s="33" t="s">
        <v>4649</v>
      </c>
      <c r="BP4482" s="8"/>
    </row>
    <row r="4483" spans="1:68" x14ac:dyDescent="0.25">
      <c r="A4483" s="8"/>
      <c r="B4483" s="8"/>
      <c r="C4483" s="8"/>
      <c r="D4483" s="8"/>
      <c r="F4483" s="8"/>
      <c r="H4483"/>
      <c r="N4483"/>
      <c r="P4483" s="8"/>
      <c r="R4483" s="8"/>
      <c r="T4483" s="8"/>
      <c r="AQ4483"/>
      <c r="BJ4483" s="33" t="s">
        <v>4650</v>
      </c>
      <c r="BP4483" s="8"/>
    </row>
    <row r="4484" spans="1:68" x14ac:dyDescent="0.25">
      <c r="A4484" s="8"/>
      <c r="B4484" s="8"/>
      <c r="C4484" s="8"/>
      <c r="D4484" s="8"/>
      <c r="F4484" s="8"/>
      <c r="H4484"/>
      <c r="N4484"/>
      <c r="P4484" s="8"/>
      <c r="R4484" s="8"/>
      <c r="T4484" s="8"/>
      <c r="AQ4484"/>
      <c r="BJ4484" s="33" t="s">
        <v>4651</v>
      </c>
      <c r="BP4484" s="8"/>
    </row>
    <row r="4485" spans="1:68" x14ac:dyDescent="0.25">
      <c r="A4485" s="8"/>
      <c r="B4485" s="8"/>
      <c r="C4485" s="8"/>
      <c r="D4485" s="8"/>
      <c r="F4485" s="8"/>
      <c r="H4485"/>
      <c r="N4485"/>
      <c r="P4485" s="8"/>
      <c r="R4485" s="8"/>
      <c r="T4485" s="8"/>
      <c r="AQ4485"/>
      <c r="BJ4485" s="33" t="s">
        <v>4652</v>
      </c>
      <c r="BP4485" s="8"/>
    </row>
    <row r="4486" spans="1:68" x14ac:dyDescent="0.25">
      <c r="A4486" s="8"/>
      <c r="B4486" s="8"/>
      <c r="C4486" s="8"/>
      <c r="D4486" s="8"/>
      <c r="F4486" s="8"/>
      <c r="H4486"/>
      <c r="N4486"/>
      <c r="P4486" s="8"/>
      <c r="R4486" s="8"/>
      <c r="T4486" s="8"/>
      <c r="AQ4486"/>
      <c r="BJ4486" s="33" t="s">
        <v>4653</v>
      </c>
      <c r="BP4486" s="8"/>
    </row>
    <row r="4487" spans="1:68" x14ac:dyDescent="0.25">
      <c r="A4487" s="8"/>
      <c r="B4487" s="8"/>
      <c r="C4487" s="8"/>
      <c r="D4487" s="8"/>
      <c r="F4487" s="8"/>
      <c r="H4487"/>
      <c r="N4487"/>
      <c r="P4487" s="8"/>
      <c r="R4487" s="8"/>
      <c r="T4487" s="8"/>
      <c r="AQ4487"/>
      <c r="BJ4487" s="33" t="s">
        <v>4654</v>
      </c>
      <c r="BP4487" s="8"/>
    </row>
    <row r="4488" spans="1:68" x14ac:dyDescent="0.25">
      <c r="A4488" s="8"/>
      <c r="B4488" s="8"/>
      <c r="C4488" s="8"/>
      <c r="D4488" s="8"/>
      <c r="F4488" s="8"/>
      <c r="H4488"/>
      <c r="N4488"/>
      <c r="P4488" s="8"/>
      <c r="R4488" s="8"/>
      <c r="T4488" s="8"/>
      <c r="AQ4488"/>
      <c r="BJ4488" s="33" t="s">
        <v>4655</v>
      </c>
      <c r="BP4488" s="8"/>
    </row>
    <row r="4489" spans="1:68" x14ac:dyDescent="0.25">
      <c r="A4489" s="8"/>
      <c r="B4489" s="8"/>
      <c r="C4489" s="8"/>
      <c r="D4489" s="8"/>
      <c r="F4489" s="8"/>
      <c r="H4489"/>
      <c r="N4489"/>
      <c r="P4489" s="8"/>
      <c r="R4489" s="8"/>
      <c r="T4489" s="8"/>
      <c r="AQ4489"/>
      <c r="BJ4489" s="33" t="s">
        <v>4656</v>
      </c>
      <c r="BP4489" s="8"/>
    </row>
    <row r="4490" spans="1:68" x14ac:dyDescent="0.25">
      <c r="A4490" s="8"/>
      <c r="B4490" s="8"/>
      <c r="C4490" s="8"/>
      <c r="D4490" s="8"/>
      <c r="F4490" s="8"/>
      <c r="H4490"/>
      <c r="N4490"/>
      <c r="P4490" s="8"/>
      <c r="R4490" s="8"/>
      <c r="T4490" s="8"/>
      <c r="AQ4490"/>
      <c r="BJ4490" s="33" t="s">
        <v>4657</v>
      </c>
      <c r="BP4490" s="8"/>
    </row>
    <row r="4491" spans="1:68" x14ac:dyDescent="0.25">
      <c r="A4491" s="8"/>
      <c r="B4491" s="8"/>
      <c r="C4491" s="8"/>
      <c r="D4491" s="8"/>
      <c r="F4491" s="8"/>
      <c r="H4491"/>
      <c r="N4491"/>
      <c r="P4491" s="8"/>
      <c r="R4491" s="8"/>
      <c r="T4491" s="8"/>
      <c r="AQ4491"/>
      <c r="BJ4491" s="33" t="s">
        <v>4658</v>
      </c>
      <c r="BP4491" s="8"/>
    </row>
    <row r="4492" spans="1:68" x14ac:dyDescent="0.25">
      <c r="A4492" s="8"/>
      <c r="B4492" s="8"/>
      <c r="C4492" s="8"/>
      <c r="D4492" s="8"/>
      <c r="F4492" s="8"/>
      <c r="H4492"/>
      <c r="N4492"/>
      <c r="P4492" s="8"/>
      <c r="R4492" s="8"/>
      <c r="T4492" s="8"/>
      <c r="AQ4492"/>
      <c r="BJ4492" s="33" t="s">
        <v>4659</v>
      </c>
      <c r="BP4492" s="8"/>
    </row>
    <row r="4493" spans="1:68" x14ac:dyDescent="0.25">
      <c r="A4493" s="8"/>
      <c r="B4493" s="8"/>
      <c r="C4493" s="8"/>
      <c r="D4493" s="8"/>
      <c r="F4493" s="8"/>
      <c r="H4493"/>
      <c r="N4493"/>
      <c r="P4493" s="8"/>
      <c r="R4493" s="8"/>
      <c r="T4493" s="8"/>
      <c r="AQ4493"/>
      <c r="BJ4493" s="33" t="s">
        <v>4660</v>
      </c>
      <c r="BP4493" s="8"/>
    </row>
    <row r="4494" spans="1:68" x14ac:dyDescent="0.25">
      <c r="A4494" s="8"/>
      <c r="B4494" s="8"/>
      <c r="C4494" s="8"/>
      <c r="D4494" s="8"/>
      <c r="F4494" s="8"/>
      <c r="H4494"/>
      <c r="N4494"/>
      <c r="P4494" s="8"/>
      <c r="R4494" s="8"/>
      <c r="T4494" s="8"/>
      <c r="AQ4494"/>
      <c r="BJ4494" s="33" t="s">
        <v>4661</v>
      </c>
      <c r="BP4494" s="8"/>
    </row>
    <row r="4495" spans="1:68" x14ac:dyDescent="0.25">
      <c r="A4495" s="8"/>
      <c r="B4495" s="8"/>
      <c r="C4495" s="8"/>
      <c r="D4495" s="8"/>
      <c r="F4495" s="8"/>
      <c r="H4495"/>
      <c r="N4495"/>
      <c r="P4495" s="8"/>
      <c r="R4495" s="8"/>
      <c r="T4495" s="8"/>
      <c r="AQ4495"/>
      <c r="BJ4495" s="33" t="s">
        <v>4662</v>
      </c>
      <c r="BP4495" s="8"/>
    </row>
    <row r="4496" spans="1:68" x14ac:dyDescent="0.25">
      <c r="A4496" s="8"/>
      <c r="B4496" s="8"/>
      <c r="C4496" s="8"/>
      <c r="D4496" s="8"/>
      <c r="F4496" s="8"/>
      <c r="H4496"/>
      <c r="N4496"/>
      <c r="P4496" s="8"/>
      <c r="R4496" s="8"/>
      <c r="T4496" s="8"/>
      <c r="AQ4496"/>
      <c r="BJ4496" s="33" t="s">
        <v>4663</v>
      </c>
      <c r="BP4496" s="8"/>
    </row>
    <row r="4497" spans="1:68" x14ac:dyDescent="0.25">
      <c r="A4497" s="8"/>
      <c r="B4497" s="8"/>
      <c r="C4497" s="8"/>
      <c r="D4497" s="8"/>
      <c r="F4497" s="8"/>
      <c r="H4497"/>
      <c r="N4497"/>
      <c r="P4497" s="8"/>
      <c r="R4497" s="8"/>
      <c r="T4497" s="8"/>
      <c r="AQ4497"/>
      <c r="BJ4497" s="33" t="s">
        <v>4664</v>
      </c>
      <c r="BP4497" s="8"/>
    </row>
    <row r="4498" spans="1:68" x14ac:dyDescent="0.25">
      <c r="A4498" s="8"/>
      <c r="B4498" s="8"/>
      <c r="C4498" s="8"/>
      <c r="D4498" s="8"/>
      <c r="F4498" s="8"/>
      <c r="H4498"/>
      <c r="N4498"/>
      <c r="P4498" s="8"/>
      <c r="R4498" s="8"/>
      <c r="T4498" s="8"/>
      <c r="AQ4498"/>
      <c r="BJ4498" s="33" t="s">
        <v>4665</v>
      </c>
      <c r="BP4498" s="8"/>
    </row>
    <row r="4499" spans="1:68" x14ac:dyDescent="0.25">
      <c r="A4499" s="8"/>
      <c r="B4499" s="8"/>
      <c r="C4499" s="8"/>
      <c r="D4499" s="8"/>
      <c r="F4499" s="8"/>
      <c r="H4499"/>
      <c r="N4499"/>
      <c r="P4499" s="8"/>
      <c r="R4499" s="8"/>
      <c r="T4499" s="8"/>
      <c r="AQ4499"/>
      <c r="BJ4499" s="33" t="s">
        <v>4666</v>
      </c>
      <c r="BP4499" s="8"/>
    </row>
    <row r="4500" spans="1:68" x14ac:dyDescent="0.25">
      <c r="A4500" s="8"/>
      <c r="B4500" s="8"/>
      <c r="C4500" s="8"/>
      <c r="D4500" s="8"/>
      <c r="F4500" s="8"/>
      <c r="H4500"/>
      <c r="N4500"/>
      <c r="P4500" s="8"/>
      <c r="R4500" s="8"/>
      <c r="T4500" s="8"/>
      <c r="AQ4500"/>
      <c r="BJ4500" s="33" t="s">
        <v>4667</v>
      </c>
      <c r="BP4500" s="8"/>
    </row>
    <row r="4501" spans="1:68" x14ac:dyDescent="0.25">
      <c r="A4501" s="8"/>
      <c r="B4501" s="8"/>
      <c r="C4501" s="8"/>
      <c r="D4501" s="8"/>
      <c r="F4501" s="8"/>
      <c r="H4501"/>
      <c r="N4501"/>
      <c r="P4501" s="8"/>
      <c r="R4501" s="8"/>
      <c r="T4501" s="8"/>
      <c r="AQ4501"/>
      <c r="BJ4501" s="33" t="s">
        <v>4668</v>
      </c>
      <c r="BP4501" s="8"/>
    </row>
    <row r="4502" spans="1:68" x14ac:dyDescent="0.25">
      <c r="A4502" s="8"/>
      <c r="B4502" s="8"/>
      <c r="C4502" s="8"/>
      <c r="D4502" s="8"/>
      <c r="F4502" s="8"/>
      <c r="H4502"/>
      <c r="N4502"/>
      <c r="P4502" s="8"/>
      <c r="R4502" s="8"/>
      <c r="T4502" s="8"/>
      <c r="AQ4502"/>
      <c r="BJ4502" s="33" t="s">
        <v>4669</v>
      </c>
      <c r="BP4502" s="8"/>
    </row>
    <row r="4503" spans="1:68" x14ac:dyDescent="0.25">
      <c r="A4503" s="8"/>
      <c r="B4503" s="8"/>
      <c r="C4503" s="8"/>
      <c r="D4503" s="8"/>
      <c r="F4503" s="8"/>
      <c r="H4503"/>
      <c r="N4503"/>
      <c r="P4503" s="8"/>
      <c r="R4503" s="8"/>
      <c r="T4503" s="8"/>
      <c r="AQ4503"/>
      <c r="BJ4503" s="33" t="s">
        <v>4670</v>
      </c>
      <c r="BP4503" s="8"/>
    </row>
    <row r="4504" spans="1:68" x14ac:dyDescent="0.25">
      <c r="A4504" s="8"/>
      <c r="B4504" s="8"/>
      <c r="C4504" s="8"/>
      <c r="D4504" s="8"/>
      <c r="F4504" s="8"/>
      <c r="H4504"/>
      <c r="N4504"/>
      <c r="P4504" s="8"/>
      <c r="R4504" s="8"/>
      <c r="T4504" s="8"/>
      <c r="AQ4504"/>
      <c r="BJ4504" s="33" t="s">
        <v>4671</v>
      </c>
      <c r="BP4504" s="8"/>
    </row>
    <row r="4505" spans="1:68" x14ac:dyDescent="0.25">
      <c r="A4505" s="8"/>
      <c r="B4505" s="8"/>
      <c r="C4505" s="8"/>
      <c r="D4505" s="8"/>
      <c r="F4505" s="8"/>
      <c r="H4505"/>
      <c r="N4505"/>
      <c r="P4505" s="8"/>
      <c r="R4505" s="8"/>
      <c r="T4505" s="8"/>
      <c r="AQ4505"/>
      <c r="BJ4505" s="33" t="s">
        <v>4672</v>
      </c>
      <c r="BP4505" s="8"/>
    </row>
    <row r="4506" spans="1:68" x14ac:dyDescent="0.25">
      <c r="A4506" s="8"/>
      <c r="B4506" s="8"/>
      <c r="C4506" s="8"/>
      <c r="D4506" s="8"/>
      <c r="F4506" s="8"/>
      <c r="H4506"/>
      <c r="N4506"/>
      <c r="P4506" s="8"/>
      <c r="R4506" s="8"/>
      <c r="T4506" s="8"/>
      <c r="AQ4506"/>
      <c r="BJ4506" s="33" t="s">
        <v>4673</v>
      </c>
      <c r="BP4506" s="8"/>
    </row>
    <row r="4507" spans="1:68" x14ac:dyDescent="0.25">
      <c r="A4507" s="8"/>
      <c r="B4507" s="8"/>
      <c r="C4507" s="8"/>
      <c r="D4507" s="8"/>
      <c r="F4507" s="8"/>
      <c r="H4507"/>
      <c r="N4507"/>
      <c r="P4507" s="8"/>
      <c r="R4507" s="8"/>
      <c r="T4507" s="8"/>
      <c r="AQ4507"/>
      <c r="BJ4507" s="33" t="s">
        <v>4674</v>
      </c>
      <c r="BP4507" s="8"/>
    </row>
    <row r="4508" spans="1:68" x14ac:dyDescent="0.25">
      <c r="A4508" s="8"/>
      <c r="B4508" s="8"/>
      <c r="C4508" s="8"/>
      <c r="D4508" s="8"/>
      <c r="F4508" s="8"/>
      <c r="H4508"/>
      <c r="N4508"/>
      <c r="P4508" s="8"/>
      <c r="R4508" s="8"/>
      <c r="T4508" s="8"/>
      <c r="AQ4508"/>
      <c r="BJ4508" s="33" t="s">
        <v>4675</v>
      </c>
      <c r="BP4508" s="8"/>
    </row>
    <row r="4509" spans="1:68" x14ac:dyDescent="0.25">
      <c r="A4509" s="8"/>
      <c r="B4509" s="8"/>
      <c r="C4509" s="8"/>
      <c r="D4509" s="8"/>
      <c r="F4509" s="8"/>
      <c r="H4509"/>
      <c r="N4509"/>
      <c r="P4509" s="8"/>
      <c r="R4509" s="8"/>
      <c r="T4509" s="8"/>
      <c r="AQ4509"/>
      <c r="BJ4509" s="33" t="s">
        <v>4676</v>
      </c>
      <c r="BP4509" s="8"/>
    </row>
    <row r="4510" spans="1:68" x14ac:dyDescent="0.25">
      <c r="A4510" s="8"/>
      <c r="B4510" s="8"/>
      <c r="C4510" s="8"/>
      <c r="D4510" s="8"/>
      <c r="F4510" s="8"/>
      <c r="H4510"/>
      <c r="N4510"/>
      <c r="P4510" s="8"/>
      <c r="R4510" s="8"/>
      <c r="T4510" s="8"/>
      <c r="AQ4510"/>
      <c r="BJ4510" s="33" t="s">
        <v>4677</v>
      </c>
      <c r="BP4510" s="8"/>
    </row>
    <row r="4511" spans="1:68" x14ac:dyDescent="0.25">
      <c r="A4511" s="8"/>
      <c r="B4511" s="8"/>
      <c r="C4511" s="8"/>
      <c r="D4511" s="8"/>
      <c r="F4511" s="8"/>
      <c r="H4511"/>
      <c r="N4511"/>
      <c r="P4511" s="8"/>
      <c r="R4511" s="8"/>
      <c r="T4511" s="8"/>
      <c r="AQ4511"/>
      <c r="BJ4511" s="33" t="s">
        <v>4678</v>
      </c>
      <c r="BP4511" s="8"/>
    </row>
    <row r="4512" spans="1:68" x14ac:dyDescent="0.25">
      <c r="A4512" s="8"/>
      <c r="B4512" s="8"/>
      <c r="C4512" s="8"/>
      <c r="D4512" s="8"/>
      <c r="F4512" s="8"/>
      <c r="H4512"/>
      <c r="N4512"/>
      <c r="P4512" s="8"/>
      <c r="R4512" s="8"/>
      <c r="T4512" s="8"/>
      <c r="AQ4512"/>
      <c r="BJ4512" s="33" t="s">
        <v>4679</v>
      </c>
      <c r="BP4512" s="8"/>
    </row>
    <row r="4513" spans="1:68" x14ac:dyDescent="0.25">
      <c r="A4513" s="8"/>
      <c r="B4513" s="8"/>
      <c r="C4513" s="8"/>
      <c r="D4513" s="8"/>
      <c r="F4513" s="8"/>
      <c r="H4513"/>
      <c r="N4513"/>
      <c r="P4513" s="8"/>
      <c r="R4513" s="8"/>
      <c r="T4513" s="8"/>
      <c r="AQ4513"/>
      <c r="BJ4513" s="33" t="s">
        <v>4680</v>
      </c>
      <c r="BP4513" s="8"/>
    </row>
    <row r="4514" spans="1:68" x14ac:dyDescent="0.25">
      <c r="A4514" s="8"/>
      <c r="B4514" s="8"/>
      <c r="C4514" s="8"/>
      <c r="D4514" s="8"/>
      <c r="F4514" s="8"/>
      <c r="H4514"/>
      <c r="N4514"/>
      <c r="P4514" s="8"/>
      <c r="R4514" s="8"/>
      <c r="T4514" s="8"/>
      <c r="AQ4514"/>
      <c r="BJ4514" s="33" t="s">
        <v>4681</v>
      </c>
      <c r="BP4514" s="8"/>
    </row>
    <row r="4515" spans="1:68" x14ac:dyDescent="0.25">
      <c r="A4515" s="8"/>
      <c r="B4515" s="8"/>
      <c r="C4515" s="8"/>
      <c r="D4515" s="8"/>
      <c r="F4515" s="8"/>
      <c r="H4515"/>
      <c r="N4515"/>
      <c r="P4515" s="8"/>
      <c r="R4515" s="8"/>
      <c r="T4515" s="8"/>
      <c r="AQ4515"/>
      <c r="BJ4515" s="33" t="s">
        <v>4682</v>
      </c>
      <c r="BP4515" s="8"/>
    </row>
    <row r="4516" spans="1:68" x14ac:dyDescent="0.25">
      <c r="A4516" s="8"/>
      <c r="B4516" s="8"/>
      <c r="C4516" s="8"/>
      <c r="D4516" s="8"/>
      <c r="F4516" s="8"/>
      <c r="H4516"/>
      <c r="N4516"/>
      <c r="P4516" s="8"/>
      <c r="R4516" s="8"/>
      <c r="T4516" s="8"/>
      <c r="AQ4516"/>
      <c r="BJ4516" s="33" t="s">
        <v>4683</v>
      </c>
      <c r="BP4516" s="8"/>
    </row>
    <row r="4517" spans="1:68" x14ac:dyDescent="0.25">
      <c r="A4517" s="8"/>
      <c r="B4517" s="8"/>
      <c r="C4517" s="8"/>
      <c r="D4517" s="8"/>
      <c r="F4517" s="8"/>
      <c r="H4517"/>
      <c r="N4517"/>
      <c r="P4517" s="8"/>
      <c r="R4517" s="8"/>
      <c r="T4517" s="8"/>
      <c r="AQ4517"/>
      <c r="BJ4517" s="33" t="s">
        <v>4684</v>
      </c>
      <c r="BP4517" s="8"/>
    </row>
    <row r="4518" spans="1:68" x14ac:dyDescent="0.25">
      <c r="A4518" s="8"/>
      <c r="B4518" s="8"/>
      <c r="C4518" s="8"/>
      <c r="D4518" s="8"/>
      <c r="F4518" s="8"/>
      <c r="H4518"/>
      <c r="N4518"/>
      <c r="P4518" s="8"/>
      <c r="R4518" s="8"/>
      <c r="T4518" s="8"/>
      <c r="AQ4518"/>
      <c r="BJ4518" s="33" t="s">
        <v>4685</v>
      </c>
      <c r="BP4518" s="8"/>
    </row>
    <row r="4519" spans="1:68" x14ac:dyDescent="0.25">
      <c r="A4519" s="8"/>
      <c r="B4519" s="8"/>
      <c r="C4519" s="8"/>
      <c r="D4519" s="8"/>
      <c r="F4519" s="8"/>
      <c r="H4519"/>
      <c r="N4519"/>
      <c r="P4519" s="8"/>
      <c r="R4519" s="8"/>
      <c r="T4519" s="8"/>
      <c r="AQ4519"/>
      <c r="BJ4519" s="33" t="s">
        <v>4686</v>
      </c>
      <c r="BP4519" s="8"/>
    </row>
    <row r="4520" spans="1:68" x14ac:dyDescent="0.25">
      <c r="A4520" s="8"/>
      <c r="B4520" s="8"/>
      <c r="C4520" s="8"/>
      <c r="D4520" s="8"/>
      <c r="F4520" s="8"/>
      <c r="H4520"/>
      <c r="N4520"/>
      <c r="P4520" s="8"/>
      <c r="R4520" s="8"/>
      <c r="T4520" s="8"/>
      <c r="AQ4520"/>
      <c r="BJ4520" s="33" t="s">
        <v>4687</v>
      </c>
      <c r="BP4520" s="8"/>
    </row>
    <row r="4521" spans="1:68" x14ac:dyDescent="0.25">
      <c r="A4521" s="8"/>
      <c r="B4521" s="8"/>
      <c r="C4521" s="8"/>
      <c r="D4521" s="8"/>
      <c r="F4521" s="8"/>
      <c r="H4521"/>
      <c r="N4521"/>
      <c r="P4521" s="8"/>
      <c r="R4521" s="8"/>
      <c r="T4521" s="8"/>
      <c r="AQ4521"/>
      <c r="BJ4521" s="33" t="s">
        <v>4688</v>
      </c>
      <c r="BP4521" s="8"/>
    </row>
    <row r="4522" spans="1:68" x14ac:dyDescent="0.25">
      <c r="A4522" s="8"/>
      <c r="B4522" s="8"/>
      <c r="C4522" s="8"/>
      <c r="D4522" s="8"/>
      <c r="F4522" s="8"/>
      <c r="H4522"/>
      <c r="N4522"/>
      <c r="P4522" s="8"/>
      <c r="R4522" s="8"/>
      <c r="T4522" s="8"/>
      <c r="AQ4522"/>
      <c r="BJ4522" s="33" t="s">
        <v>4689</v>
      </c>
      <c r="BP4522" s="8"/>
    </row>
    <row r="4523" spans="1:68" x14ac:dyDescent="0.25">
      <c r="A4523" s="8"/>
      <c r="B4523" s="8"/>
      <c r="C4523" s="8"/>
      <c r="D4523" s="8"/>
      <c r="F4523" s="8"/>
      <c r="H4523"/>
      <c r="N4523"/>
      <c r="P4523" s="8"/>
      <c r="R4523" s="8"/>
      <c r="T4523" s="8"/>
      <c r="AQ4523"/>
      <c r="BJ4523" s="33" t="s">
        <v>4690</v>
      </c>
      <c r="BP4523" s="8"/>
    </row>
    <row r="4524" spans="1:68" x14ac:dyDescent="0.25">
      <c r="A4524" s="8"/>
      <c r="B4524" s="8"/>
      <c r="C4524" s="8"/>
      <c r="D4524" s="8"/>
      <c r="F4524" s="8"/>
      <c r="H4524"/>
      <c r="N4524"/>
      <c r="P4524" s="8"/>
      <c r="R4524" s="8"/>
      <c r="T4524" s="8"/>
      <c r="AQ4524"/>
      <c r="BJ4524" s="33" t="s">
        <v>4691</v>
      </c>
      <c r="BP4524" s="8"/>
    </row>
    <row r="4525" spans="1:68" x14ac:dyDescent="0.25">
      <c r="A4525" s="8"/>
      <c r="B4525" s="8"/>
      <c r="C4525" s="8"/>
      <c r="D4525" s="8"/>
      <c r="F4525" s="8"/>
      <c r="H4525"/>
      <c r="N4525"/>
      <c r="P4525" s="8"/>
      <c r="R4525" s="8"/>
      <c r="T4525" s="8"/>
      <c r="AQ4525"/>
      <c r="BJ4525" s="33" t="s">
        <v>4692</v>
      </c>
      <c r="BP4525" s="8"/>
    </row>
    <row r="4526" spans="1:68" x14ac:dyDescent="0.25">
      <c r="A4526" s="8"/>
      <c r="B4526" s="8"/>
      <c r="C4526" s="8"/>
      <c r="D4526" s="8"/>
      <c r="F4526" s="8"/>
      <c r="H4526"/>
      <c r="N4526"/>
      <c r="P4526" s="8"/>
      <c r="R4526" s="8"/>
      <c r="T4526" s="8"/>
      <c r="AQ4526"/>
      <c r="BJ4526" s="33" t="s">
        <v>4693</v>
      </c>
      <c r="BP4526" s="8"/>
    </row>
    <row r="4527" spans="1:68" x14ac:dyDescent="0.25">
      <c r="A4527" s="8"/>
      <c r="B4527" s="8"/>
      <c r="C4527" s="8"/>
      <c r="D4527" s="8"/>
      <c r="F4527" s="8"/>
      <c r="H4527"/>
      <c r="N4527"/>
      <c r="P4527" s="8"/>
      <c r="R4527" s="8"/>
      <c r="T4527" s="8"/>
      <c r="AQ4527"/>
      <c r="BJ4527" s="33" t="s">
        <v>4694</v>
      </c>
      <c r="BP4527" s="8"/>
    </row>
    <row r="4528" spans="1:68" x14ac:dyDescent="0.25">
      <c r="A4528" s="8"/>
      <c r="B4528" s="8"/>
      <c r="C4528" s="8"/>
      <c r="D4528" s="8"/>
      <c r="F4528" s="8"/>
      <c r="H4528"/>
      <c r="N4528"/>
      <c r="P4528" s="8"/>
      <c r="R4528" s="8"/>
      <c r="T4528" s="8"/>
      <c r="AQ4528"/>
      <c r="BJ4528" s="33" t="s">
        <v>4695</v>
      </c>
      <c r="BP4528" s="8"/>
    </row>
    <row r="4529" spans="1:68" x14ac:dyDescent="0.25">
      <c r="A4529" s="8"/>
      <c r="B4529" s="8"/>
      <c r="C4529" s="8"/>
      <c r="D4529" s="8"/>
      <c r="F4529" s="8"/>
      <c r="H4529"/>
      <c r="N4529"/>
      <c r="P4529" s="8"/>
      <c r="R4529" s="8"/>
      <c r="T4529" s="8"/>
      <c r="AQ4529"/>
      <c r="BJ4529" s="33" t="s">
        <v>4696</v>
      </c>
      <c r="BP4529" s="8"/>
    </row>
    <row r="4530" spans="1:68" x14ac:dyDescent="0.25">
      <c r="A4530" s="8"/>
      <c r="B4530" s="8"/>
      <c r="C4530" s="8"/>
      <c r="D4530" s="8"/>
      <c r="F4530" s="8"/>
      <c r="H4530"/>
      <c r="N4530"/>
      <c r="P4530" s="8"/>
      <c r="R4530" s="8"/>
      <c r="T4530" s="8"/>
      <c r="AQ4530"/>
      <c r="BJ4530" s="33" t="s">
        <v>4697</v>
      </c>
      <c r="BP4530" s="8"/>
    </row>
    <row r="4531" spans="1:68" x14ac:dyDescent="0.25">
      <c r="A4531" s="8"/>
      <c r="B4531" s="8"/>
      <c r="C4531" s="8"/>
      <c r="D4531" s="8"/>
      <c r="F4531" s="8"/>
      <c r="H4531"/>
      <c r="N4531"/>
      <c r="P4531" s="8"/>
      <c r="R4531" s="8"/>
      <c r="T4531" s="8"/>
      <c r="AQ4531"/>
      <c r="BJ4531" s="33" t="s">
        <v>4698</v>
      </c>
      <c r="BP4531" s="8"/>
    </row>
    <row r="4532" spans="1:68" x14ac:dyDescent="0.25">
      <c r="A4532" s="8"/>
      <c r="B4532" s="8"/>
      <c r="C4532" s="8"/>
      <c r="D4532" s="8"/>
      <c r="F4532" s="8"/>
      <c r="H4532"/>
      <c r="N4532"/>
      <c r="P4532" s="8"/>
      <c r="R4532" s="8"/>
      <c r="T4532" s="8"/>
      <c r="AQ4532"/>
      <c r="BJ4532" s="33" t="s">
        <v>4699</v>
      </c>
      <c r="BP4532" s="8"/>
    </row>
    <row r="4533" spans="1:68" x14ac:dyDescent="0.25">
      <c r="A4533" s="8"/>
      <c r="B4533" s="8"/>
      <c r="C4533" s="8"/>
      <c r="D4533" s="8"/>
      <c r="F4533" s="8"/>
      <c r="H4533"/>
      <c r="N4533"/>
      <c r="P4533" s="8"/>
      <c r="R4533" s="8"/>
      <c r="T4533" s="8"/>
      <c r="AQ4533"/>
      <c r="BJ4533" s="33" t="s">
        <v>4700</v>
      </c>
      <c r="BP4533" s="8"/>
    </row>
    <row r="4534" spans="1:68" x14ac:dyDescent="0.25">
      <c r="A4534" s="8"/>
      <c r="B4534" s="8"/>
      <c r="C4534" s="8"/>
      <c r="D4534" s="8"/>
      <c r="F4534" s="8"/>
      <c r="H4534"/>
      <c r="N4534"/>
      <c r="P4534" s="8"/>
      <c r="R4534" s="8"/>
      <c r="T4534" s="8"/>
      <c r="AQ4534"/>
      <c r="BJ4534" s="33" t="s">
        <v>4701</v>
      </c>
      <c r="BP4534" s="8"/>
    </row>
    <row r="4535" spans="1:68" x14ac:dyDescent="0.25">
      <c r="A4535" s="8"/>
      <c r="B4535" s="8"/>
      <c r="C4535" s="8"/>
      <c r="D4535" s="8"/>
      <c r="F4535" s="8"/>
      <c r="H4535"/>
      <c r="N4535"/>
      <c r="P4535" s="8"/>
      <c r="R4535" s="8"/>
      <c r="T4535" s="8"/>
      <c r="AQ4535"/>
      <c r="BJ4535" s="33" t="s">
        <v>4702</v>
      </c>
      <c r="BP4535" s="8"/>
    </row>
    <row r="4536" spans="1:68" x14ac:dyDescent="0.25">
      <c r="A4536" s="8"/>
      <c r="B4536" s="8"/>
      <c r="C4536" s="8"/>
      <c r="D4536" s="8"/>
      <c r="F4536" s="8"/>
      <c r="H4536"/>
      <c r="N4536"/>
      <c r="P4536" s="8"/>
      <c r="R4536" s="8"/>
      <c r="T4536" s="8"/>
      <c r="AQ4536"/>
      <c r="BJ4536" s="33" t="s">
        <v>4703</v>
      </c>
      <c r="BP4536" s="8"/>
    </row>
    <row r="4537" spans="1:68" x14ac:dyDescent="0.25">
      <c r="A4537" s="8"/>
      <c r="B4537" s="8"/>
      <c r="C4537" s="8"/>
      <c r="D4537" s="8"/>
      <c r="F4537" s="8"/>
      <c r="H4537"/>
      <c r="N4537"/>
      <c r="P4537" s="8"/>
      <c r="R4537" s="8"/>
      <c r="T4537" s="8"/>
      <c r="AQ4537"/>
      <c r="BJ4537" s="33" t="s">
        <v>4704</v>
      </c>
      <c r="BP4537" s="8"/>
    </row>
    <row r="4538" spans="1:68" x14ac:dyDescent="0.25">
      <c r="A4538" s="8"/>
      <c r="B4538" s="8"/>
      <c r="C4538" s="8"/>
      <c r="D4538" s="8"/>
      <c r="F4538" s="8"/>
      <c r="H4538"/>
      <c r="N4538"/>
      <c r="P4538" s="8"/>
      <c r="R4538" s="8"/>
      <c r="T4538" s="8"/>
      <c r="AQ4538"/>
      <c r="BJ4538" s="33" t="s">
        <v>4705</v>
      </c>
      <c r="BP4538" s="8"/>
    </row>
    <row r="4539" spans="1:68" x14ac:dyDescent="0.25">
      <c r="A4539" s="8"/>
      <c r="B4539" s="8"/>
      <c r="C4539" s="8"/>
      <c r="D4539" s="8"/>
      <c r="F4539" s="8"/>
      <c r="H4539"/>
      <c r="N4539"/>
      <c r="P4539" s="8"/>
      <c r="R4539" s="8"/>
      <c r="T4539" s="8"/>
      <c r="AQ4539"/>
      <c r="BJ4539" s="33" t="s">
        <v>4706</v>
      </c>
      <c r="BP4539" s="8"/>
    </row>
    <row r="4540" spans="1:68" x14ac:dyDescent="0.25">
      <c r="A4540" s="8"/>
      <c r="B4540" s="8"/>
      <c r="C4540" s="8"/>
      <c r="D4540" s="8"/>
      <c r="F4540" s="8"/>
      <c r="H4540"/>
      <c r="N4540"/>
      <c r="P4540" s="8"/>
      <c r="R4540" s="8"/>
      <c r="T4540" s="8"/>
      <c r="AQ4540"/>
      <c r="BJ4540" s="33" t="s">
        <v>4707</v>
      </c>
      <c r="BP4540" s="8"/>
    </row>
    <row r="4541" spans="1:68" x14ac:dyDescent="0.25">
      <c r="A4541" s="8"/>
      <c r="B4541" s="8"/>
      <c r="C4541" s="8"/>
      <c r="D4541" s="8"/>
      <c r="F4541" s="8"/>
      <c r="H4541"/>
      <c r="N4541"/>
      <c r="P4541" s="8"/>
      <c r="R4541" s="8"/>
      <c r="T4541" s="8"/>
      <c r="AQ4541"/>
      <c r="BJ4541" s="33" t="s">
        <v>4708</v>
      </c>
      <c r="BP4541" s="8"/>
    </row>
    <row r="4542" spans="1:68" x14ac:dyDescent="0.25">
      <c r="A4542" s="8"/>
      <c r="B4542" s="8"/>
      <c r="C4542" s="8"/>
      <c r="D4542" s="8"/>
      <c r="F4542" s="8"/>
      <c r="H4542"/>
      <c r="N4542"/>
      <c r="P4542" s="8"/>
      <c r="R4542" s="8"/>
      <c r="T4542" s="8"/>
      <c r="AQ4542"/>
      <c r="BJ4542" s="33" t="s">
        <v>4709</v>
      </c>
      <c r="BP4542" s="8"/>
    </row>
    <row r="4543" spans="1:68" x14ac:dyDescent="0.25">
      <c r="A4543" s="8"/>
      <c r="B4543" s="8"/>
      <c r="C4543" s="8"/>
      <c r="D4543" s="8"/>
      <c r="F4543" s="8"/>
      <c r="H4543"/>
      <c r="N4543"/>
      <c r="P4543" s="8"/>
      <c r="R4543" s="8"/>
      <c r="T4543" s="8"/>
      <c r="AQ4543"/>
      <c r="BJ4543" s="33" t="s">
        <v>4710</v>
      </c>
      <c r="BP4543" s="8"/>
    </row>
    <row r="4544" spans="1:68" x14ac:dyDescent="0.25">
      <c r="A4544" s="8"/>
      <c r="B4544" s="8"/>
      <c r="C4544" s="8"/>
      <c r="D4544" s="8"/>
      <c r="F4544" s="8"/>
      <c r="H4544"/>
      <c r="N4544"/>
      <c r="P4544" s="8"/>
      <c r="R4544" s="8"/>
      <c r="T4544" s="8"/>
      <c r="AQ4544"/>
      <c r="BJ4544" s="33" t="s">
        <v>4711</v>
      </c>
      <c r="BP4544" s="8"/>
    </row>
    <row r="4545" spans="1:68" x14ac:dyDescent="0.25">
      <c r="A4545" s="8"/>
      <c r="B4545" s="8"/>
      <c r="C4545" s="8"/>
      <c r="D4545" s="8"/>
      <c r="F4545" s="8"/>
      <c r="H4545"/>
      <c r="N4545"/>
      <c r="P4545" s="8"/>
      <c r="R4545" s="8"/>
      <c r="T4545" s="8"/>
      <c r="AQ4545"/>
      <c r="BJ4545" s="33" t="s">
        <v>4712</v>
      </c>
      <c r="BP4545" s="8"/>
    </row>
    <row r="4546" spans="1:68" x14ac:dyDescent="0.25">
      <c r="A4546" s="8"/>
      <c r="B4546" s="8"/>
      <c r="C4546" s="8"/>
      <c r="D4546" s="8"/>
      <c r="F4546" s="8"/>
      <c r="H4546"/>
      <c r="N4546"/>
      <c r="P4546" s="8"/>
      <c r="R4546" s="8"/>
      <c r="T4546" s="8"/>
      <c r="AQ4546"/>
      <c r="BJ4546" s="33" t="s">
        <v>4713</v>
      </c>
      <c r="BP4546" s="8"/>
    </row>
    <row r="4547" spans="1:68" x14ac:dyDescent="0.25">
      <c r="A4547" s="8"/>
      <c r="B4547" s="8"/>
      <c r="C4547" s="8"/>
      <c r="D4547" s="8"/>
      <c r="F4547" s="8"/>
      <c r="H4547"/>
      <c r="N4547"/>
      <c r="P4547" s="8"/>
      <c r="R4547" s="8"/>
      <c r="T4547" s="8"/>
      <c r="AQ4547"/>
      <c r="BJ4547" s="33" t="s">
        <v>4714</v>
      </c>
      <c r="BP4547" s="8"/>
    </row>
    <row r="4548" spans="1:68" x14ac:dyDescent="0.25">
      <c r="A4548" s="8"/>
      <c r="B4548" s="8"/>
      <c r="C4548" s="8"/>
      <c r="D4548" s="8"/>
      <c r="F4548" s="8"/>
      <c r="H4548"/>
      <c r="N4548"/>
      <c r="P4548" s="8"/>
      <c r="R4548" s="8"/>
      <c r="T4548" s="8"/>
      <c r="AQ4548"/>
      <c r="BJ4548" s="33" t="s">
        <v>4715</v>
      </c>
      <c r="BP4548" s="8"/>
    </row>
    <row r="4549" spans="1:68" x14ac:dyDescent="0.25">
      <c r="A4549" s="8"/>
      <c r="B4549" s="8"/>
      <c r="C4549" s="8"/>
      <c r="D4549" s="8"/>
      <c r="F4549" s="8"/>
      <c r="H4549"/>
      <c r="N4549"/>
      <c r="P4549" s="8"/>
      <c r="R4549" s="8"/>
      <c r="T4549" s="8"/>
      <c r="AQ4549"/>
      <c r="BJ4549" s="33" t="s">
        <v>4716</v>
      </c>
      <c r="BP4549" s="8"/>
    </row>
    <row r="4550" spans="1:68" x14ac:dyDescent="0.25">
      <c r="A4550" s="8"/>
      <c r="B4550" s="8"/>
      <c r="C4550" s="8"/>
      <c r="D4550" s="8"/>
      <c r="F4550" s="8"/>
      <c r="H4550"/>
      <c r="N4550"/>
      <c r="P4550" s="8"/>
      <c r="R4550" s="8"/>
      <c r="T4550" s="8"/>
      <c r="AQ4550"/>
      <c r="BJ4550" s="33" t="s">
        <v>4717</v>
      </c>
      <c r="BP4550" s="8"/>
    </row>
    <row r="4551" spans="1:68" x14ac:dyDescent="0.25">
      <c r="A4551" s="8"/>
      <c r="B4551" s="8"/>
      <c r="C4551" s="8"/>
      <c r="D4551" s="8"/>
      <c r="F4551" s="8"/>
      <c r="H4551"/>
      <c r="N4551"/>
      <c r="P4551" s="8"/>
      <c r="R4551" s="8"/>
      <c r="T4551" s="8"/>
      <c r="AQ4551"/>
      <c r="BJ4551" s="33" t="s">
        <v>4718</v>
      </c>
      <c r="BP4551" s="8"/>
    </row>
    <row r="4552" spans="1:68" x14ac:dyDescent="0.25">
      <c r="A4552" s="8"/>
      <c r="B4552" s="8"/>
      <c r="C4552" s="8"/>
      <c r="D4552" s="8"/>
      <c r="F4552" s="8"/>
      <c r="H4552"/>
      <c r="N4552"/>
      <c r="P4552" s="8"/>
      <c r="R4552" s="8"/>
      <c r="T4552" s="8"/>
      <c r="AQ4552"/>
      <c r="BJ4552" s="33" t="s">
        <v>4719</v>
      </c>
      <c r="BP4552" s="8"/>
    </row>
    <row r="4553" spans="1:68" x14ac:dyDescent="0.25">
      <c r="A4553" s="8"/>
      <c r="B4553" s="8"/>
      <c r="C4553" s="8"/>
      <c r="D4553" s="8"/>
      <c r="F4553" s="8"/>
      <c r="H4553"/>
      <c r="N4553"/>
      <c r="P4553" s="8"/>
      <c r="R4553" s="8"/>
      <c r="T4553" s="8"/>
      <c r="AQ4553"/>
      <c r="BJ4553" s="33" t="s">
        <v>4720</v>
      </c>
      <c r="BP4553" s="8"/>
    </row>
    <row r="4554" spans="1:68" x14ac:dyDescent="0.25">
      <c r="A4554" s="8"/>
      <c r="B4554" s="8"/>
      <c r="C4554" s="8"/>
      <c r="D4554" s="8"/>
      <c r="F4554" s="8"/>
      <c r="H4554"/>
      <c r="N4554"/>
      <c r="P4554" s="8"/>
      <c r="R4554" s="8"/>
      <c r="T4554" s="8"/>
      <c r="AQ4554"/>
      <c r="BJ4554" s="33" t="s">
        <v>4721</v>
      </c>
      <c r="BP4554" s="8"/>
    </row>
    <row r="4555" spans="1:68" x14ac:dyDescent="0.25">
      <c r="A4555" s="8"/>
      <c r="B4555" s="8"/>
      <c r="C4555" s="8"/>
      <c r="D4555" s="8"/>
      <c r="F4555" s="8"/>
      <c r="H4555"/>
      <c r="N4555"/>
      <c r="P4555" s="8"/>
      <c r="R4555" s="8"/>
      <c r="T4555" s="8"/>
      <c r="AQ4555"/>
      <c r="BJ4555" s="33" t="s">
        <v>4722</v>
      </c>
      <c r="BP4555" s="8"/>
    </row>
    <row r="4556" spans="1:68" x14ac:dyDescent="0.25">
      <c r="A4556" s="8"/>
      <c r="B4556" s="8"/>
      <c r="C4556" s="8"/>
      <c r="D4556" s="8"/>
      <c r="F4556" s="8"/>
      <c r="H4556"/>
      <c r="N4556"/>
      <c r="P4556" s="8"/>
      <c r="R4556" s="8"/>
      <c r="T4556" s="8"/>
      <c r="AQ4556"/>
      <c r="BJ4556" s="33" t="s">
        <v>4723</v>
      </c>
      <c r="BP4556" s="8"/>
    </row>
    <row r="4557" spans="1:68" x14ac:dyDescent="0.25">
      <c r="A4557" s="8"/>
      <c r="B4557" s="8"/>
      <c r="C4557" s="8"/>
      <c r="D4557" s="8"/>
      <c r="F4557" s="8"/>
      <c r="H4557"/>
      <c r="N4557"/>
      <c r="P4557" s="8"/>
      <c r="R4557" s="8"/>
      <c r="T4557" s="8"/>
      <c r="AQ4557"/>
      <c r="BJ4557" s="33" t="s">
        <v>4724</v>
      </c>
      <c r="BP4557" s="8"/>
    </row>
    <row r="4558" spans="1:68" x14ac:dyDescent="0.25">
      <c r="A4558" s="8"/>
      <c r="B4558" s="8"/>
      <c r="C4558" s="8"/>
      <c r="D4558" s="8"/>
      <c r="F4558" s="8"/>
      <c r="H4558"/>
      <c r="N4558"/>
      <c r="P4558" s="8"/>
      <c r="R4558" s="8"/>
      <c r="T4558" s="8"/>
      <c r="AQ4558"/>
      <c r="BJ4558" s="33" t="s">
        <v>4725</v>
      </c>
      <c r="BP4558" s="8"/>
    </row>
    <row r="4559" spans="1:68" x14ac:dyDescent="0.25">
      <c r="A4559" s="8"/>
      <c r="B4559" s="8"/>
      <c r="C4559" s="8"/>
      <c r="D4559" s="8"/>
      <c r="F4559" s="8"/>
      <c r="H4559"/>
      <c r="N4559"/>
      <c r="P4559" s="8"/>
      <c r="R4559" s="8"/>
      <c r="T4559" s="8"/>
      <c r="AQ4559"/>
      <c r="BJ4559" s="33" t="s">
        <v>4726</v>
      </c>
      <c r="BP4559" s="8"/>
    </row>
    <row r="4560" spans="1:68" x14ac:dyDescent="0.25">
      <c r="A4560" s="8"/>
      <c r="B4560" s="8"/>
      <c r="C4560" s="8"/>
      <c r="D4560" s="8"/>
      <c r="F4560" s="8"/>
      <c r="H4560"/>
      <c r="N4560"/>
      <c r="P4560" s="8"/>
      <c r="R4560" s="8"/>
      <c r="T4560" s="8"/>
      <c r="AQ4560"/>
      <c r="BJ4560" s="33" t="s">
        <v>4727</v>
      </c>
      <c r="BP4560" s="8"/>
    </row>
    <row r="4561" spans="1:68" x14ac:dyDescent="0.25">
      <c r="A4561" s="8"/>
      <c r="B4561" s="8"/>
      <c r="C4561" s="8"/>
      <c r="D4561" s="8"/>
      <c r="F4561" s="8"/>
      <c r="H4561"/>
      <c r="N4561"/>
      <c r="P4561" s="8"/>
      <c r="R4561" s="8"/>
      <c r="T4561" s="8"/>
      <c r="AQ4561"/>
      <c r="BJ4561" s="33" t="s">
        <v>4728</v>
      </c>
      <c r="BP4561" s="8"/>
    </row>
    <row r="4562" spans="1:68" x14ac:dyDescent="0.25">
      <c r="A4562" s="8"/>
      <c r="B4562" s="8"/>
      <c r="C4562" s="8"/>
      <c r="D4562" s="8"/>
      <c r="F4562" s="8"/>
      <c r="H4562"/>
      <c r="N4562"/>
      <c r="P4562" s="8"/>
      <c r="R4562" s="8"/>
      <c r="T4562" s="8"/>
      <c r="AQ4562"/>
      <c r="BJ4562" s="33" t="s">
        <v>4729</v>
      </c>
      <c r="BP4562" s="8"/>
    </row>
    <row r="4563" spans="1:68" x14ac:dyDescent="0.25">
      <c r="A4563" s="8"/>
      <c r="B4563" s="8"/>
      <c r="C4563" s="8"/>
      <c r="D4563" s="8"/>
      <c r="F4563" s="8"/>
      <c r="H4563"/>
      <c r="N4563"/>
      <c r="P4563" s="8"/>
      <c r="R4563" s="8"/>
      <c r="T4563" s="8"/>
      <c r="AQ4563"/>
      <c r="BJ4563" s="33" t="s">
        <v>4730</v>
      </c>
      <c r="BP4563" s="8"/>
    </row>
    <row r="4564" spans="1:68" x14ac:dyDescent="0.25">
      <c r="A4564" s="8"/>
      <c r="B4564" s="8"/>
      <c r="C4564" s="8"/>
      <c r="D4564" s="8"/>
      <c r="F4564" s="8"/>
      <c r="H4564"/>
      <c r="N4564"/>
      <c r="P4564" s="8"/>
      <c r="R4564" s="8"/>
      <c r="T4564" s="8"/>
      <c r="AQ4564"/>
      <c r="BJ4564" s="33" t="s">
        <v>4731</v>
      </c>
      <c r="BP4564" s="8"/>
    </row>
    <row r="4565" spans="1:68" x14ac:dyDescent="0.25">
      <c r="A4565" s="8"/>
      <c r="B4565" s="8"/>
      <c r="C4565" s="8"/>
      <c r="D4565" s="8"/>
      <c r="F4565" s="8"/>
      <c r="H4565"/>
      <c r="N4565"/>
      <c r="P4565" s="8"/>
      <c r="R4565" s="8"/>
      <c r="T4565" s="8"/>
      <c r="AQ4565"/>
      <c r="BJ4565" s="33" t="s">
        <v>4732</v>
      </c>
      <c r="BP4565" s="8"/>
    </row>
    <row r="4566" spans="1:68" x14ac:dyDescent="0.25">
      <c r="A4566" s="8"/>
      <c r="B4566" s="8"/>
      <c r="C4566" s="8"/>
      <c r="D4566" s="8"/>
      <c r="F4566" s="8"/>
      <c r="H4566"/>
      <c r="N4566"/>
      <c r="P4566" s="8"/>
      <c r="R4566" s="8"/>
      <c r="T4566" s="8"/>
      <c r="AQ4566"/>
      <c r="BJ4566" s="33" t="s">
        <v>4733</v>
      </c>
      <c r="BP4566" s="8"/>
    </row>
    <row r="4567" spans="1:68" x14ac:dyDescent="0.25">
      <c r="A4567" s="8"/>
      <c r="B4567" s="8"/>
      <c r="C4567" s="8"/>
      <c r="D4567" s="8"/>
      <c r="F4567" s="8"/>
      <c r="H4567"/>
      <c r="N4567"/>
      <c r="P4567" s="8"/>
      <c r="R4567" s="8"/>
      <c r="T4567" s="8"/>
      <c r="AQ4567"/>
      <c r="BJ4567" s="33" t="s">
        <v>4734</v>
      </c>
      <c r="BP4567" s="8"/>
    </row>
    <row r="4568" spans="1:68" x14ac:dyDescent="0.25">
      <c r="A4568" s="8"/>
      <c r="B4568" s="8"/>
      <c r="C4568" s="8"/>
      <c r="D4568" s="8"/>
      <c r="F4568" s="8"/>
      <c r="H4568"/>
      <c r="N4568"/>
      <c r="P4568" s="8"/>
      <c r="R4568" s="8"/>
      <c r="T4568" s="8"/>
      <c r="AQ4568"/>
      <c r="BJ4568" s="33" t="s">
        <v>4735</v>
      </c>
      <c r="BP4568" s="8"/>
    </row>
    <row r="4569" spans="1:68" x14ac:dyDescent="0.25">
      <c r="A4569" s="8"/>
      <c r="B4569" s="8"/>
      <c r="C4569" s="8"/>
      <c r="D4569" s="8"/>
      <c r="F4569" s="8"/>
      <c r="H4569"/>
      <c r="N4569"/>
      <c r="P4569" s="8"/>
      <c r="R4569" s="8"/>
      <c r="T4569" s="8"/>
      <c r="AQ4569"/>
      <c r="BJ4569" s="33" t="s">
        <v>4736</v>
      </c>
      <c r="BP4569" s="8"/>
    </row>
    <row r="4570" spans="1:68" x14ac:dyDescent="0.25">
      <c r="A4570" s="8"/>
      <c r="B4570" s="8"/>
      <c r="C4570" s="8"/>
      <c r="D4570" s="8"/>
      <c r="F4570" s="8"/>
      <c r="H4570"/>
      <c r="N4570"/>
      <c r="P4570" s="8"/>
      <c r="R4570" s="8"/>
      <c r="T4570" s="8"/>
      <c r="AQ4570"/>
      <c r="BJ4570" s="33" t="s">
        <v>4737</v>
      </c>
      <c r="BP4570" s="8"/>
    </row>
    <row r="4571" spans="1:68" x14ac:dyDescent="0.25">
      <c r="A4571" s="8"/>
      <c r="B4571" s="8"/>
      <c r="C4571" s="8"/>
      <c r="D4571" s="8"/>
      <c r="F4571" s="8"/>
      <c r="H4571"/>
      <c r="N4571"/>
      <c r="P4571" s="8"/>
      <c r="R4571" s="8"/>
      <c r="T4571" s="8"/>
      <c r="AQ4571"/>
      <c r="BJ4571" s="33" t="s">
        <v>4738</v>
      </c>
      <c r="BP4571" s="8"/>
    </row>
    <row r="4572" spans="1:68" x14ac:dyDescent="0.25">
      <c r="A4572" s="8"/>
      <c r="B4572" s="8"/>
      <c r="C4572" s="8"/>
      <c r="D4572" s="8"/>
      <c r="F4572" s="8"/>
      <c r="H4572"/>
      <c r="N4572"/>
      <c r="P4572" s="8"/>
      <c r="R4572" s="8"/>
      <c r="T4572" s="8"/>
      <c r="AQ4572"/>
      <c r="BJ4572" s="33" t="s">
        <v>4739</v>
      </c>
      <c r="BP4572" s="8"/>
    </row>
    <row r="4573" spans="1:68" x14ac:dyDescent="0.25">
      <c r="A4573" s="8"/>
      <c r="B4573" s="8"/>
      <c r="C4573" s="8"/>
      <c r="D4573" s="8"/>
      <c r="F4573" s="8"/>
      <c r="H4573"/>
      <c r="N4573"/>
      <c r="P4573" s="8"/>
      <c r="R4573" s="8"/>
      <c r="T4573" s="8"/>
      <c r="AQ4573"/>
      <c r="BJ4573" s="33" t="s">
        <v>4740</v>
      </c>
      <c r="BP4573" s="8"/>
    </row>
    <row r="4574" spans="1:68" x14ac:dyDescent="0.25">
      <c r="A4574" s="8"/>
      <c r="B4574" s="8"/>
      <c r="C4574" s="8"/>
      <c r="D4574" s="8"/>
      <c r="F4574" s="8"/>
      <c r="H4574"/>
      <c r="N4574"/>
      <c r="P4574" s="8"/>
      <c r="R4574" s="8"/>
      <c r="T4574" s="8"/>
      <c r="AQ4574"/>
      <c r="BJ4574" s="33" t="s">
        <v>4741</v>
      </c>
      <c r="BP4574" s="8"/>
    </row>
    <row r="4575" spans="1:68" x14ac:dyDescent="0.25">
      <c r="A4575" s="8"/>
      <c r="B4575" s="8"/>
      <c r="C4575" s="8"/>
      <c r="D4575" s="8"/>
      <c r="F4575" s="8"/>
      <c r="H4575"/>
      <c r="N4575"/>
      <c r="P4575" s="8"/>
      <c r="R4575" s="8"/>
      <c r="T4575" s="8"/>
      <c r="AQ4575"/>
      <c r="BJ4575" s="33" t="s">
        <v>4742</v>
      </c>
      <c r="BP4575" s="8"/>
    </row>
    <row r="4576" spans="1:68" x14ac:dyDescent="0.25">
      <c r="A4576" s="8"/>
      <c r="B4576" s="8"/>
      <c r="C4576" s="8"/>
      <c r="D4576" s="8"/>
      <c r="F4576" s="8"/>
      <c r="H4576"/>
      <c r="N4576"/>
      <c r="P4576" s="8"/>
      <c r="R4576" s="8"/>
      <c r="T4576" s="8"/>
      <c r="AQ4576"/>
      <c r="BJ4576" s="33" t="s">
        <v>4743</v>
      </c>
      <c r="BP4576" s="8"/>
    </row>
    <row r="4577" spans="1:68" x14ac:dyDescent="0.25">
      <c r="A4577" s="8"/>
      <c r="B4577" s="8"/>
      <c r="C4577" s="8"/>
      <c r="D4577" s="8"/>
      <c r="F4577" s="8"/>
      <c r="H4577"/>
      <c r="N4577"/>
      <c r="P4577" s="8"/>
      <c r="R4577" s="8"/>
      <c r="T4577" s="8"/>
      <c r="AQ4577"/>
      <c r="BJ4577" s="33" t="s">
        <v>4744</v>
      </c>
      <c r="BP4577" s="8"/>
    </row>
    <row r="4578" spans="1:68" x14ac:dyDescent="0.25">
      <c r="A4578" s="8"/>
      <c r="B4578" s="8"/>
      <c r="C4578" s="8"/>
      <c r="D4578" s="8"/>
      <c r="F4578" s="8"/>
      <c r="H4578"/>
      <c r="N4578"/>
      <c r="P4578" s="8"/>
      <c r="R4578" s="8"/>
      <c r="T4578" s="8"/>
      <c r="AQ4578"/>
      <c r="BJ4578" s="33" t="s">
        <v>4745</v>
      </c>
      <c r="BP4578" s="8"/>
    </row>
    <row r="4579" spans="1:68" x14ac:dyDescent="0.25">
      <c r="A4579" s="8"/>
      <c r="B4579" s="8"/>
      <c r="C4579" s="8"/>
      <c r="D4579" s="8"/>
      <c r="F4579" s="8"/>
      <c r="H4579"/>
      <c r="N4579"/>
      <c r="P4579" s="8"/>
      <c r="R4579" s="8"/>
      <c r="T4579" s="8"/>
      <c r="AQ4579"/>
      <c r="BJ4579" s="33" t="s">
        <v>4746</v>
      </c>
      <c r="BP4579" s="8"/>
    </row>
    <row r="4580" spans="1:68" x14ac:dyDescent="0.25">
      <c r="A4580" s="8"/>
      <c r="B4580" s="8"/>
      <c r="C4580" s="8"/>
      <c r="D4580" s="8"/>
      <c r="F4580" s="8"/>
      <c r="H4580"/>
      <c r="N4580"/>
      <c r="P4580" s="8"/>
      <c r="R4580" s="8"/>
      <c r="T4580" s="8"/>
      <c r="AQ4580"/>
      <c r="BJ4580" s="33" t="s">
        <v>4747</v>
      </c>
      <c r="BP4580" s="8"/>
    </row>
    <row r="4581" spans="1:68" x14ac:dyDescent="0.25">
      <c r="A4581" s="8"/>
      <c r="B4581" s="8"/>
      <c r="C4581" s="8"/>
      <c r="D4581" s="8"/>
      <c r="F4581" s="8"/>
      <c r="H4581"/>
      <c r="N4581"/>
      <c r="P4581" s="8"/>
      <c r="R4581" s="8"/>
      <c r="T4581" s="8"/>
      <c r="AQ4581"/>
      <c r="BJ4581" s="33" t="s">
        <v>4748</v>
      </c>
      <c r="BP4581" s="8"/>
    </row>
    <row r="4582" spans="1:68" x14ac:dyDescent="0.25">
      <c r="A4582" s="8"/>
      <c r="B4582" s="8"/>
      <c r="C4582" s="8"/>
      <c r="D4582" s="8"/>
      <c r="F4582" s="8"/>
      <c r="H4582"/>
      <c r="N4582"/>
      <c r="P4582" s="8"/>
      <c r="R4582" s="8"/>
      <c r="T4582" s="8"/>
      <c r="AQ4582"/>
      <c r="BJ4582" s="33" t="s">
        <v>4749</v>
      </c>
      <c r="BP4582" s="8"/>
    </row>
    <row r="4583" spans="1:68" x14ac:dyDescent="0.25">
      <c r="A4583" s="8"/>
      <c r="B4583" s="8"/>
      <c r="C4583" s="8"/>
      <c r="D4583" s="8"/>
      <c r="F4583" s="8"/>
      <c r="H4583"/>
      <c r="N4583"/>
      <c r="P4583" s="8"/>
      <c r="R4583" s="8"/>
      <c r="T4583" s="8"/>
      <c r="AQ4583"/>
      <c r="BJ4583" s="33" t="s">
        <v>4750</v>
      </c>
      <c r="BP4583" s="8"/>
    </row>
    <row r="4584" spans="1:68" x14ac:dyDescent="0.25">
      <c r="A4584" s="8"/>
      <c r="B4584" s="8"/>
      <c r="C4584" s="8"/>
      <c r="D4584" s="8"/>
      <c r="F4584" s="8"/>
      <c r="H4584"/>
      <c r="N4584"/>
      <c r="P4584" s="8"/>
      <c r="R4584" s="8"/>
      <c r="T4584" s="8"/>
      <c r="AQ4584"/>
      <c r="BJ4584" s="33" t="s">
        <v>4751</v>
      </c>
      <c r="BP4584" s="8"/>
    </row>
    <row r="4585" spans="1:68" x14ac:dyDescent="0.25">
      <c r="A4585" s="8"/>
      <c r="B4585" s="8"/>
      <c r="C4585" s="8"/>
      <c r="D4585" s="8"/>
      <c r="F4585" s="8"/>
      <c r="H4585"/>
      <c r="N4585"/>
      <c r="P4585" s="8"/>
      <c r="R4585" s="8"/>
      <c r="T4585" s="8"/>
      <c r="AQ4585"/>
      <c r="BJ4585" s="33" t="s">
        <v>4752</v>
      </c>
      <c r="BP4585" s="8"/>
    </row>
    <row r="4586" spans="1:68" x14ac:dyDescent="0.25">
      <c r="A4586" s="8"/>
      <c r="B4586" s="8"/>
      <c r="C4586" s="8"/>
      <c r="D4586" s="8"/>
      <c r="F4586" s="8"/>
      <c r="H4586"/>
      <c r="N4586"/>
      <c r="P4586" s="8"/>
      <c r="R4586" s="8"/>
      <c r="T4586" s="8"/>
      <c r="AQ4586"/>
      <c r="BJ4586" s="33" t="s">
        <v>4753</v>
      </c>
      <c r="BP4586" s="8"/>
    </row>
    <row r="4587" spans="1:68" x14ac:dyDescent="0.25">
      <c r="A4587" s="8"/>
      <c r="B4587" s="8"/>
      <c r="C4587" s="8"/>
      <c r="D4587" s="8"/>
      <c r="F4587" s="8"/>
      <c r="H4587"/>
      <c r="N4587"/>
      <c r="P4587" s="8"/>
      <c r="R4587" s="8"/>
      <c r="T4587" s="8"/>
      <c r="AQ4587"/>
      <c r="BJ4587" s="33" t="s">
        <v>4754</v>
      </c>
      <c r="BP4587" s="8"/>
    </row>
    <row r="4588" spans="1:68" x14ac:dyDescent="0.25">
      <c r="A4588" s="8"/>
      <c r="B4588" s="8"/>
      <c r="C4588" s="8"/>
      <c r="D4588" s="8"/>
      <c r="F4588" s="8"/>
      <c r="H4588"/>
      <c r="N4588"/>
      <c r="P4588" s="8"/>
      <c r="R4588" s="8"/>
      <c r="T4588" s="8"/>
      <c r="AQ4588"/>
      <c r="BJ4588" s="33" t="s">
        <v>4755</v>
      </c>
      <c r="BP4588" s="8"/>
    </row>
    <row r="4589" spans="1:68" x14ac:dyDescent="0.25">
      <c r="A4589" s="8"/>
      <c r="B4589" s="8"/>
      <c r="C4589" s="8"/>
      <c r="D4589" s="8"/>
      <c r="F4589" s="8"/>
      <c r="H4589"/>
      <c r="N4589"/>
      <c r="P4589" s="8"/>
      <c r="R4589" s="8"/>
      <c r="T4589" s="8"/>
      <c r="AQ4589"/>
      <c r="BJ4589" s="33" t="s">
        <v>4756</v>
      </c>
      <c r="BP4589" s="8"/>
    </row>
    <row r="4590" spans="1:68" x14ac:dyDescent="0.25">
      <c r="A4590" s="8"/>
      <c r="B4590" s="8"/>
      <c r="C4590" s="8"/>
      <c r="D4590" s="8"/>
      <c r="F4590" s="8"/>
      <c r="H4590"/>
      <c r="N4590"/>
      <c r="P4590" s="8"/>
      <c r="R4590" s="8"/>
      <c r="T4590" s="8"/>
      <c r="AQ4590"/>
      <c r="BJ4590" s="33" t="s">
        <v>4757</v>
      </c>
      <c r="BP4590" s="8"/>
    </row>
    <row r="4591" spans="1:68" x14ac:dyDescent="0.25">
      <c r="A4591" s="8"/>
      <c r="B4591" s="8"/>
      <c r="C4591" s="8"/>
      <c r="D4591" s="8"/>
      <c r="F4591" s="8"/>
      <c r="H4591"/>
      <c r="N4591"/>
      <c r="P4591" s="8"/>
      <c r="R4591" s="8"/>
      <c r="T4591" s="8"/>
      <c r="AQ4591"/>
      <c r="BJ4591" s="33" t="s">
        <v>4758</v>
      </c>
      <c r="BP4591" s="8"/>
    </row>
    <row r="4592" spans="1:68" x14ac:dyDescent="0.25">
      <c r="A4592" s="8"/>
      <c r="B4592" s="8"/>
      <c r="C4592" s="8"/>
      <c r="D4592" s="8"/>
      <c r="F4592" s="8"/>
      <c r="H4592"/>
      <c r="N4592"/>
      <c r="P4592" s="8"/>
      <c r="R4592" s="8"/>
      <c r="T4592" s="8"/>
      <c r="AQ4592"/>
      <c r="BJ4592" s="33" t="s">
        <v>4759</v>
      </c>
      <c r="BP4592" s="8"/>
    </row>
    <row r="4593" spans="1:68" x14ac:dyDescent="0.25">
      <c r="A4593" s="8"/>
      <c r="B4593" s="8"/>
      <c r="C4593" s="8"/>
      <c r="D4593" s="8"/>
      <c r="F4593" s="8"/>
      <c r="H4593"/>
      <c r="N4593"/>
      <c r="P4593" s="8"/>
      <c r="R4593" s="8"/>
      <c r="T4593" s="8"/>
      <c r="AQ4593"/>
      <c r="BJ4593" s="33" t="s">
        <v>4760</v>
      </c>
      <c r="BP4593" s="8"/>
    </row>
    <row r="4594" spans="1:68" x14ac:dyDescent="0.25">
      <c r="A4594" s="8"/>
      <c r="B4594" s="8"/>
      <c r="C4594" s="8"/>
      <c r="D4594" s="8"/>
      <c r="F4594" s="8"/>
      <c r="H4594"/>
      <c r="N4594"/>
      <c r="P4594" s="8"/>
      <c r="R4594" s="8"/>
      <c r="T4594" s="8"/>
      <c r="AQ4594"/>
      <c r="BJ4594" s="33" t="s">
        <v>4761</v>
      </c>
      <c r="BP4594" s="8"/>
    </row>
    <row r="4595" spans="1:68" x14ac:dyDescent="0.25">
      <c r="A4595" s="8"/>
      <c r="B4595" s="8"/>
      <c r="C4595" s="8"/>
      <c r="D4595" s="8"/>
      <c r="F4595" s="8"/>
      <c r="H4595"/>
      <c r="N4595"/>
      <c r="P4595" s="8"/>
      <c r="R4595" s="8"/>
      <c r="T4595" s="8"/>
      <c r="AQ4595"/>
      <c r="BJ4595" s="33" t="s">
        <v>4762</v>
      </c>
      <c r="BP4595" s="8"/>
    </row>
    <row r="4596" spans="1:68" x14ac:dyDescent="0.25">
      <c r="A4596" s="8"/>
      <c r="B4596" s="8"/>
      <c r="C4596" s="8"/>
      <c r="D4596" s="8"/>
      <c r="F4596" s="8"/>
      <c r="H4596"/>
      <c r="N4596"/>
      <c r="P4596" s="8"/>
      <c r="R4596" s="8"/>
      <c r="T4596" s="8"/>
      <c r="AQ4596"/>
      <c r="BJ4596" s="33" t="s">
        <v>4763</v>
      </c>
      <c r="BP4596" s="8"/>
    </row>
    <row r="4597" spans="1:68" x14ac:dyDescent="0.25">
      <c r="A4597" s="8"/>
      <c r="B4597" s="8"/>
      <c r="C4597" s="8"/>
      <c r="D4597" s="8"/>
      <c r="F4597" s="8"/>
      <c r="H4597"/>
      <c r="N4597"/>
      <c r="P4597" s="8"/>
      <c r="R4597" s="8"/>
      <c r="T4597" s="8"/>
      <c r="AQ4597"/>
      <c r="BJ4597" s="33" t="s">
        <v>4764</v>
      </c>
      <c r="BP4597" s="8"/>
    </row>
    <row r="4598" spans="1:68" x14ac:dyDescent="0.25">
      <c r="A4598" s="8"/>
      <c r="B4598" s="8"/>
      <c r="C4598" s="8"/>
      <c r="D4598" s="8"/>
      <c r="F4598" s="8"/>
      <c r="H4598"/>
      <c r="N4598"/>
      <c r="P4598" s="8"/>
      <c r="R4598" s="8"/>
      <c r="T4598" s="8"/>
      <c r="AQ4598"/>
      <c r="BJ4598" s="33" t="s">
        <v>4765</v>
      </c>
      <c r="BP4598" s="8"/>
    </row>
    <row r="4599" spans="1:68" x14ac:dyDescent="0.25">
      <c r="A4599" s="8"/>
      <c r="B4599" s="8"/>
      <c r="C4599" s="8"/>
      <c r="D4599" s="8"/>
      <c r="F4599" s="8"/>
      <c r="H4599"/>
      <c r="N4599"/>
      <c r="P4599" s="8"/>
      <c r="R4599" s="8"/>
      <c r="T4599" s="8"/>
      <c r="AQ4599"/>
      <c r="BJ4599" s="33" t="s">
        <v>4766</v>
      </c>
      <c r="BP4599" s="8"/>
    </row>
    <row r="4600" spans="1:68" x14ac:dyDescent="0.25">
      <c r="A4600" s="8"/>
      <c r="B4600" s="8"/>
      <c r="C4600" s="8"/>
      <c r="D4600" s="8"/>
      <c r="F4600" s="8"/>
      <c r="H4600"/>
      <c r="N4600"/>
      <c r="P4600" s="8"/>
      <c r="R4600" s="8"/>
      <c r="T4600" s="8"/>
      <c r="AQ4600"/>
      <c r="BJ4600" s="33" t="s">
        <v>4767</v>
      </c>
      <c r="BP4600" s="8"/>
    </row>
    <row r="4601" spans="1:68" x14ac:dyDescent="0.25">
      <c r="A4601" s="8"/>
      <c r="B4601" s="8"/>
      <c r="C4601" s="8"/>
      <c r="D4601" s="8"/>
      <c r="F4601" s="8"/>
      <c r="H4601"/>
      <c r="N4601"/>
      <c r="P4601" s="8"/>
      <c r="R4601" s="8"/>
      <c r="T4601" s="8"/>
      <c r="AQ4601"/>
      <c r="BJ4601" s="33" t="s">
        <v>4768</v>
      </c>
      <c r="BP4601" s="8"/>
    </row>
    <row r="4602" spans="1:68" x14ac:dyDescent="0.25">
      <c r="A4602" s="8"/>
      <c r="B4602" s="8"/>
      <c r="C4602" s="8"/>
      <c r="D4602" s="8"/>
      <c r="F4602" s="8"/>
      <c r="H4602"/>
      <c r="N4602"/>
      <c r="P4602" s="8"/>
      <c r="R4602" s="8"/>
      <c r="T4602" s="8"/>
      <c r="AQ4602"/>
      <c r="BJ4602" s="33" t="s">
        <v>4769</v>
      </c>
      <c r="BP4602" s="8"/>
    </row>
    <row r="4603" spans="1:68" x14ac:dyDescent="0.25">
      <c r="A4603" s="8"/>
      <c r="B4603" s="8"/>
      <c r="C4603" s="8"/>
      <c r="D4603" s="8"/>
      <c r="F4603" s="8"/>
      <c r="H4603"/>
      <c r="N4603"/>
      <c r="P4603" s="8"/>
      <c r="R4603" s="8"/>
      <c r="T4603" s="8"/>
      <c r="AQ4603"/>
      <c r="BJ4603" s="33" t="s">
        <v>4770</v>
      </c>
      <c r="BP4603" s="8"/>
    </row>
    <row r="4604" spans="1:68" x14ac:dyDescent="0.25">
      <c r="A4604" s="8"/>
      <c r="B4604" s="8"/>
      <c r="C4604" s="8"/>
      <c r="D4604" s="8"/>
      <c r="F4604" s="8"/>
      <c r="H4604"/>
      <c r="N4604"/>
      <c r="P4604" s="8"/>
      <c r="R4604" s="8"/>
      <c r="T4604" s="8"/>
      <c r="AQ4604"/>
      <c r="BJ4604" s="33" t="s">
        <v>4771</v>
      </c>
      <c r="BP4604" s="8"/>
    </row>
    <row r="4605" spans="1:68" x14ac:dyDescent="0.25">
      <c r="A4605" s="8"/>
      <c r="B4605" s="8"/>
      <c r="C4605" s="8"/>
      <c r="D4605" s="8"/>
      <c r="F4605" s="8"/>
      <c r="H4605"/>
      <c r="N4605"/>
      <c r="P4605" s="8"/>
      <c r="R4605" s="8"/>
      <c r="T4605" s="8"/>
      <c r="AQ4605"/>
      <c r="BJ4605" s="33" t="s">
        <v>4772</v>
      </c>
      <c r="BP4605" s="8"/>
    </row>
    <row r="4606" spans="1:68" x14ac:dyDescent="0.25">
      <c r="A4606" s="8"/>
      <c r="B4606" s="8"/>
      <c r="C4606" s="8"/>
      <c r="D4606" s="8"/>
      <c r="F4606" s="8"/>
      <c r="H4606"/>
      <c r="N4606"/>
      <c r="P4606" s="8"/>
      <c r="R4606" s="8"/>
      <c r="T4606" s="8"/>
      <c r="AQ4606"/>
      <c r="BJ4606" s="33" t="s">
        <v>4773</v>
      </c>
      <c r="BP4606" s="8"/>
    </row>
    <row r="4607" spans="1:68" x14ac:dyDescent="0.25">
      <c r="A4607" s="8"/>
      <c r="B4607" s="8"/>
      <c r="C4607" s="8"/>
      <c r="D4607" s="8"/>
      <c r="F4607" s="8"/>
      <c r="H4607"/>
      <c r="N4607"/>
      <c r="P4607" s="8"/>
      <c r="R4607" s="8"/>
      <c r="T4607" s="8"/>
      <c r="AQ4607"/>
      <c r="BJ4607" s="33" t="s">
        <v>4774</v>
      </c>
      <c r="BP4607" s="8"/>
    </row>
    <row r="4608" spans="1:68" x14ac:dyDescent="0.25">
      <c r="A4608" s="8"/>
      <c r="B4608" s="8"/>
      <c r="C4608" s="8"/>
      <c r="D4608" s="8"/>
      <c r="F4608" s="8"/>
      <c r="H4608"/>
      <c r="N4608"/>
      <c r="P4608" s="8"/>
      <c r="R4608" s="8"/>
      <c r="T4608" s="8"/>
      <c r="AQ4608"/>
      <c r="BJ4608" s="33" t="s">
        <v>4775</v>
      </c>
      <c r="BP4608" s="8"/>
    </row>
    <row r="4609" spans="1:68" x14ac:dyDescent="0.25">
      <c r="A4609" s="8"/>
      <c r="B4609" s="8"/>
      <c r="C4609" s="8"/>
      <c r="D4609" s="8"/>
      <c r="F4609" s="8"/>
      <c r="H4609"/>
      <c r="N4609"/>
      <c r="P4609" s="8"/>
      <c r="R4609" s="8"/>
      <c r="T4609" s="8"/>
      <c r="AQ4609"/>
      <c r="BJ4609" s="33" t="s">
        <v>4776</v>
      </c>
      <c r="BP4609" s="8"/>
    </row>
    <row r="4610" spans="1:68" x14ac:dyDescent="0.25">
      <c r="A4610" s="8"/>
      <c r="B4610" s="8"/>
      <c r="C4610" s="8"/>
      <c r="D4610" s="8"/>
      <c r="F4610" s="8"/>
      <c r="H4610"/>
      <c r="N4610"/>
      <c r="P4610" s="8"/>
      <c r="R4610" s="8"/>
      <c r="T4610" s="8"/>
      <c r="AQ4610"/>
      <c r="BJ4610" s="33" t="s">
        <v>4777</v>
      </c>
      <c r="BP4610" s="8"/>
    </row>
    <row r="4611" spans="1:68" x14ac:dyDescent="0.25">
      <c r="A4611" s="8"/>
      <c r="B4611" s="8"/>
      <c r="C4611" s="8"/>
      <c r="D4611" s="8"/>
      <c r="F4611" s="8"/>
      <c r="H4611"/>
      <c r="N4611"/>
      <c r="P4611" s="8"/>
      <c r="R4611" s="8"/>
      <c r="T4611" s="8"/>
      <c r="AQ4611"/>
      <c r="BJ4611" s="33" t="s">
        <v>4778</v>
      </c>
      <c r="BP4611" s="8"/>
    </row>
    <row r="4612" spans="1:68" x14ac:dyDescent="0.25">
      <c r="A4612" s="8"/>
      <c r="B4612" s="8"/>
      <c r="C4612" s="8"/>
      <c r="D4612" s="8"/>
      <c r="F4612" s="8"/>
      <c r="H4612"/>
      <c r="N4612"/>
      <c r="P4612" s="8"/>
      <c r="R4612" s="8"/>
      <c r="T4612" s="8"/>
      <c r="AQ4612"/>
      <c r="BJ4612" s="33" t="s">
        <v>4779</v>
      </c>
      <c r="BP4612" s="8"/>
    </row>
    <row r="4613" spans="1:68" x14ac:dyDescent="0.25">
      <c r="A4613" s="8"/>
      <c r="B4613" s="8"/>
      <c r="C4613" s="8"/>
      <c r="D4613" s="8"/>
      <c r="F4613" s="8"/>
      <c r="H4613"/>
      <c r="N4613"/>
      <c r="P4613" s="8"/>
      <c r="R4613" s="8"/>
      <c r="T4613" s="8"/>
      <c r="AQ4613"/>
      <c r="BJ4613" s="33" t="s">
        <v>4780</v>
      </c>
      <c r="BP4613" s="8"/>
    </row>
    <row r="4614" spans="1:68" x14ac:dyDescent="0.25">
      <c r="A4614" s="8"/>
      <c r="B4614" s="8"/>
      <c r="C4614" s="8"/>
      <c r="D4614" s="8"/>
      <c r="F4614" s="8"/>
      <c r="H4614"/>
      <c r="N4614"/>
      <c r="P4614" s="8"/>
      <c r="R4614" s="8"/>
      <c r="T4614" s="8"/>
      <c r="AQ4614"/>
      <c r="BJ4614" s="33" t="s">
        <v>4781</v>
      </c>
      <c r="BP4614" s="8"/>
    </row>
    <row r="4615" spans="1:68" x14ac:dyDescent="0.25">
      <c r="A4615" s="8"/>
      <c r="B4615" s="8"/>
      <c r="C4615" s="8"/>
      <c r="D4615" s="8"/>
      <c r="F4615" s="8"/>
      <c r="H4615"/>
      <c r="N4615"/>
      <c r="P4615" s="8"/>
      <c r="R4615" s="8"/>
      <c r="T4615" s="8"/>
      <c r="AQ4615"/>
      <c r="BJ4615" s="33" t="s">
        <v>4782</v>
      </c>
      <c r="BP4615" s="8"/>
    </row>
    <row r="4616" spans="1:68" x14ac:dyDescent="0.25">
      <c r="A4616" s="8"/>
      <c r="B4616" s="8"/>
      <c r="C4616" s="8"/>
      <c r="D4616" s="8"/>
      <c r="F4616" s="8"/>
      <c r="H4616"/>
      <c r="N4616"/>
      <c r="P4616" s="8"/>
      <c r="R4616" s="8"/>
      <c r="T4616" s="8"/>
      <c r="AQ4616"/>
      <c r="BJ4616" s="33" t="s">
        <v>4783</v>
      </c>
      <c r="BP4616" s="8"/>
    </row>
    <row r="4617" spans="1:68" x14ac:dyDescent="0.25">
      <c r="A4617" s="8"/>
      <c r="B4617" s="8"/>
      <c r="C4617" s="8"/>
      <c r="D4617" s="8"/>
      <c r="F4617" s="8"/>
      <c r="H4617"/>
      <c r="N4617"/>
      <c r="P4617" s="8"/>
      <c r="R4617" s="8"/>
      <c r="T4617" s="8"/>
      <c r="AQ4617"/>
      <c r="BJ4617" s="33" t="s">
        <v>4784</v>
      </c>
      <c r="BP4617" s="8"/>
    </row>
    <row r="4618" spans="1:68" x14ac:dyDescent="0.25">
      <c r="A4618" s="8"/>
      <c r="B4618" s="8"/>
      <c r="C4618" s="8"/>
      <c r="D4618" s="8"/>
      <c r="F4618" s="8"/>
      <c r="H4618"/>
      <c r="N4618"/>
      <c r="P4618" s="8"/>
      <c r="R4618" s="8"/>
      <c r="T4618" s="8"/>
      <c r="AQ4618"/>
      <c r="BJ4618" s="33" t="s">
        <v>4785</v>
      </c>
      <c r="BP4618" s="8"/>
    </row>
    <row r="4619" spans="1:68" x14ac:dyDescent="0.25">
      <c r="A4619" s="8"/>
      <c r="B4619" s="8"/>
      <c r="C4619" s="8"/>
      <c r="D4619" s="8"/>
      <c r="F4619" s="8"/>
      <c r="H4619"/>
      <c r="N4619"/>
      <c r="P4619" s="8"/>
      <c r="R4619" s="8"/>
      <c r="T4619" s="8"/>
      <c r="AQ4619"/>
      <c r="BJ4619" s="33" t="s">
        <v>4786</v>
      </c>
      <c r="BP4619" s="8"/>
    </row>
    <row r="4620" spans="1:68" x14ac:dyDescent="0.25">
      <c r="A4620" s="8"/>
      <c r="B4620" s="8"/>
      <c r="C4620" s="8"/>
      <c r="D4620" s="8"/>
      <c r="F4620" s="8"/>
      <c r="H4620"/>
      <c r="N4620"/>
      <c r="P4620" s="8"/>
      <c r="R4620" s="8"/>
      <c r="T4620" s="8"/>
      <c r="AQ4620"/>
      <c r="BJ4620" s="33" t="s">
        <v>4787</v>
      </c>
      <c r="BP4620" s="8"/>
    </row>
    <row r="4621" spans="1:68" x14ac:dyDescent="0.25">
      <c r="A4621" s="8"/>
      <c r="B4621" s="8"/>
      <c r="C4621" s="8"/>
      <c r="D4621" s="8"/>
      <c r="F4621" s="8"/>
      <c r="H4621"/>
      <c r="N4621"/>
      <c r="P4621" s="8"/>
      <c r="R4621" s="8"/>
      <c r="T4621" s="8"/>
      <c r="AQ4621"/>
      <c r="BJ4621" s="33" t="s">
        <v>4788</v>
      </c>
      <c r="BP4621" s="8"/>
    </row>
    <row r="4622" spans="1:68" x14ac:dyDescent="0.25">
      <c r="A4622" s="8"/>
      <c r="B4622" s="8"/>
      <c r="C4622" s="8"/>
      <c r="D4622" s="8"/>
      <c r="F4622" s="8"/>
      <c r="H4622"/>
      <c r="N4622"/>
      <c r="P4622" s="8"/>
      <c r="R4622" s="8"/>
      <c r="T4622" s="8"/>
      <c r="AQ4622"/>
      <c r="BJ4622" s="33" t="s">
        <v>4789</v>
      </c>
      <c r="BP4622" s="8"/>
    </row>
    <row r="4623" spans="1:68" x14ac:dyDescent="0.25">
      <c r="A4623" s="8"/>
      <c r="B4623" s="8"/>
      <c r="C4623" s="8"/>
      <c r="D4623" s="8"/>
      <c r="F4623" s="8"/>
      <c r="H4623"/>
      <c r="N4623"/>
      <c r="P4623" s="8"/>
      <c r="R4623" s="8"/>
      <c r="T4623" s="8"/>
      <c r="AQ4623"/>
      <c r="BJ4623" s="33" t="s">
        <v>4790</v>
      </c>
      <c r="BP4623" s="8"/>
    </row>
    <row r="4624" spans="1:68" x14ac:dyDescent="0.25">
      <c r="A4624" s="8"/>
      <c r="B4624" s="8"/>
      <c r="C4624" s="8"/>
      <c r="D4624" s="8"/>
      <c r="F4624" s="8"/>
      <c r="H4624"/>
      <c r="N4624"/>
      <c r="P4624" s="8"/>
      <c r="R4624" s="8"/>
      <c r="T4624" s="8"/>
      <c r="AQ4624"/>
      <c r="BJ4624" s="33" t="s">
        <v>4791</v>
      </c>
      <c r="BP4624" s="8"/>
    </row>
    <row r="4625" spans="1:68" x14ac:dyDescent="0.25">
      <c r="A4625" s="8"/>
      <c r="B4625" s="8"/>
      <c r="C4625" s="8"/>
      <c r="D4625" s="8"/>
      <c r="F4625" s="8"/>
      <c r="H4625"/>
      <c r="N4625"/>
      <c r="P4625" s="8"/>
      <c r="R4625" s="8"/>
      <c r="T4625" s="8"/>
      <c r="AQ4625"/>
      <c r="BJ4625" s="33" t="s">
        <v>4792</v>
      </c>
      <c r="BP4625" s="8"/>
    </row>
    <row r="4626" spans="1:68" x14ac:dyDescent="0.25">
      <c r="A4626" s="8"/>
      <c r="B4626" s="8"/>
      <c r="C4626" s="8"/>
      <c r="D4626" s="8"/>
      <c r="F4626" s="8"/>
      <c r="H4626"/>
      <c r="N4626"/>
      <c r="P4626" s="8"/>
      <c r="R4626" s="8"/>
      <c r="T4626" s="8"/>
      <c r="AQ4626"/>
      <c r="BJ4626" s="33" t="s">
        <v>4793</v>
      </c>
      <c r="BP4626" s="8"/>
    </row>
    <row r="4627" spans="1:68" x14ac:dyDescent="0.25">
      <c r="A4627" s="8"/>
      <c r="B4627" s="8"/>
      <c r="C4627" s="8"/>
      <c r="D4627" s="8"/>
      <c r="F4627" s="8"/>
      <c r="H4627"/>
      <c r="N4627"/>
      <c r="P4627" s="8"/>
      <c r="R4627" s="8"/>
      <c r="T4627" s="8"/>
      <c r="AQ4627"/>
      <c r="BJ4627" s="33" t="s">
        <v>4794</v>
      </c>
      <c r="BP4627" s="8"/>
    </row>
    <row r="4628" spans="1:68" x14ac:dyDescent="0.25">
      <c r="A4628" s="8"/>
      <c r="B4628" s="8"/>
      <c r="C4628" s="8"/>
      <c r="D4628" s="8"/>
      <c r="F4628" s="8"/>
      <c r="H4628"/>
      <c r="N4628"/>
      <c r="P4628" s="8"/>
      <c r="R4628" s="8"/>
      <c r="T4628" s="8"/>
      <c r="AQ4628"/>
      <c r="BJ4628" s="33" t="s">
        <v>4795</v>
      </c>
      <c r="BP4628" s="8"/>
    </row>
    <row r="4629" spans="1:68" x14ac:dyDescent="0.25">
      <c r="A4629" s="8"/>
      <c r="B4629" s="8"/>
      <c r="C4629" s="8"/>
      <c r="D4629" s="8"/>
      <c r="F4629" s="8"/>
      <c r="H4629"/>
      <c r="N4629"/>
      <c r="P4629" s="8"/>
      <c r="R4629" s="8"/>
      <c r="T4629" s="8"/>
      <c r="AQ4629"/>
      <c r="BJ4629" s="33" t="s">
        <v>4796</v>
      </c>
      <c r="BP4629" s="8"/>
    </row>
    <row r="4630" spans="1:68" x14ac:dyDescent="0.25">
      <c r="A4630" s="8"/>
      <c r="B4630" s="8"/>
      <c r="C4630" s="8"/>
      <c r="D4630" s="8"/>
      <c r="F4630" s="8"/>
      <c r="H4630"/>
      <c r="N4630"/>
      <c r="P4630" s="8"/>
      <c r="R4630" s="8"/>
      <c r="T4630" s="8"/>
      <c r="AQ4630"/>
      <c r="BJ4630" s="33" t="s">
        <v>4797</v>
      </c>
      <c r="BP4630" s="8"/>
    </row>
    <row r="4631" spans="1:68" x14ac:dyDescent="0.25">
      <c r="A4631" s="8"/>
      <c r="B4631" s="8"/>
      <c r="C4631" s="8"/>
      <c r="D4631" s="8"/>
      <c r="F4631" s="8"/>
      <c r="H4631"/>
      <c r="N4631"/>
      <c r="P4631" s="8"/>
      <c r="R4631" s="8"/>
      <c r="T4631" s="8"/>
      <c r="AQ4631"/>
      <c r="BJ4631" s="33" t="s">
        <v>4798</v>
      </c>
      <c r="BP4631" s="8"/>
    </row>
    <row r="4632" spans="1:68" x14ac:dyDescent="0.25">
      <c r="A4632" s="8"/>
      <c r="B4632" s="8"/>
      <c r="C4632" s="8"/>
      <c r="D4632" s="8"/>
      <c r="F4632" s="8"/>
      <c r="H4632"/>
      <c r="N4632"/>
      <c r="P4632" s="8"/>
      <c r="R4632" s="8"/>
      <c r="T4632" s="8"/>
      <c r="AQ4632"/>
      <c r="BJ4632" s="33" t="s">
        <v>4799</v>
      </c>
      <c r="BP4632" s="8"/>
    </row>
    <row r="4633" spans="1:68" x14ac:dyDescent="0.25">
      <c r="A4633" s="8"/>
      <c r="B4633" s="8"/>
      <c r="C4633" s="8"/>
      <c r="D4633" s="8"/>
      <c r="F4633" s="8"/>
      <c r="H4633"/>
      <c r="N4633"/>
      <c r="P4633" s="8"/>
      <c r="R4633" s="8"/>
      <c r="T4633" s="8"/>
      <c r="AQ4633"/>
      <c r="BJ4633" s="33" t="s">
        <v>4800</v>
      </c>
      <c r="BP4633" s="8"/>
    </row>
    <row r="4634" spans="1:68" x14ac:dyDescent="0.25">
      <c r="A4634" s="8"/>
      <c r="B4634" s="8"/>
      <c r="C4634" s="8"/>
      <c r="D4634" s="8"/>
      <c r="F4634" s="8"/>
      <c r="H4634"/>
      <c r="N4634"/>
      <c r="P4634" s="8"/>
      <c r="R4634" s="8"/>
      <c r="T4634" s="8"/>
      <c r="AQ4634"/>
      <c r="BJ4634" s="33" t="s">
        <v>4801</v>
      </c>
      <c r="BP4634" s="8"/>
    </row>
    <row r="4635" spans="1:68" x14ac:dyDescent="0.25">
      <c r="A4635" s="8"/>
      <c r="B4635" s="8"/>
      <c r="C4635" s="8"/>
      <c r="D4635" s="8"/>
      <c r="F4635" s="8"/>
      <c r="H4635"/>
      <c r="N4635"/>
      <c r="P4635" s="8"/>
      <c r="R4635" s="8"/>
      <c r="T4635" s="8"/>
      <c r="AQ4635"/>
      <c r="BJ4635" s="33" t="s">
        <v>4802</v>
      </c>
      <c r="BP4635" s="8"/>
    </row>
    <row r="4636" spans="1:68" x14ac:dyDescent="0.25">
      <c r="A4636" s="8"/>
      <c r="B4636" s="8"/>
      <c r="C4636" s="8"/>
      <c r="D4636" s="8"/>
      <c r="F4636" s="8"/>
      <c r="H4636"/>
      <c r="N4636"/>
      <c r="P4636" s="8"/>
      <c r="R4636" s="8"/>
      <c r="T4636" s="8"/>
      <c r="AQ4636"/>
      <c r="BJ4636" s="33" t="s">
        <v>4803</v>
      </c>
      <c r="BP4636" s="8"/>
    </row>
    <row r="4637" spans="1:68" x14ac:dyDescent="0.25">
      <c r="A4637" s="8"/>
      <c r="B4637" s="8"/>
      <c r="C4637" s="8"/>
      <c r="D4637" s="8"/>
      <c r="F4637" s="8"/>
      <c r="H4637"/>
      <c r="N4637"/>
      <c r="P4637" s="8"/>
      <c r="R4637" s="8"/>
      <c r="T4637" s="8"/>
      <c r="AQ4637"/>
      <c r="BJ4637" s="33" t="s">
        <v>4804</v>
      </c>
      <c r="BP4637" s="8"/>
    </row>
    <row r="4638" spans="1:68" x14ac:dyDescent="0.25">
      <c r="A4638" s="8"/>
      <c r="B4638" s="8"/>
      <c r="C4638" s="8"/>
      <c r="D4638" s="8"/>
      <c r="F4638" s="8"/>
      <c r="H4638"/>
      <c r="N4638"/>
      <c r="P4638" s="8"/>
      <c r="R4638" s="8"/>
      <c r="T4638" s="8"/>
      <c r="AQ4638"/>
      <c r="BJ4638" s="33" t="s">
        <v>4805</v>
      </c>
      <c r="BP4638" s="8"/>
    </row>
    <row r="4639" spans="1:68" x14ac:dyDescent="0.25">
      <c r="A4639" s="8"/>
      <c r="B4639" s="8"/>
      <c r="C4639" s="8"/>
      <c r="D4639" s="8"/>
      <c r="F4639" s="8"/>
      <c r="H4639"/>
      <c r="N4639"/>
      <c r="P4639" s="8"/>
      <c r="R4639" s="8"/>
      <c r="T4639" s="8"/>
      <c r="AQ4639"/>
      <c r="BJ4639" s="33" t="s">
        <v>4806</v>
      </c>
      <c r="BP4639" s="8"/>
    </row>
    <row r="4640" spans="1:68" x14ac:dyDescent="0.25">
      <c r="A4640" s="8"/>
      <c r="B4640" s="8"/>
      <c r="C4640" s="8"/>
      <c r="D4640" s="8"/>
      <c r="F4640" s="8"/>
      <c r="H4640"/>
      <c r="N4640"/>
      <c r="P4640" s="8"/>
      <c r="R4640" s="8"/>
      <c r="T4640" s="8"/>
      <c r="AQ4640"/>
      <c r="BJ4640" s="33" t="s">
        <v>4807</v>
      </c>
      <c r="BP4640" s="8"/>
    </row>
    <row r="4641" spans="1:68" x14ac:dyDescent="0.25">
      <c r="A4641" s="8"/>
      <c r="B4641" s="8"/>
      <c r="C4641" s="8"/>
      <c r="D4641" s="8"/>
      <c r="F4641" s="8"/>
      <c r="H4641"/>
      <c r="N4641"/>
      <c r="P4641" s="8"/>
      <c r="R4641" s="8"/>
      <c r="T4641" s="8"/>
      <c r="AQ4641"/>
      <c r="BJ4641" s="33" t="s">
        <v>4808</v>
      </c>
      <c r="BP4641" s="8"/>
    </row>
    <row r="4642" spans="1:68" x14ac:dyDescent="0.25">
      <c r="A4642" s="8"/>
      <c r="B4642" s="8"/>
      <c r="C4642" s="8"/>
      <c r="D4642" s="8"/>
      <c r="F4642" s="8"/>
      <c r="H4642"/>
      <c r="N4642"/>
      <c r="P4642" s="8"/>
      <c r="R4642" s="8"/>
      <c r="T4642" s="8"/>
      <c r="AQ4642"/>
      <c r="BJ4642" s="33" t="s">
        <v>4809</v>
      </c>
      <c r="BP4642" s="8"/>
    </row>
    <row r="4643" spans="1:68" x14ac:dyDescent="0.25">
      <c r="A4643" s="8"/>
      <c r="B4643" s="8"/>
      <c r="C4643" s="8"/>
      <c r="D4643" s="8"/>
      <c r="F4643" s="8"/>
      <c r="H4643"/>
      <c r="N4643"/>
      <c r="P4643" s="8"/>
      <c r="R4643" s="8"/>
      <c r="T4643" s="8"/>
      <c r="AQ4643"/>
      <c r="BJ4643" s="33" t="s">
        <v>4810</v>
      </c>
      <c r="BP4643" s="8"/>
    </row>
    <row r="4644" spans="1:68" x14ac:dyDescent="0.25">
      <c r="A4644" s="8"/>
      <c r="B4644" s="8"/>
      <c r="C4644" s="8"/>
      <c r="D4644" s="8"/>
      <c r="F4644" s="8"/>
      <c r="H4644"/>
      <c r="N4644"/>
      <c r="P4644" s="8"/>
      <c r="R4644" s="8"/>
      <c r="T4644" s="8"/>
      <c r="AQ4644"/>
      <c r="BJ4644" s="33" t="s">
        <v>4811</v>
      </c>
      <c r="BP4644" s="8"/>
    </row>
    <row r="4645" spans="1:68" x14ac:dyDescent="0.25">
      <c r="A4645" s="8"/>
      <c r="B4645" s="8"/>
      <c r="C4645" s="8"/>
      <c r="D4645" s="8"/>
      <c r="F4645" s="8"/>
      <c r="H4645"/>
      <c r="N4645"/>
      <c r="P4645" s="8"/>
      <c r="R4645" s="8"/>
      <c r="T4645" s="8"/>
      <c r="AQ4645"/>
      <c r="BJ4645" s="33" t="s">
        <v>4812</v>
      </c>
      <c r="BP4645" s="8"/>
    </row>
    <row r="4646" spans="1:68" x14ac:dyDescent="0.25">
      <c r="A4646" s="8"/>
      <c r="B4646" s="8"/>
      <c r="C4646" s="8"/>
      <c r="D4646" s="8"/>
      <c r="F4646" s="8"/>
      <c r="H4646"/>
      <c r="N4646"/>
      <c r="P4646" s="8"/>
      <c r="R4646" s="8"/>
      <c r="T4646" s="8"/>
      <c r="AQ4646"/>
      <c r="BJ4646" s="33" t="s">
        <v>4813</v>
      </c>
      <c r="BP4646" s="8"/>
    </row>
    <row r="4647" spans="1:68" x14ac:dyDescent="0.25">
      <c r="A4647" s="8"/>
      <c r="B4647" s="8"/>
      <c r="C4647" s="8"/>
      <c r="D4647" s="8"/>
      <c r="F4647" s="8"/>
      <c r="H4647"/>
      <c r="N4647"/>
      <c r="P4647" s="8"/>
      <c r="R4647" s="8"/>
      <c r="T4647" s="8"/>
      <c r="AQ4647"/>
      <c r="BJ4647" s="33" t="s">
        <v>4814</v>
      </c>
      <c r="BP4647" s="8"/>
    </row>
    <row r="4648" spans="1:68" x14ac:dyDescent="0.25">
      <c r="A4648" s="8"/>
      <c r="B4648" s="8"/>
      <c r="C4648" s="8"/>
      <c r="D4648" s="8"/>
      <c r="F4648" s="8"/>
      <c r="H4648"/>
      <c r="N4648"/>
      <c r="P4648" s="8"/>
      <c r="R4648" s="8"/>
      <c r="T4648" s="8"/>
      <c r="AQ4648"/>
      <c r="BJ4648" s="33" t="s">
        <v>4815</v>
      </c>
      <c r="BP4648" s="8"/>
    </row>
    <row r="4649" spans="1:68" x14ac:dyDescent="0.25">
      <c r="A4649" s="8"/>
      <c r="B4649" s="8"/>
      <c r="C4649" s="8"/>
      <c r="D4649" s="8"/>
      <c r="F4649" s="8"/>
      <c r="H4649"/>
      <c r="N4649"/>
      <c r="P4649" s="8"/>
      <c r="R4649" s="8"/>
      <c r="T4649" s="8"/>
      <c r="AQ4649"/>
      <c r="BJ4649" s="33" t="s">
        <v>4816</v>
      </c>
      <c r="BP4649" s="8"/>
    </row>
    <row r="4650" spans="1:68" x14ac:dyDescent="0.25">
      <c r="A4650" s="8"/>
      <c r="B4650" s="8"/>
      <c r="C4650" s="8"/>
      <c r="D4650" s="8"/>
      <c r="F4650" s="8"/>
      <c r="H4650"/>
      <c r="N4650"/>
      <c r="P4650" s="8"/>
      <c r="R4650" s="8"/>
      <c r="T4650" s="8"/>
      <c r="AQ4650"/>
      <c r="BJ4650" s="33" t="s">
        <v>4817</v>
      </c>
      <c r="BP4650" s="8"/>
    </row>
    <row r="4651" spans="1:68" x14ac:dyDescent="0.25">
      <c r="A4651" s="8"/>
      <c r="B4651" s="8"/>
      <c r="C4651" s="8"/>
      <c r="D4651" s="8"/>
      <c r="F4651" s="8"/>
      <c r="H4651"/>
      <c r="N4651"/>
      <c r="P4651" s="8"/>
      <c r="R4651" s="8"/>
      <c r="T4651" s="8"/>
      <c r="AQ4651"/>
      <c r="BJ4651" s="33" t="s">
        <v>4818</v>
      </c>
      <c r="BP4651" s="8"/>
    </row>
    <row r="4652" spans="1:68" x14ac:dyDescent="0.25">
      <c r="A4652" s="8"/>
      <c r="B4652" s="8"/>
      <c r="C4652" s="8"/>
      <c r="D4652" s="8"/>
      <c r="F4652" s="8"/>
      <c r="H4652"/>
      <c r="N4652"/>
      <c r="P4652" s="8"/>
      <c r="R4652" s="8"/>
      <c r="T4652" s="8"/>
      <c r="AQ4652"/>
      <c r="BJ4652" s="33" t="s">
        <v>4819</v>
      </c>
      <c r="BP4652" s="8"/>
    </row>
    <row r="4653" spans="1:68" x14ac:dyDescent="0.25">
      <c r="A4653" s="8"/>
      <c r="B4653" s="8"/>
      <c r="C4653" s="8"/>
      <c r="D4653" s="8"/>
      <c r="F4653" s="8"/>
      <c r="H4653"/>
      <c r="N4653"/>
      <c r="P4653" s="8"/>
      <c r="R4653" s="8"/>
      <c r="T4653" s="8"/>
      <c r="AQ4653"/>
      <c r="BJ4653" s="33" t="s">
        <v>4820</v>
      </c>
      <c r="BP4653" s="8"/>
    </row>
    <row r="4654" spans="1:68" x14ac:dyDescent="0.25">
      <c r="A4654" s="8"/>
      <c r="B4654" s="8"/>
      <c r="C4654" s="8"/>
      <c r="D4654" s="8"/>
      <c r="F4654" s="8"/>
      <c r="H4654"/>
      <c r="N4654"/>
      <c r="P4654" s="8"/>
      <c r="R4654" s="8"/>
      <c r="T4654" s="8"/>
      <c r="AQ4654"/>
      <c r="BJ4654" s="33" t="s">
        <v>4821</v>
      </c>
      <c r="BP4654" s="8"/>
    </row>
    <row r="4655" spans="1:68" x14ac:dyDescent="0.25">
      <c r="A4655" s="8"/>
      <c r="B4655" s="8"/>
      <c r="C4655" s="8"/>
      <c r="D4655" s="8"/>
      <c r="F4655" s="8"/>
      <c r="H4655"/>
      <c r="N4655"/>
      <c r="P4655" s="8"/>
      <c r="R4655" s="8"/>
      <c r="T4655" s="8"/>
      <c r="AQ4655"/>
      <c r="BJ4655" s="33" t="s">
        <v>4822</v>
      </c>
      <c r="BP4655" s="8"/>
    </row>
    <row r="4656" spans="1:68" x14ac:dyDescent="0.25">
      <c r="A4656" s="8"/>
      <c r="B4656" s="8"/>
      <c r="C4656" s="8"/>
      <c r="D4656" s="8"/>
      <c r="F4656" s="8"/>
      <c r="H4656"/>
      <c r="N4656"/>
      <c r="P4656" s="8"/>
      <c r="R4656" s="8"/>
      <c r="T4656" s="8"/>
      <c r="AQ4656"/>
      <c r="BJ4656" s="33" t="s">
        <v>4823</v>
      </c>
      <c r="BP4656" s="8"/>
    </row>
    <row r="4657" spans="1:68" x14ac:dyDescent="0.25">
      <c r="A4657" s="8"/>
      <c r="B4657" s="8"/>
      <c r="C4657" s="8"/>
      <c r="D4657" s="8"/>
      <c r="F4657" s="8"/>
      <c r="H4657"/>
      <c r="N4657"/>
      <c r="P4657" s="8"/>
      <c r="R4657" s="8"/>
      <c r="T4657" s="8"/>
      <c r="AQ4657"/>
      <c r="BJ4657" s="33" t="s">
        <v>4824</v>
      </c>
      <c r="BP4657" s="8"/>
    </row>
    <row r="4658" spans="1:68" x14ac:dyDescent="0.25">
      <c r="A4658" s="8"/>
      <c r="B4658" s="8"/>
      <c r="C4658" s="8"/>
      <c r="D4658" s="8"/>
      <c r="F4658" s="8"/>
      <c r="H4658"/>
      <c r="N4658"/>
      <c r="P4658" s="8"/>
      <c r="R4658" s="8"/>
      <c r="T4658" s="8"/>
      <c r="AQ4658"/>
      <c r="BJ4658" s="33" t="s">
        <v>4825</v>
      </c>
      <c r="BP4658" s="8"/>
    </row>
    <row r="4659" spans="1:68" x14ac:dyDescent="0.25">
      <c r="A4659" s="8"/>
      <c r="B4659" s="8"/>
      <c r="C4659" s="8"/>
      <c r="D4659" s="8"/>
      <c r="F4659" s="8"/>
      <c r="H4659"/>
      <c r="N4659"/>
      <c r="P4659" s="8"/>
      <c r="R4659" s="8"/>
      <c r="T4659" s="8"/>
      <c r="AQ4659"/>
      <c r="BJ4659" s="33" t="s">
        <v>4826</v>
      </c>
      <c r="BP4659" s="8"/>
    </row>
    <row r="4660" spans="1:68" x14ac:dyDescent="0.25">
      <c r="A4660" s="8"/>
      <c r="B4660" s="8"/>
      <c r="C4660" s="8"/>
      <c r="D4660" s="8"/>
      <c r="F4660" s="8"/>
      <c r="H4660"/>
      <c r="N4660"/>
      <c r="P4660" s="8"/>
      <c r="R4660" s="8"/>
      <c r="T4660" s="8"/>
      <c r="AQ4660"/>
      <c r="BJ4660" s="33" t="s">
        <v>4827</v>
      </c>
      <c r="BP4660" s="8"/>
    </row>
    <row r="4661" spans="1:68" x14ac:dyDescent="0.25">
      <c r="A4661" s="8"/>
      <c r="B4661" s="8"/>
      <c r="C4661" s="8"/>
      <c r="D4661" s="8"/>
      <c r="F4661" s="8"/>
      <c r="H4661"/>
      <c r="N4661"/>
      <c r="P4661" s="8"/>
      <c r="R4661" s="8"/>
      <c r="T4661" s="8"/>
      <c r="AQ4661"/>
      <c r="BJ4661" s="33" t="s">
        <v>4828</v>
      </c>
      <c r="BP4661" s="8"/>
    </row>
    <row r="4662" spans="1:68" x14ac:dyDescent="0.25">
      <c r="A4662" s="8"/>
      <c r="B4662" s="8"/>
      <c r="C4662" s="8"/>
      <c r="D4662" s="8"/>
      <c r="F4662" s="8"/>
      <c r="H4662"/>
      <c r="N4662"/>
      <c r="P4662" s="8"/>
      <c r="R4662" s="8"/>
      <c r="T4662" s="8"/>
      <c r="AQ4662"/>
      <c r="BJ4662" s="33" t="s">
        <v>4829</v>
      </c>
      <c r="BP4662" s="8"/>
    </row>
    <row r="4663" spans="1:68" x14ac:dyDescent="0.25">
      <c r="A4663" s="8"/>
      <c r="B4663" s="8"/>
      <c r="C4663" s="8"/>
      <c r="D4663" s="8"/>
      <c r="F4663" s="8"/>
      <c r="H4663"/>
      <c r="N4663"/>
      <c r="P4663" s="8"/>
      <c r="R4663" s="8"/>
      <c r="T4663" s="8"/>
      <c r="AQ4663"/>
      <c r="BJ4663" s="33" t="s">
        <v>4830</v>
      </c>
      <c r="BP4663" s="8"/>
    </row>
    <row r="4664" spans="1:68" x14ac:dyDescent="0.25">
      <c r="A4664" s="8"/>
      <c r="B4664" s="8"/>
      <c r="C4664" s="8"/>
      <c r="D4664" s="8"/>
      <c r="F4664" s="8"/>
      <c r="H4664"/>
      <c r="N4664"/>
      <c r="P4664" s="8"/>
      <c r="R4664" s="8"/>
      <c r="T4664" s="8"/>
      <c r="AQ4664"/>
      <c r="BJ4664" s="33" t="s">
        <v>4831</v>
      </c>
      <c r="BP4664" s="8"/>
    </row>
    <row r="4665" spans="1:68" x14ac:dyDescent="0.25">
      <c r="A4665" s="8"/>
      <c r="B4665" s="8"/>
      <c r="C4665" s="8"/>
      <c r="D4665" s="8"/>
      <c r="F4665" s="8"/>
      <c r="H4665"/>
      <c r="N4665"/>
      <c r="P4665" s="8"/>
      <c r="R4665" s="8"/>
      <c r="T4665" s="8"/>
      <c r="AQ4665"/>
      <c r="BJ4665" s="33" t="s">
        <v>4832</v>
      </c>
      <c r="BP4665" s="8"/>
    </row>
    <row r="4666" spans="1:68" x14ac:dyDescent="0.25">
      <c r="A4666" s="8"/>
      <c r="B4666" s="8"/>
      <c r="C4666" s="8"/>
      <c r="D4666" s="8"/>
      <c r="F4666" s="8"/>
      <c r="H4666"/>
      <c r="N4666"/>
      <c r="P4666" s="8"/>
      <c r="R4666" s="8"/>
      <c r="T4666" s="8"/>
      <c r="AQ4666"/>
      <c r="BJ4666" s="33" t="s">
        <v>4833</v>
      </c>
      <c r="BP4666" s="8"/>
    </row>
    <row r="4667" spans="1:68" x14ac:dyDescent="0.25">
      <c r="A4667" s="8"/>
      <c r="B4667" s="8"/>
      <c r="C4667" s="8"/>
      <c r="D4667" s="8"/>
      <c r="F4667" s="8"/>
      <c r="H4667"/>
      <c r="N4667"/>
      <c r="P4667" s="8"/>
      <c r="R4667" s="8"/>
      <c r="T4667" s="8"/>
      <c r="AQ4667"/>
      <c r="BJ4667" s="33" t="s">
        <v>4834</v>
      </c>
      <c r="BP4667" s="8"/>
    </row>
    <row r="4668" spans="1:68" x14ac:dyDescent="0.25">
      <c r="A4668" s="8"/>
      <c r="B4668" s="8"/>
      <c r="C4668" s="8"/>
      <c r="D4668" s="8"/>
      <c r="F4668" s="8"/>
      <c r="H4668"/>
      <c r="N4668"/>
      <c r="P4668" s="8"/>
      <c r="R4668" s="8"/>
      <c r="T4668" s="8"/>
      <c r="AQ4668"/>
      <c r="BJ4668" s="33" t="s">
        <v>4835</v>
      </c>
      <c r="BP4668" s="8"/>
    </row>
    <row r="4669" spans="1:68" x14ac:dyDescent="0.25">
      <c r="A4669" s="8"/>
      <c r="B4669" s="8"/>
      <c r="C4669" s="8"/>
      <c r="D4669" s="8"/>
      <c r="F4669" s="8"/>
      <c r="H4669"/>
      <c r="N4669"/>
      <c r="P4669" s="8"/>
      <c r="R4669" s="8"/>
      <c r="T4669" s="8"/>
      <c r="AQ4669"/>
      <c r="BJ4669" s="33" t="s">
        <v>4836</v>
      </c>
      <c r="BP4669" s="8"/>
    </row>
    <row r="4670" spans="1:68" x14ac:dyDescent="0.25">
      <c r="A4670" s="8"/>
      <c r="B4670" s="8"/>
      <c r="C4670" s="8"/>
      <c r="D4670" s="8"/>
      <c r="F4670" s="8"/>
      <c r="H4670"/>
      <c r="N4670"/>
      <c r="P4670" s="8"/>
      <c r="R4670" s="8"/>
      <c r="T4670" s="8"/>
      <c r="AQ4670"/>
      <c r="BJ4670" s="33" t="s">
        <v>4837</v>
      </c>
      <c r="BP4670" s="8"/>
    </row>
    <row r="4671" spans="1:68" x14ac:dyDescent="0.25">
      <c r="A4671" s="8"/>
      <c r="B4671" s="8"/>
      <c r="C4671" s="8"/>
      <c r="D4671" s="8"/>
      <c r="F4671" s="8"/>
      <c r="H4671"/>
      <c r="N4671"/>
      <c r="P4671" s="8"/>
      <c r="R4671" s="8"/>
      <c r="T4671" s="8"/>
      <c r="AQ4671"/>
      <c r="BJ4671" s="33" t="s">
        <v>4838</v>
      </c>
      <c r="BP4671" s="8"/>
    </row>
    <row r="4672" spans="1:68" x14ac:dyDescent="0.25">
      <c r="A4672" s="8"/>
      <c r="B4672" s="8"/>
      <c r="C4672" s="8"/>
      <c r="D4672" s="8"/>
      <c r="F4672" s="8"/>
      <c r="H4672"/>
      <c r="N4672"/>
      <c r="P4672" s="8"/>
      <c r="R4672" s="8"/>
      <c r="T4672" s="8"/>
      <c r="AQ4672"/>
      <c r="BJ4672" s="33" t="s">
        <v>4839</v>
      </c>
      <c r="BP4672" s="8"/>
    </row>
    <row r="4673" spans="1:68" x14ac:dyDescent="0.25">
      <c r="A4673" s="8"/>
      <c r="B4673" s="8"/>
      <c r="C4673" s="8"/>
      <c r="D4673" s="8"/>
      <c r="F4673" s="8"/>
      <c r="H4673"/>
      <c r="N4673"/>
      <c r="P4673" s="8"/>
      <c r="R4673" s="8"/>
      <c r="T4673" s="8"/>
      <c r="AQ4673"/>
      <c r="BJ4673" s="33" t="s">
        <v>4840</v>
      </c>
      <c r="BP4673" s="8"/>
    </row>
    <row r="4674" spans="1:68" x14ac:dyDescent="0.25">
      <c r="A4674" s="8"/>
      <c r="B4674" s="8"/>
      <c r="C4674" s="8"/>
      <c r="D4674" s="8"/>
      <c r="F4674" s="8"/>
      <c r="H4674"/>
      <c r="N4674"/>
      <c r="P4674" s="8"/>
      <c r="R4674" s="8"/>
      <c r="T4674" s="8"/>
      <c r="AQ4674"/>
      <c r="BJ4674" s="33" t="s">
        <v>4841</v>
      </c>
      <c r="BP4674" s="8"/>
    </row>
    <row r="4675" spans="1:68" x14ac:dyDescent="0.25">
      <c r="A4675" s="8"/>
      <c r="B4675" s="8"/>
      <c r="C4675" s="8"/>
      <c r="D4675" s="8"/>
      <c r="F4675" s="8"/>
      <c r="H4675"/>
      <c r="N4675"/>
      <c r="P4675" s="8"/>
      <c r="R4675" s="8"/>
      <c r="T4675" s="8"/>
      <c r="AQ4675"/>
      <c r="BJ4675" s="33" t="s">
        <v>4842</v>
      </c>
      <c r="BP4675" s="8"/>
    </row>
    <row r="4676" spans="1:68" x14ac:dyDescent="0.25">
      <c r="A4676" s="8"/>
      <c r="B4676" s="8"/>
      <c r="C4676" s="8"/>
      <c r="D4676" s="8"/>
      <c r="F4676" s="8"/>
      <c r="H4676"/>
      <c r="N4676"/>
      <c r="P4676" s="8"/>
      <c r="R4676" s="8"/>
      <c r="T4676" s="8"/>
      <c r="AQ4676"/>
      <c r="BJ4676" s="33" t="s">
        <v>4843</v>
      </c>
      <c r="BP4676" s="8"/>
    </row>
    <row r="4677" spans="1:68" x14ac:dyDescent="0.25">
      <c r="A4677" s="8"/>
      <c r="B4677" s="8"/>
      <c r="C4677" s="8"/>
      <c r="D4677" s="8"/>
      <c r="F4677" s="8"/>
      <c r="H4677"/>
      <c r="N4677"/>
      <c r="P4677" s="8"/>
      <c r="R4677" s="8"/>
      <c r="T4677" s="8"/>
      <c r="AQ4677"/>
      <c r="BJ4677" s="33" t="s">
        <v>4844</v>
      </c>
      <c r="BP4677" s="8"/>
    </row>
    <row r="4678" spans="1:68" x14ac:dyDescent="0.25">
      <c r="A4678" s="8"/>
      <c r="B4678" s="8"/>
      <c r="C4678" s="8"/>
      <c r="D4678" s="8"/>
      <c r="F4678" s="8"/>
      <c r="H4678"/>
      <c r="N4678"/>
      <c r="P4678" s="8"/>
      <c r="R4678" s="8"/>
      <c r="T4678" s="8"/>
      <c r="AQ4678"/>
      <c r="BJ4678" s="33" t="s">
        <v>4845</v>
      </c>
      <c r="BP4678" s="8"/>
    </row>
    <row r="4679" spans="1:68" x14ac:dyDescent="0.25">
      <c r="A4679" s="8"/>
      <c r="B4679" s="8"/>
      <c r="C4679" s="8"/>
      <c r="D4679" s="8"/>
      <c r="F4679" s="8"/>
      <c r="H4679"/>
      <c r="N4679"/>
      <c r="P4679" s="8"/>
      <c r="R4679" s="8"/>
      <c r="T4679" s="8"/>
      <c r="AQ4679"/>
      <c r="BJ4679" s="33" t="s">
        <v>4846</v>
      </c>
      <c r="BP4679" s="8"/>
    </row>
    <row r="4680" spans="1:68" x14ac:dyDescent="0.25">
      <c r="A4680" s="8"/>
      <c r="B4680" s="8"/>
      <c r="C4680" s="8"/>
      <c r="D4680" s="8"/>
      <c r="F4680" s="8"/>
      <c r="H4680"/>
      <c r="N4680"/>
      <c r="P4680" s="8"/>
      <c r="R4680" s="8"/>
      <c r="T4680" s="8"/>
      <c r="AQ4680"/>
      <c r="BJ4680" s="33" t="s">
        <v>4847</v>
      </c>
      <c r="BP4680" s="8"/>
    </row>
    <row r="4681" spans="1:68" x14ac:dyDescent="0.25">
      <c r="A4681" s="8"/>
      <c r="B4681" s="8"/>
      <c r="C4681" s="8"/>
      <c r="D4681" s="8"/>
      <c r="F4681" s="8"/>
      <c r="H4681"/>
      <c r="N4681"/>
      <c r="P4681" s="8"/>
      <c r="R4681" s="8"/>
      <c r="T4681" s="8"/>
      <c r="AQ4681"/>
      <c r="BJ4681" s="33" t="s">
        <v>4848</v>
      </c>
      <c r="BP4681" s="8"/>
    </row>
    <row r="4682" spans="1:68" x14ac:dyDescent="0.25">
      <c r="A4682" s="8"/>
      <c r="B4682" s="8"/>
      <c r="C4682" s="8"/>
      <c r="D4682" s="8"/>
      <c r="F4682" s="8"/>
      <c r="H4682"/>
      <c r="N4682"/>
      <c r="P4682" s="8"/>
      <c r="R4682" s="8"/>
      <c r="T4682" s="8"/>
      <c r="AQ4682"/>
      <c r="BJ4682" s="33" t="s">
        <v>4849</v>
      </c>
      <c r="BP4682" s="8"/>
    </row>
    <row r="4683" spans="1:68" x14ac:dyDescent="0.25">
      <c r="A4683" s="8"/>
      <c r="B4683" s="8"/>
      <c r="C4683" s="8"/>
      <c r="D4683" s="8"/>
      <c r="F4683" s="8"/>
      <c r="H4683"/>
      <c r="N4683"/>
      <c r="P4683" s="8"/>
      <c r="R4683" s="8"/>
      <c r="T4683" s="8"/>
      <c r="AQ4683"/>
      <c r="BJ4683" s="33" t="s">
        <v>4850</v>
      </c>
      <c r="BP4683" s="8"/>
    </row>
    <row r="4684" spans="1:68" x14ac:dyDescent="0.25">
      <c r="A4684" s="8"/>
      <c r="B4684" s="8"/>
      <c r="C4684" s="8"/>
      <c r="D4684" s="8"/>
      <c r="F4684" s="8"/>
      <c r="H4684"/>
      <c r="N4684"/>
      <c r="P4684" s="8"/>
      <c r="R4684" s="8"/>
      <c r="T4684" s="8"/>
      <c r="AQ4684"/>
      <c r="BJ4684" s="33" t="s">
        <v>4851</v>
      </c>
      <c r="BP4684" s="8"/>
    </row>
    <row r="4685" spans="1:68" x14ac:dyDescent="0.25">
      <c r="A4685" s="8"/>
      <c r="B4685" s="8"/>
      <c r="C4685" s="8"/>
      <c r="D4685" s="8"/>
      <c r="F4685" s="8"/>
      <c r="H4685"/>
      <c r="N4685"/>
      <c r="P4685" s="8"/>
      <c r="R4685" s="8"/>
      <c r="T4685" s="8"/>
      <c r="AQ4685"/>
      <c r="BJ4685" s="33" t="s">
        <v>4852</v>
      </c>
      <c r="BP4685" s="8"/>
    </row>
    <row r="4686" spans="1:68" x14ac:dyDescent="0.25">
      <c r="A4686" s="8"/>
      <c r="B4686" s="8"/>
      <c r="C4686" s="8"/>
      <c r="D4686" s="8"/>
      <c r="F4686" s="8"/>
      <c r="H4686"/>
      <c r="N4686"/>
      <c r="P4686" s="8"/>
      <c r="R4686" s="8"/>
      <c r="T4686" s="8"/>
      <c r="AQ4686"/>
      <c r="BJ4686" s="33" t="s">
        <v>4853</v>
      </c>
      <c r="BP4686" s="8"/>
    </row>
    <row r="4687" spans="1:68" x14ac:dyDescent="0.25">
      <c r="A4687" s="8"/>
      <c r="B4687" s="8"/>
      <c r="C4687" s="8"/>
      <c r="D4687" s="8"/>
      <c r="F4687" s="8"/>
      <c r="H4687"/>
      <c r="N4687"/>
      <c r="P4687" s="8"/>
      <c r="R4687" s="8"/>
      <c r="T4687" s="8"/>
      <c r="AQ4687"/>
      <c r="BJ4687" s="33" t="s">
        <v>4854</v>
      </c>
      <c r="BP4687" s="8"/>
    </row>
    <row r="4688" spans="1:68" x14ac:dyDescent="0.25">
      <c r="A4688" s="8"/>
      <c r="B4688" s="8"/>
      <c r="C4688" s="8"/>
      <c r="D4688" s="8"/>
      <c r="F4688" s="8"/>
      <c r="H4688"/>
      <c r="N4688"/>
      <c r="P4688" s="8"/>
      <c r="R4688" s="8"/>
      <c r="T4688" s="8"/>
      <c r="AQ4688"/>
      <c r="BJ4688" s="33" t="s">
        <v>4855</v>
      </c>
      <c r="BP4688" s="8"/>
    </row>
    <row r="4689" spans="1:68" x14ac:dyDescent="0.25">
      <c r="A4689" s="8"/>
      <c r="B4689" s="8"/>
      <c r="C4689" s="8"/>
      <c r="D4689" s="8"/>
      <c r="F4689" s="8"/>
      <c r="H4689"/>
      <c r="N4689"/>
      <c r="P4689" s="8"/>
      <c r="R4689" s="8"/>
      <c r="T4689" s="8"/>
      <c r="AQ4689"/>
      <c r="BJ4689" s="33" t="s">
        <v>4856</v>
      </c>
      <c r="BP4689" s="8"/>
    </row>
    <row r="4690" spans="1:68" x14ac:dyDescent="0.25">
      <c r="A4690" s="8"/>
      <c r="B4690" s="8"/>
      <c r="C4690" s="8"/>
      <c r="D4690" s="8"/>
      <c r="F4690" s="8"/>
      <c r="H4690"/>
      <c r="N4690"/>
      <c r="P4690" s="8"/>
      <c r="R4690" s="8"/>
      <c r="T4690" s="8"/>
      <c r="AQ4690"/>
      <c r="BJ4690" s="33" t="s">
        <v>4857</v>
      </c>
      <c r="BP4690" s="8"/>
    </row>
    <row r="4691" spans="1:68" x14ac:dyDescent="0.25">
      <c r="A4691" s="8"/>
      <c r="B4691" s="8"/>
      <c r="C4691" s="8"/>
      <c r="D4691" s="8"/>
      <c r="F4691" s="8"/>
      <c r="H4691"/>
      <c r="N4691"/>
      <c r="P4691" s="8"/>
      <c r="R4691" s="8"/>
      <c r="T4691" s="8"/>
      <c r="AQ4691"/>
      <c r="BJ4691" s="33" t="s">
        <v>4858</v>
      </c>
      <c r="BP4691" s="8"/>
    </row>
    <row r="4692" spans="1:68" x14ac:dyDescent="0.25">
      <c r="A4692" s="8"/>
      <c r="B4692" s="8"/>
      <c r="C4692" s="8"/>
      <c r="D4692" s="8"/>
      <c r="F4692" s="8"/>
      <c r="H4692"/>
      <c r="N4692"/>
      <c r="P4692" s="8"/>
      <c r="R4692" s="8"/>
      <c r="T4692" s="8"/>
      <c r="AQ4692"/>
      <c r="BJ4692" s="33" t="s">
        <v>4859</v>
      </c>
      <c r="BP4692" s="8"/>
    </row>
    <row r="4693" spans="1:68" x14ac:dyDescent="0.25">
      <c r="A4693" s="8"/>
      <c r="B4693" s="8"/>
      <c r="C4693" s="8"/>
      <c r="D4693" s="8"/>
      <c r="F4693" s="8"/>
      <c r="H4693"/>
      <c r="N4693"/>
      <c r="P4693" s="8"/>
      <c r="R4693" s="8"/>
      <c r="T4693" s="8"/>
      <c r="AQ4693"/>
      <c r="BJ4693" s="33" t="s">
        <v>4860</v>
      </c>
      <c r="BP4693" s="8"/>
    </row>
    <row r="4694" spans="1:68" x14ac:dyDescent="0.25">
      <c r="A4694" s="8"/>
      <c r="B4694" s="8"/>
      <c r="C4694" s="8"/>
      <c r="D4694" s="8"/>
      <c r="F4694" s="8"/>
      <c r="H4694"/>
      <c r="N4694"/>
      <c r="P4694" s="8"/>
      <c r="R4694" s="8"/>
      <c r="T4694" s="8"/>
      <c r="AQ4694"/>
      <c r="BJ4694" s="33" t="s">
        <v>4861</v>
      </c>
      <c r="BP4694" s="8"/>
    </row>
    <row r="4695" spans="1:68" x14ac:dyDescent="0.25">
      <c r="A4695" s="8"/>
      <c r="B4695" s="8"/>
      <c r="C4695" s="8"/>
      <c r="D4695" s="8"/>
      <c r="F4695" s="8"/>
      <c r="H4695"/>
      <c r="N4695"/>
      <c r="P4695" s="8"/>
      <c r="R4695" s="8"/>
      <c r="T4695" s="8"/>
      <c r="AQ4695"/>
      <c r="BJ4695" s="33" t="s">
        <v>4862</v>
      </c>
      <c r="BP4695" s="8"/>
    </row>
    <row r="4696" spans="1:68" x14ac:dyDescent="0.25">
      <c r="A4696" s="8"/>
      <c r="B4696" s="8"/>
      <c r="C4696" s="8"/>
      <c r="D4696" s="8"/>
      <c r="F4696" s="8"/>
      <c r="H4696"/>
      <c r="N4696"/>
      <c r="P4696" s="8"/>
      <c r="R4696" s="8"/>
      <c r="T4696" s="8"/>
      <c r="AQ4696"/>
      <c r="BJ4696" s="33" t="s">
        <v>4863</v>
      </c>
      <c r="BP4696" s="8"/>
    </row>
    <row r="4697" spans="1:68" x14ac:dyDescent="0.25">
      <c r="A4697" s="8"/>
      <c r="B4697" s="8"/>
      <c r="C4697" s="8"/>
      <c r="D4697" s="8"/>
      <c r="F4697" s="8"/>
      <c r="H4697"/>
      <c r="N4697"/>
      <c r="P4697" s="8"/>
      <c r="R4697" s="8"/>
      <c r="T4697" s="8"/>
      <c r="AQ4697"/>
      <c r="BJ4697" s="33" t="s">
        <v>4864</v>
      </c>
      <c r="BP4697" s="8"/>
    </row>
    <row r="4698" spans="1:68" x14ac:dyDescent="0.25">
      <c r="A4698" s="8"/>
      <c r="B4698" s="8"/>
      <c r="C4698" s="8"/>
      <c r="D4698" s="8"/>
      <c r="F4698" s="8"/>
      <c r="H4698"/>
      <c r="N4698"/>
      <c r="P4698" s="8"/>
      <c r="R4698" s="8"/>
      <c r="T4698" s="8"/>
      <c r="AQ4698"/>
      <c r="BJ4698" s="33" t="s">
        <v>4865</v>
      </c>
      <c r="BP4698" s="8"/>
    </row>
    <row r="4699" spans="1:68" x14ac:dyDescent="0.25">
      <c r="A4699" s="8"/>
      <c r="B4699" s="8"/>
      <c r="C4699" s="8"/>
      <c r="D4699" s="8"/>
      <c r="F4699" s="8"/>
      <c r="H4699"/>
      <c r="N4699"/>
      <c r="P4699" s="8"/>
      <c r="R4699" s="8"/>
      <c r="T4699" s="8"/>
      <c r="AQ4699"/>
      <c r="BJ4699" s="33" t="s">
        <v>4866</v>
      </c>
      <c r="BP4699" s="8"/>
    </row>
    <row r="4700" spans="1:68" x14ac:dyDescent="0.25">
      <c r="A4700" s="8"/>
      <c r="B4700" s="8"/>
      <c r="C4700" s="8"/>
      <c r="D4700" s="8"/>
      <c r="F4700" s="8"/>
      <c r="H4700"/>
      <c r="N4700"/>
      <c r="P4700" s="8"/>
      <c r="R4700" s="8"/>
      <c r="T4700" s="8"/>
      <c r="AQ4700"/>
      <c r="BJ4700" s="33" t="s">
        <v>4867</v>
      </c>
      <c r="BP4700" s="8"/>
    </row>
    <row r="4701" spans="1:68" x14ac:dyDescent="0.25">
      <c r="A4701" s="8"/>
      <c r="B4701" s="8"/>
      <c r="C4701" s="8"/>
      <c r="D4701" s="8"/>
      <c r="F4701" s="8"/>
      <c r="H4701"/>
      <c r="N4701"/>
      <c r="P4701" s="8"/>
      <c r="R4701" s="8"/>
      <c r="T4701" s="8"/>
      <c r="AQ4701"/>
      <c r="BJ4701" s="33" t="s">
        <v>4868</v>
      </c>
      <c r="BP4701" s="8"/>
    </row>
    <row r="4702" spans="1:68" x14ac:dyDescent="0.25">
      <c r="A4702" s="8"/>
      <c r="B4702" s="8"/>
      <c r="C4702" s="8"/>
      <c r="D4702" s="8"/>
      <c r="F4702" s="8"/>
      <c r="H4702"/>
      <c r="N4702"/>
      <c r="P4702" s="8"/>
      <c r="R4702" s="8"/>
      <c r="T4702" s="8"/>
      <c r="AQ4702"/>
      <c r="BJ4702" s="33" t="s">
        <v>4869</v>
      </c>
      <c r="BP4702" s="8"/>
    </row>
    <row r="4703" spans="1:68" x14ac:dyDescent="0.25">
      <c r="A4703" s="8"/>
      <c r="B4703" s="8"/>
      <c r="C4703" s="8"/>
      <c r="D4703" s="8"/>
      <c r="F4703" s="8"/>
      <c r="H4703"/>
      <c r="N4703"/>
      <c r="P4703" s="8"/>
      <c r="R4703" s="8"/>
      <c r="T4703" s="8"/>
      <c r="AQ4703"/>
      <c r="BJ4703" s="33" t="s">
        <v>4870</v>
      </c>
      <c r="BP4703" s="8"/>
    </row>
    <row r="4704" spans="1:68" x14ac:dyDescent="0.25">
      <c r="A4704" s="8"/>
      <c r="B4704" s="8"/>
      <c r="C4704" s="8"/>
      <c r="D4704" s="8"/>
      <c r="F4704" s="8"/>
      <c r="H4704"/>
      <c r="N4704"/>
      <c r="P4704" s="8"/>
      <c r="R4704" s="8"/>
      <c r="T4704" s="8"/>
      <c r="AQ4704"/>
      <c r="BJ4704" s="33" t="s">
        <v>4871</v>
      </c>
      <c r="BP4704" s="8"/>
    </row>
    <row r="4705" spans="1:68" x14ac:dyDescent="0.25">
      <c r="A4705" s="8"/>
      <c r="B4705" s="8"/>
      <c r="C4705" s="8"/>
      <c r="D4705" s="8"/>
      <c r="F4705" s="8"/>
      <c r="H4705"/>
      <c r="N4705"/>
      <c r="P4705" s="8"/>
      <c r="R4705" s="8"/>
      <c r="T4705" s="8"/>
      <c r="AQ4705"/>
      <c r="BJ4705" s="33" t="s">
        <v>4872</v>
      </c>
      <c r="BP4705" s="8"/>
    </row>
    <row r="4706" spans="1:68" x14ac:dyDescent="0.25">
      <c r="A4706" s="8"/>
      <c r="B4706" s="8"/>
      <c r="C4706" s="8"/>
      <c r="D4706" s="8"/>
      <c r="F4706" s="8"/>
      <c r="H4706"/>
      <c r="N4706"/>
      <c r="P4706" s="8"/>
      <c r="R4706" s="8"/>
      <c r="T4706" s="8"/>
      <c r="AQ4706"/>
      <c r="BJ4706" s="33" t="s">
        <v>4873</v>
      </c>
      <c r="BP4706" s="8"/>
    </row>
    <row r="4707" spans="1:68" x14ac:dyDescent="0.25">
      <c r="A4707" s="8"/>
      <c r="B4707" s="8"/>
      <c r="C4707" s="8"/>
      <c r="D4707" s="8"/>
      <c r="F4707" s="8"/>
      <c r="H4707"/>
      <c r="N4707"/>
      <c r="P4707" s="8"/>
      <c r="R4707" s="8"/>
      <c r="T4707" s="8"/>
      <c r="AQ4707"/>
      <c r="BJ4707" s="33" t="s">
        <v>4874</v>
      </c>
      <c r="BP4707" s="8"/>
    </row>
    <row r="4708" spans="1:68" x14ac:dyDescent="0.25">
      <c r="A4708" s="8"/>
      <c r="B4708" s="8"/>
      <c r="C4708" s="8"/>
      <c r="D4708" s="8"/>
      <c r="F4708" s="8"/>
      <c r="H4708"/>
      <c r="N4708"/>
      <c r="P4708" s="8"/>
      <c r="R4708" s="8"/>
      <c r="T4708" s="8"/>
      <c r="AQ4708"/>
      <c r="BJ4708" s="33" t="s">
        <v>4875</v>
      </c>
      <c r="BP4708" s="8"/>
    </row>
    <row r="4709" spans="1:68" x14ac:dyDescent="0.25">
      <c r="A4709" s="8"/>
      <c r="B4709" s="8"/>
      <c r="C4709" s="8"/>
      <c r="D4709" s="8"/>
      <c r="F4709" s="8"/>
      <c r="H4709"/>
      <c r="N4709"/>
      <c r="P4709" s="8"/>
      <c r="R4709" s="8"/>
      <c r="T4709" s="8"/>
      <c r="AQ4709"/>
      <c r="BJ4709" s="33" t="s">
        <v>4876</v>
      </c>
      <c r="BP4709" s="8"/>
    </row>
    <row r="4710" spans="1:68" x14ac:dyDescent="0.25">
      <c r="A4710" s="8"/>
      <c r="B4710" s="8"/>
      <c r="C4710" s="8"/>
      <c r="D4710" s="8"/>
      <c r="F4710" s="8"/>
      <c r="H4710"/>
      <c r="N4710"/>
      <c r="P4710" s="8"/>
      <c r="R4710" s="8"/>
      <c r="T4710" s="8"/>
      <c r="AQ4710"/>
      <c r="BJ4710" s="33" t="s">
        <v>4877</v>
      </c>
      <c r="BP4710" s="8"/>
    </row>
    <row r="4711" spans="1:68" x14ac:dyDescent="0.25">
      <c r="A4711" s="8"/>
      <c r="B4711" s="8"/>
      <c r="C4711" s="8"/>
      <c r="D4711" s="8"/>
      <c r="F4711" s="8"/>
      <c r="H4711"/>
      <c r="N4711"/>
      <c r="P4711" s="8"/>
      <c r="R4711" s="8"/>
      <c r="T4711" s="8"/>
      <c r="AQ4711"/>
      <c r="BJ4711" s="33" t="s">
        <v>4878</v>
      </c>
      <c r="BP4711" s="8"/>
    </row>
    <row r="4712" spans="1:68" x14ac:dyDescent="0.25">
      <c r="A4712" s="8"/>
      <c r="B4712" s="8"/>
      <c r="C4712" s="8"/>
      <c r="D4712" s="8"/>
      <c r="F4712" s="8"/>
      <c r="H4712"/>
      <c r="N4712"/>
      <c r="P4712" s="8"/>
      <c r="R4712" s="8"/>
      <c r="T4712" s="8"/>
      <c r="AQ4712"/>
      <c r="BJ4712" s="33" t="s">
        <v>4879</v>
      </c>
      <c r="BP4712" s="8"/>
    </row>
    <row r="4713" spans="1:68" x14ac:dyDescent="0.25">
      <c r="A4713" s="8"/>
      <c r="B4713" s="8"/>
      <c r="C4713" s="8"/>
      <c r="D4713" s="8"/>
      <c r="F4713" s="8"/>
      <c r="H4713"/>
      <c r="N4713"/>
      <c r="P4713" s="8"/>
      <c r="R4713" s="8"/>
      <c r="T4713" s="8"/>
      <c r="AQ4713"/>
      <c r="BJ4713" s="33" t="s">
        <v>4880</v>
      </c>
      <c r="BP4713" s="8"/>
    </row>
    <row r="4714" spans="1:68" x14ac:dyDescent="0.25">
      <c r="A4714" s="8"/>
      <c r="B4714" s="8"/>
      <c r="C4714" s="8"/>
      <c r="D4714" s="8"/>
      <c r="F4714" s="8"/>
      <c r="H4714"/>
      <c r="N4714"/>
      <c r="P4714" s="8"/>
      <c r="R4714" s="8"/>
      <c r="T4714" s="8"/>
      <c r="AQ4714"/>
      <c r="BJ4714" s="33" t="s">
        <v>4881</v>
      </c>
      <c r="BP4714" s="8"/>
    </row>
    <row r="4715" spans="1:68" x14ac:dyDescent="0.25">
      <c r="A4715" s="8"/>
      <c r="B4715" s="8"/>
      <c r="C4715" s="8"/>
      <c r="D4715" s="8"/>
      <c r="F4715" s="8"/>
      <c r="H4715"/>
      <c r="N4715"/>
      <c r="P4715" s="8"/>
      <c r="R4715" s="8"/>
      <c r="T4715" s="8"/>
      <c r="AQ4715"/>
      <c r="BJ4715" s="33" t="s">
        <v>4882</v>
      </c>
      <c r="BP4715" s="8"/>
    </row>
    <row r="4716" spans="1:68" x14ac:dyDescent="0.25">
      <c r="A4716" s="8"/>
      <c r="B4716" s="8"/>
      <c r="C4716" s="8"/>
      <c r="D4716" s="8"/>
      <c r="F4716" s="8"/>
      <c r="H4716"/>
      <c r="N4716"/>
      <c r="P4716" s="8"/>
      <c r="R4716" s="8"/>
      <c r="T4716" s="8"/>
      <c r="AQ4716"/>
      <c r="BJ4716" s="33" t="s">
        <v>4883</v>
      </c>
      <c r="BP4716" s="8"/>
    </row>
    <row r="4717" spans="1:68" x14ac:dyDescent="0.25">
      <c r="A4717" s="8"/>
      <c r="B4717" s="8"/>
      <c r="C4717" s="8"/>
      <c r="D4717" s="8"/>
      <c r="F4717" s="8"/>
      <c r="H4717"/>
      <c r="N4717"/>
      <c r="P4717" s="8"/>
      <c r="R4717" s="8"/>
      <c r="T4717" s="8"/>
      <c r="AQ4717"/>
      <c r="BJ4717" s="33" t="s">
        <v>4884</v>
      </c>
      <c r="BP4717" s="8"/>
    </row>
    <row r="4718" spans="1:68" x14ac:dyDescent="0.25">
      <c r="A4718" s="8"/>
      <c r="B4718" s="8"/>
      <c r="C4718" s="8"/>
      <c r="D4718" s="8"/>
      <c r="F4718" s="8"/>
      <c r="H4718"/>
      <c r="N4718"/>
      <c r="P4718" s="8"/>
      <c r="R4718" s="8"/>
      <c r="T4718" s="8"/>
      <c r="AQ4718"/>
      <c r="BJ4718" s="33" t="s">
        <v>4885</v>
      </c>
      <c r="BP4718" s="8"/>
    </row>
    <row r="4719" spans="1:68" x14ac:dyDescent="0.25">
      <c r="A4719" s="8"/>
      <c r="B4719" s="8"/>
      <c r="C4719" s="8"/>
      <c r="D4719" s="8"/>
      <c r="F4719" s="8"/>
      <c r="H4719"/>
      <c r="N4719"/>
      <c r="P4719" s="8"/>
      <c r="R4719" s="8"/>
      <c r="T4719" s="8"/>
      <c r="AQ4719"/>
      <c r="BJ4719" s="33" t="s">
        <v>4886</v>
      </c>
      <c r="BP4719" s="8"/>
    </row>
    <row r="4720" spans="1:68" x14ac:dyDescent="0.25">
      <c r="A4720" s="8"/>
      <c r="B4720" s="8"/>
      <c r="C4720" s="8"/>
      <c r="D4720" s="8"/>
      <c r="F4720" s="8"/>
      <c r="H4720"/>
      <c r="N4720"/>
      <c r="P4720" s="8"/>
      <c r="R4720" s="8"/>
      <c r="T4720" s="8"/>
      <c r="AQ4720"/>
      <c r="BJ4720" s="33" t="s">
        <v>4887</v>
      </c>
      <c r="BP4720" s="8"/>
    </row>
    <row r="4721" spans="1:68" x14ac:dyDescent="0.25">
      <c r="A4721" s="8"/>
      <c r="B4721" s="8"/>
      <c r="C4721" s="8"/>
      <c r="D4721" s="8"/>
      <c r="F4721" s="8"/>
      <c r="H4721"/>
      <c r="N4721"/>
      <c r="P4721" s="8"/>
      <c r="R4721" s="8"/>
      <c r="T4721" s="8"/>
      <c r="AQ4721"/>
      <c r="BJ4721" s="33" t="s">
        <v>4888</v>
      </c>
      <c r="BP4721" s="8"/>
    </row>
    <row r="4722" spans="1:68" x14ac:dyDescent="0.25">
      <c r="A4722" s="8"/>
      <c r="B4722" s="8"/>
      <c r="C4722" s="8"/>
      <c r="D4722" s="8"/>
      <c r="F4722" s="8"/>
      <c r="H4722"/>
      <c r="N4722"/>
      <c r="P4722" s="8"/>
      <c r="R4722" s="8"/>
      <c r="T4722" s="8"/>
      <c r="AQ4722"/>
      <c r="BJ4722" s="33" t="s">
        <v>4889</v>
      </c>
      <c r="BP4722" s="8"/>
    </row>
    <row r="4723" spans="1:68" x14ac:dyDescent="0.25">
      <c r="A4723" s="8"/>
      <c r="B4723" s="8"/>
      <c r="C4723" s="8"/>
      <c r="D4723" s="8"/>
      <c r="F4723" s="8"/>
      <c r="H4723"/>
      <c r="N4723"/>
      <c r="P4723" s="8"/>
      <c r="R4723" s="8"/>
      <c r="T4723" s="8"/>
      <c r="AQ4723"/>
      <c r="BJ4723" s="33" t="s">
        <v>4890</v>
      </c>
      <c r="BP4723" s="8"/>
    </row>
    <row r="4724" spans="1:68" x14ac:dyDescent="0.25">
      <c r="A4724" s="8"/>
      <c r="B4724" s="8"/>
      <c r="C4724" s="8"/>
      <c r="D4724" s="8"/>
      <c r="F4724" s="8"/>
      <c r="H4724"/>
      <c r="N4724"/>
      <c r="P4724" s="8"/>
      <c r="R4724" s="8"/>
      <c r="T4724" s="8"/>
      <c r="AQ4724"/>
      <c r="BJ4724" s="33" t="s">
        <v>4891</v>
      </c>
      <c r="BP4724" s="8"/>
    </row>
    <row r="4725" spans="1:68" x14ac:dyDescent="0.25">
      <c r="A4725" s="8"/>
      <c r="B4725" s="8"/>
      <c r="C4725" s="8"/>
      <c r="D4725" s="8"/>
      <c r="F4725" s="8"/>
      <c r="H4725"/>
      <c r="N4725"/>
      <c r="P4725" s="8"/>
      <c r="R4725" s="8"/>
      <c r="T4725" s="8"/>
      <c r="AQ4725"/>
      <c r="BJ4725" s="33" t="s">
        <v>4892</v>
      </c>
      <c r="BP4725" s="8"/>
    </row>
    <row r="4726" spans="1:68" x14ac:dyDescent="0.25">
      <c r="A4726" s="8"/>
      <c r="B4726" s="8"/>
      <c r="C4726" s="8"/>
      <c r="D4726" s="8"/>
      <c r="F4726" s="8"/>
      <c r="H4726"/>
      <c r="N4726"/>
      <c r="P4726" s="8"/>
      <c r="R4726" s="8"/>
      <c r="T4726" s="8"/>
      <c r="AQ4726"/>
      <c r="BJ4726" s="33" t="s">
        <v>4893</v>
      </c>
      <c r="BP4726" s="8"/>
    </row>
    <row r="4727" spans="1:68" x14ac:dyDescent="0.25">
      <c r="A4727" s="8"/>
      <c r="B4727" s="8"/>
      <c r="C4727" s="8"/>
      <c r="D4727" s="8"/>
      <c r="F4727" s="8"/>
      <c r="H4727"/>
      <c r="N4727"/>
      <c r="P4727" s="8"/>
      <c r="R4727" s="8"/>
      <c r="T4727" s="8"/>
      <c r="AQ4727"/>
      <c r="BJ4727" s="33" t="s">
        <v>4894</v>
      </c>
      <c r="BP4727" s="8"/>
    </row>
    <row r="4728" spans="1:68" x14ac:dyDescent="0.25">
      <c r="A4728" s="8"/>
      <c r="B4728" s="8"/>
      <c r="C4728" s="8"/>
      <c r="D4728" s="8"/>
      <c r="F4728" s="8"/>
      <c r="H4728"/>
      <c r="N4728"/>
      <c r="P4728" s="8"/>
      <c r="R4728" s="8"/>
      <c r="T4728" s="8"/>
      <c r="AQ4728"/>
      <c r="BJ4728" s="33" t="s">
        <v>4895</v>
      </c>
      <c r="BP4728" s="8"/>
    </row>
    <row r="4729" spans="1:68" x14ac:dyDescent="0.25">
      <c r="A4729" s="8"/>
      <c r="B4729" s="8"/>
      <c r="C4729" s="8"/>
      <c r="D4729" s="8"/>
      <c r="F4729" s="8"/>
      <c r="H4729"/>
      <c r="N4729"/>
      <c r="P4729" s="8"/>
      <c r="R4729" s="8"/>
      <c r="T4729" s="8"/>
      <c r="AQ4729"/>
      <c r="BJ4729" s="33" t="s">
        <v>4896</v>
      </c>
      <c r="BP4729" s="8"/>
    </row>
    <row r="4730" spans="1:68" x14ac:dyDescent="0.25">
      <c r="A4730" s="8"/>
      <c r="B4730" s="8"/>
      <c r="C4730" s="8"/>
      <c r="D4730" s="8"/>
      <c r="F4730" s="8"/>
      <c r="H4730"/>
      <c r="N4730"/>
      <c r="P4730" s="8"/>
      <c r="R4730" s="8"/>
      <c r="T4730" s="8"/>
      <c r="AQ4730"/>
      <c r="BJ4730" s="33" t="s">
        <v>4897</v>
      </c>
      <c r="BP4730" s="8"/>
    </row>
    <row r="4731" spans="1:68" x14ac:dyDescent="0.25">
      <c r="A4731" s="8"/>
      <c r="B4731" s="8"/>
      <c r="C4731" s="8"/>
      <c r="D4731" s="8"/>
      <c r="F4731" s="8"/>
      <c r="H4731"/>
      <c r="N4731"/>
      <c r="P4731" s="8"/>
      <c r="R4731" s="8"/>
      <c r="T4731" s="8"/>
      <c r="AQ4731"/>
      <c r="BJ4731" s="33" t="s">
        <v>4898</v>
      </c>
      <c r="BP4731" s="8"/>
    </row>
    <row r="4732" spans="1:68" x14ac:dyDescent="0.25">
      <c r="A4732" s="8"/>
      <c r="B4732" s="8"/>
      <c r="C4732" s="8"/>
      <c r="D4732" s="8"/>
      <c r="F4732" s="8"/>
      <c r="H4732"/>
      <c r="N4732"/>
      <c r="P4732" s="8"/>
      <c r="R4732" s="8"/>
      <c r="T4732" s="8"/>
      <c r="AQ4732"/>
      <c r="BJ4732" s="33" t="s">
        <v>4899</v>
      </c>
      <c r="BP4732" s="8"/>
    </row>
    <row r="4733" spans="1:68" x14ac:dyDescent="0.25">
      <c r="A4733" s="8"/>
      <c r="B4733" s="8"/>
      <c r="C4733" s="8"/>
      <c r="D4733" s="8"/>
      <c r="F4733" s="8"/>
      <c r="H4733"/>
      <c r="N4733"/>
      <c r="P4733" s="8"/>
      <c r="R4733" s="8"/>
      <c r="T4733" s="8"/>
      <c r="AQ4733"/>
      <c r="BJ4733" s="33" t="s">
        <v>4900</v>
      </c>
      <c r="BP4733" s="8"/>
    </row>
    <row r="4734" spans="1:68" x14ac:dyDescent="0.25">
      <c r="A4734" s="8"/>
      <c r="B4734" s="8"/>
      <c r="C4734" s="8"/>
      <c r="D4734" s="8"/>
      <c r="F4734" s="8"/>
      <c r="H4734"/>
      <c r="N4734"/>
      <c r="P4734" s="8"/>
      <c r="R4734" s="8"/>
      <c r="T4734" s="8"/>
      <c r="AQ4734"/>
      <c r="BJ4734" s="33" t="s">
        <v>4901</v>
      </c>
      <c r="BP4734" s="8"/>
    </row>
    <row r="4735" spans="1:68" x14ac:dyDescent="0.25">
      <c r="A4735" s="8"/>
      <c r="B4735" s="8"/>
      <c r="C4735" s="8"/>
      <c r="D4735" s="8"/>
      <c r="F4735" s="8"/>
      <c r="H4735"/>
      <c r="N4735"/>
      <c r="P4735" s="8"/>
      <c r="R4735" s="8"/>
      <c r="T4735" s="8"/>
      <c r="AQ4735"/>
      <c r="BJ4735" s="33" t="s">
        <v>4902</v>
      </c>
      <c r="BP4735" s="8"/>
    </row>
    <row r="4736" spans="1:68" x14ac:dyDescent="0.25">
      <c r="A4736" s="8"/>
      <c r="B4736" s="8"/>
      <c r="C4736" s="8"/>
      <c r="D4736" s="8"/>
      <c r="F4736" s="8"/>
      <c r="H4736"/>
      <c r="N4736"/>
      <c r="P4736" s="8"/>
      <c r="R4736" s="8"/>
      <c r="T4736" s="8"/>
      <c r="AQ4736"/>
      <c r="BJ4736" s="33" t="s">
        <v>4903</v>
      </c>
      <c r="BP4736" s="8"/>
    </row>
    <row r="4737" spans="1:68" x14ac:dyDescent="0.25">
      <c r="A4737" s="8"/>
      <c r="B4737" s="8"/>
      <c r="C4737" s="8"/>
      <c r="D4737" s="8"/>
      <c r="F4737" s="8"/>
      <c r="H4737"/>
      <c r="N4737"/>
      <c r="P4737" s="8"/>
      <c r="R4737" s="8"/>
      <c r="T4737" s="8"/>
      <c r="AQ4737"/>
      <c r="BJ4737" s="33" t="s">
        <v>4904</v>
      </c>
      <c r="BP4737" s="8"/>
    </row>
    <row r="4738" spans="1:68" x14ac:dyDescent="0.25">
      <c r="A4738" s="8"/>
      <c r="B4738" s="8"/>
      <c r="C4738" s="8"/>
      <c r="D4738" s="8"/>
      <c r="F4738" s="8"/>
      <c r="H4738"/>
      <c r="N4738"/>
      <c r="P4738" s="8"/>
      <c r="R4738" s="8"/>
      <c r="T4738" s="8"/>
      <c r="AQ4738"/>
      <c r="BJ4738" s="33" t="s">
        <v>4905</v>
      </c>
      <c r="BP4738" s="8"/>
    </row>
    <row r="4739" spans="1:68" x14ac:dyDescent="0.25">
      <c r="A4739" s="8"/>
      <c r="B4739" s="8"/>
      <c r="C4739" s="8"/>
      <c r="D4739" s="8"/>
      <c r="F4739" s="8"/>
      <c r="H4739"/>
      <c r="N4739"/>
      <c r="P4739" s="8"/>
      <c r="R4739" s="8"/>
      <c r="T4739" s="8"/>
      <c r="AQ4739"/>
      <c r="BJ4739" s="33" t="s">
        <v>4906</v>
      </c>
      <c r="BP4739" s="8"/>
    </row>
    <row r="4740" spans="1:68" x14ac:dyDescent="0.25">
      <c r="A4740" s="8"/>
      <c r="B4740" s="8"/>
      <c r="C4740" s="8"/>
      <c r="D4740" s="8"/>
      <c r="F4740" s="8"/>
      <c r="H4740"/>
      <c r="N4740"/>
      <c r="P4740" s="8"/>
      <c r="R4740" s="8"/>
      <c r="T4740" s="8"/>
      <c r="AQ4740"/>
      <c r="BJ4740" s="33" t="s">
        <v>4907</v>
      </c>
      <c r="BP4740" s="8"/>
    </row>
    <row r="4741" spans="1:68" x14ac:dyDescent="0.25">
      <c r="A4741" s="8"/>
      <c r="B4741" s="8"/>
      <c r="C4741" s="8"/>
      <c r="D4741" s="8"/>
      <c r="F4741" s="8"/>
      <c r="H4741"/>
      <c r="N4741"/>
      <c r="P4741" s="8"/>
      <c r="R4741" s="8"/>
      <c r="T4741" s="8"/>
      <c r="AQ4741"/>
      <c r="BJ4741" s="33" t="s">
        <v>4908</v>
      </c>
      <c r="BP4741" s="8"/>
    </row>
    <row r="4742" spans="1:68" x14ac:dyDescent="0.25">
      <c r="A4742" s="8"/>
      <c r="B4742" s="8"/>
      <c r="C4742" s="8"/>
      <c r="D4742" s="8"/>
      <c r="F4742" s="8"/>
      <c r="H4742"/>
      <c r="N4742"/>
      <c r="P4742" s="8"/>
      <c r="R4742" s="8"/>
      <c r="T4742" s="8"/>
      <c r="AQ4742"/>
      <c r="BJ4742" s="33" t="s">
        <v>4909</v>
      </c>
      <c r="BP4742" s="8"/>
    </row>
    <row r="4743" spans="1:68" x14ac:dyDescent="0.25">
      <c r="A4743" s="8"/>
      <c r="B4743" s="8"/>
      <c r="C4743" s="8"/>
      <c r="D4743" s="8"/>
      <c r="F4743" s="8"/>
      <c r="H4743"/>
      <c r="N4743"/>
      <c r="P4743" s="8"/>
      <c r="R4743" s="8"/>
      <c r="T4743" s="8"/>
      <c r="AQ4743"/>
      <c r="BJ4743" s="33" t="s">
        <v>4910</v>
      </c>
      <c r="BP4743" s="8"/>
    </row>
    <row r="4744" spans="1:68" x14ac:dyDescent="0.25">
      <c r="A4744" s="8"/>
      <c r="B4744" s="8"/>
      <c r="C4744" s="8"/>
      <c r="D4744" s="8"/>
      <c r="F4744" s="8"/>
      <c r="H4744"/>
      <c r="N4744"/>
      <c r="P4744" s="8"/>
      <c r="R4744" s="8"/>
      <c r="T4744" s="8"/>
      <c r="AQ4744"/>
      <c r="BJ4744" s="33" t="s">
        <v>4911</v>
      </c>
      <c r="BP4744" s="8"/>
    </row>
    <row r="4745" spans="1:68" x14ac:dyDescent="0.25">
      <c r="A4745" s="8"/>
      <c r="B4745" s="8"/>
      <c r="C4745" s="8"/>
      <c r="D4745" s="8"/>
      <c r="F4745" s="8"/>
      <c r="H4745"/>
      <c r="N4745"/>
      <c r="P4745" s="8"/>
      <c r="R4745" s="8"/>
      <c r="T4745" s="8"/>
      <c r="AQ4745"/>
      <c r="BJ4745" s="33" t="s">
        <v>4912</v>
      </c>
      <c r="BP4745" s="8"/>
    </row>
    <row r="4746" spans="1:68" x14ac:dyDescent="0.25">
      <c r="A4746" s="8"/>
      <c r="B4746" s="8"/>
      <c r="C4746" s="8"/>
      <c r="D4746" s="8"/>
      <c r="F4746" s="8"/>
      <c r="H4746"/>
      <c r="N4746"/>
      <c r="P4746" s="8"/>
      <c r="R4746" s="8"/>
      <c r="T4746" s="8"/>
      <c r="AQ4746"/>
      <c r="BJ4746" s="33" t="s">
        <v>4913</v>
      </c>
      <c r="BP4746" s="8"/>
    </row>
    <row r="4747" spans="1:68" x14ac:dyDescent="0.25">
      <c r="A4747" s="8"/>
      <c r="B4747" s="8"/>
      <c r="C4747" s="8"/>
      <c r="D4747" s="8"/>
      <c r="F4747" s="8"/>
      <c r="H4747"/>
      <c r="N4747"/>
      <c r="P4747" s="8"/>
      <c r="R4747" s="8"/>
      <c r="T4747" s="8"/>
      <c r="AQ4747"/>
      <c r="BJ4747" s="33" t="s">
        <v>4914</v>
      </c>
      <c r="BP4747" s="8"/>
    </row>
    <row r="4748" spans="1:68" x14ac:dyDescent="0.25">
      <c r="A4748" s="8"/>
      <c r="B4748" s="8"/>
      <c r="C4748" s="8"/>
      <c r="D4748" s="8"/>
      <c r="F4748" s="8"/>
      <c r="H4748"/>
      <c r="N4748"/>
      <c r="P4748" s="8"/>
      <c r="R4748" s="8"/>
      <c r="T4748" s="8"/>
      <c r="AQ4748"/>
      <c r="BJ4748" s="33" t="s">
        <v>4915</v>
      </c>
      <c r="BP4748" s="8"/>
    </row>
    <row r="4749" spans="1:68" x14ac:dyDescent="0.25">
      <c r="A4749" s="8"/>
      <c r="B4749" s="8"/>
      <c r="C4749" s="8"/>
      <c r="D4749" s="8"/>
      <c r="F4749" s="8"/>
      <c r="H4749"/>
      <c r="N4749"/>
      <c r="P4749" s="8"/>
      <c r="R4749" s="8"/>
      <c r="T4749" s="8"/>
      <c r="AQ4749"/>
      <c r="BJ4749" s="33" t="s">
        <v>4916</v>
      </c>
      <c r="BP4749" s="8"/>
    </row>
    <row r="4750" spans="1:68" x14ac:dyDescent="0.25">
      <c r="A4750" s="8"/>
      <c r="B4750" s="8"/>
      <c r="C4750" s="8"/>
      <c r="D4750" s="8"/>
      <c r="F4750" s="8"/>
      <c r="H4750"/>
      <c r="N4750"/>
      <c r="P4750" s="8"/>
      <c r="R4750" s="8"/>
      <c r="T4750" s="8"/>
      <c r="AQ4750"/>
      <c r="BJ4750" s="33" t="s">
        <v>4917</v>
      </c>
      <c r="BP4750" s="8"/>
    </row>
    <row r="4751" spans="1:68" x14ac:dyDescent="0.25">
      <c r="A4751" s="8"/>
      <c r="B4751" s="8"/>
      <c r="C4751" s="8"/>
      <c r="D4751" s="8"/>
      <c r="F4751" s="8"/>
      <c r="H4751"/>
      <c r="N4751"/>
      <c r="P4751" s="8"/>
      <c r="R4751" s="8"/>
      <c r="T4751" s="8"/>
      <c r="AQ4751"/>
      <c r="BJ4751" s="33" t="s">
        <v>4918</v>
      </c>
      <c r="BP4751" s="8"/>
    </row>
    <row r="4752" spans="1:68" x14ac:dyDescent="0.25">
      <c r="A4752" s="8"/>
      <c r="B4752" s="8"/>
      <c r="C4752" s="8"/>
      <c r="D4752" s="8"/>
      <c r="F4752" s="8"/>
      <c r="H4752"/>
      <c r="N4752"/>
      <c r="P4752" s="8"/>
      <c r="R4752" s="8"/>
      <c r="T4752" s="8"/>
      <c r="AQ4752"/>
      <c r="BJ4752" s="33" t="s">
        <v>4919</v>
      </c>
      <c r="BP4752" s="8"/>
    </row>
    <row r="4753" spans="1:68" x14ac:dyDescent="0.25">
      <c r="A4753" s="8"/>
      <c r="B4753" s="8"/>
      <c r="C4753" s="8"/>
      <c r="D4753" s="8"/>
      <c r="F4753" s="8"/>
      <c r="H4753"/>
      <c r="N4753"/>
      <c r="P4753" s="8"/>
      <c r="R4753" s="8"/>
      <c r="T4753" s="8"/>
      <c r="AQ4753"/>
      <c r="BJ4753" s="33" t="s">
        <v>4920</v>
      </c>
      <c r="BP4753" s="8"/>
    </row>
    <row r="4754" spans="1:68" x14ac:dyDescent="0.25">
      <c r="A4754" s="8"/>
      <c r="B4754" s="8"/>
      <c r="C4754" s="8"/>
      <c r="D4754" s="8"/>
      <c r="F4754" s="8"/>
      <c r="H4754"/>
      <c r="N4754"/>
      <c r="P4754" s="8"/>
      <c r="R4754" s="8"/>
      <c r="T4754" s="8"/>
      <c r="AQ4754"/>
      <c r="BJ4754" s="33" t="s">
        <v>4921</v>
      </c>
      <c r="BP4754" s="8"/>
    </row>
    <row r="4755" spans="1:68" x14ac:dyDescent="0.25">
      <c r="A4755" s="8"/>
      <c r="B4755" s="8"/>
      <c r="C4755" s="8"/>
      <c r="D4755" s="8"/>
      <c r="F4755" s="8"/>
      <c r="H4755"/>
      <c r="N4755"/>
      <c r="P4755" s="8"/>
      <c r="R4755" s="8"/>
      <c r="T4755" s="8"/>
      <c r="AQ4755"/>
      <c r="BJ4755" s="33" t="s">
        <v>4922</v>
      </c>
      <c r="BP4755" s="8"/>
    </row>
    <row r="4756" spans="1:68" x14ac:dyDescent="0.25">
      <c r="A4756" s="8"/>
      <c r="B4756" s="8"/>
      <c r="C4756" s="8"/>
      <c r="D4756" s="8"/>
      <c r="F4756" s="8"/>
      <c r="H4756"/>
      <c r="N4756"/>
      <c r="P4756" s="8"/>
      <c r="R4756" s="8"/>
      <c r="T4756" s="8"/>
      <c r="AQ4756"/>
      <c r="BJ4756" s="33" t="s">
        <v>4923</v>
      </c>
      <c r="BP4756" s="8"/>
    </row>
    <row r="4757" spans="1:68" x14ac:dyDescent="0.25">
      <c r="A4757" s="8"/>
      <c r="B4757" s="8"/>
      <c r="C4757" s="8"/>
      <c r="D4757" s="8"/>
      <c r="F4757" s="8"/>
      <c r="H4757"/>
      <c r="N4757"/>
      <c r="P4757" s="8"/>
      <c r="R4757" s="8"/>
      <c r="T4757" s="8"/>
      <c r="AQ4757"/>
      <c r="BJ4757" s="33" t="s">
        <v>4924</v>
      </c>
      <c r="BP4757" s="8"/>
    </row>
    <row r="4758" spans="1:68" x14ac:dyDescent="0.25">
      <c r="A4758" s="8"/>
      <c r="B4758" s="8"/>
      <c r="C4758" s="8"/>
      <c r="D4758" s="8"/>
      <c r="F4758" s="8"/>
      <c r="H4758"/>
      <c r="N4758"/>
      <c r="P4758" s="8"/>
      <c r="R4758" s="8"/>
      <c r="T4758" s="8"/>
      <c r="AQ4758"/>
      <c r="BJ4758" s="33" t="s">
        <v>4925</v>
      </c>
      <c r="BP4758" s="8"/>
    </row>
    <row r="4759" spans="1:68" x14ac:dyDescent="0.25">
      <c r="A4759" s="8"/>
      <c r="B4759" s="8"/>
      <c r="C4759" s="8"/>
      <c r="D4759" s="8"/>
      <c r="F4759" s="8"/>
      <c r="H4759"/>
      <c r="N4759"/>
      <c r="P4759" s="8"/>
      <c r="R4759" s="8"/>
      <c r="T4759" s="8"/>
      <c r="AQ4759"/>
      <c r="BJ4759" s="33" t="s">
        <v>4926</v>
      </c>
      <c r="BP4759" s="8"/>
    </row>
    <row r="4760" spans="1:68" x14ac:dyDescent="0.25">
      <c r="A4760" s="8"/>
      <c r="B4760" s="8"/>
      <c r="C4760" s="8"/>
      <c r="D4760" s="8"/>
      <c r="F4760" s="8"/>
      <c r="H4760"/>
      <c r="N4760"/>
      <c r="P4760" s="8"/>
      <c r="R4760" s="8"/>
      <c r="T4760" s="8"/>
      <c r="AQ4760"/>
      <c r="BJ4760" s="33" t="s">
        <v>4927</v>
      </c>
      <c r="BP4760" s="8"/>
    </row>
    <row r="4761" spans="1:68" x14ac:dyDescent="0.25">
      <c r="A4761" s="8"/>
      <c r="B4761" s="8"/>
      <c r="C4761" s="8"/>
      <c r="D4761" s="8"/>
      <c r="F4761" s="8"/>
      <c r="H4761"/>
      <c r="N4761"/>
      <c r="P4761" s="8"/>
      <c r="R4761" s="8"/>
      <c r="T4761" s="8"/>
      <c r="AQ4761"/>
      <c r="BJ4761" s="33" t="s">
        <v>4928</v>
      </c>
      <c r="BP4761" s="8"/>
    </row>
    <row r="4762" spans="1:68" x14ac:dyDescent="0.25">
      <c r="A4762" s="8"/>
      <c r="B4762" s="8"/>
      <c r="C4762" s="8"/>
      <c r="D4762" s="8"/>
      <c r="F4762" s="8"/>
      <c r="H4762"/>
      <c r="N4762"/>
      <c r="P4762" s="8"/>
      <c r="R4762" s="8"/>
      <c r="T4762" s="8"/>
      <c r="AQ4762"/>
      <c r="BJ4762" s="33" t="s">
        <v>4929</v>
      </c>
      <c r="BP4762" s="8"/>
    </row>
    <row r="4763" spans="1:68" x14ac:dyDescent="0.25">
      <c r="A4763" s="8"/>
      <c r="B4763" s="8"/>
      <c r="C4763" s="8"/>
      <c r="D4763" s="8"/>
      <c r="F4763" s="8"/>
      <c r="H4763"/>
      <c r="N4763"/>
      <c r="P4763" s="8"/>
      <c r="R4763" s="8"/>
      <c r="T4763" s="8"/>
      <c r="AQ4763"/>
      <c r="BJ4763" s="33" t="s">
        <v>4930</v>
      </c>
      <c r="BP4763" s="8"/>
    </row>
    <row r="4764" spans="1:68" x14ac:dyDescent="0.25">
      <c r="A4764" s="8"/>
      <c r="B4764" s="8"/>
      <c r="C4764" s="8"/>
      <c r="D4764" s="8"/>
      <c r="F4764" s="8"/>
      <c r="H4764"/>
      <c r="N4764"/>
      <c r="P4764" s="8"/>
      <c r="R4764" s="8"/>
      <c r="T4764" s="8"/>
      <c r="AQ4764"/>
      <c r="BJ4764" s="33" t="s">
        <v>4931</v>
      </c>
      <c r="BP4764" s="8"/>
    </row>
    <row r="4765" spans="1:68" x14ac:dyDescent="0.25">
      <c r="A4765" s="8"/>
      <c r="B4765" s="8"/>
      <c r="C4765" s="8"/>
      <c r="D4765" s="8"/>
      <c r="F4765" s="8"/>
      <c r="H4765"/>
      <c r="N4765"/>
      <c r="P4765" s="8"/>
      <c r="R4765" s="8"/>
      <c r="T4765" s="8"/>
      <c r="AQ4765"/>
      <c r="BJ4765" s="33" t="s">
        <v>4932</v>
      </c>
      <c r="BP4765" s="8"/>
    </row>
    <row r="4766" spans="1:68" x14ac:dyDescent="0.25">
      <c r="A4766" s="8"/>
      <c r="B4766" s="8"/>
      <c r="C4766" s="8"/>
      <c r="D4766" s="8"/>
      <c r="F4766" s="8"/>
      <c r="H4766"/>
      <c r="N4766"/>
      <c r="P4766" s="8"/>
      <c r="R4766" s="8"/>
      <c r="T4766" s="8"/>
      <c r="AQ4766"/>
      <c r="BJ4766" s="33" t="s">
        <v>4933</v>
      </c>
      <c r="BP4766" s="8"/>
    </row>
    <row r="4767" spans="1:68" x14ac:dyDescent="0.25">
      <c r="A4767" s="8"/>
      <c r="B4767" s="8"/>
      <c r="C4767" s="8"/>
      <c r="D4767" s="8"/>
      <c r="F4767" s="8"/>
      <c r="H4767"/>
      <c r="N4767"/>
      <c r="P4767" s="8"/>
      <c r="R4767" s="8"/>
      <c r="T4767" s="8"/>
      <c r="AQ4767"/>
      <c r="BJ4767" s="33" t="s">
        <v>4934</v>
      </c>
      <c r="BP4767" s="8"/>
    </row>
    <row r="4768" spans="1:68" x14ac:dyDescent="0.25">
      <c r="A4768" s="8"/>
      <c r="B4768" s="8"/>
      <c r="C4768" s="8"/>
      <c r="D4768" s="8"/>
      <c r="F4768" s="8"/>
      <c r="H4768"/>
      <c r="N4768"/>
      <c r="P4768" s="8"/>
      <c r="R4768" s="8"/>
      <c r="T4768" s="8"/>
      <c r="AQ4768"/>
      <c r="BJ4768" s="33" t="s">
        <v>4935</v>
      </c>
      <c r="BP4768" s="8"/>
    </row>
    <row r="4769" spans="1:68" x14ac:dyDescent="0.25">
      <c r="A4769" s="8"/>
      <c r="B4769" s="8"/>
      <c r="C4769" s="8"/>
      <c r="D4769" s="8"/>
      <c r="F4769" s="8"/>
      <c r="H4769"/>
      <c r="N4769"/>
      <c r="P4769" s="8"/>
      <c r="R4769" s="8"/>
      <c r="T4769" s="8"/>
      <c r="AQ4769"/>
      <c r="BJ4769" s="33" t="s">
        <v>4936</v>
      </c>
      <c r="BP4769" s="8"/>
    </row>
    <row r="4770" spans="1:68" x14ac:dyDescent="0.25">
      <c r="A4770" s="8"/>
      <c r="B4770" s="8"/>
      <c r="C4770" s="8"/>
      <c r="D4770" s="8"/>
      <c r="F4770" s="8"/>
      <c r="H4770"/>
      <c r="N4770"/>
      <c r="P4770" s="8"/>
      <c r="R4770" s="8"/>
      <c r="T4770" s="8"/>
      <c r="AQ4770"/>
      <c r="BJ4770" s="33" t="s">
        <v>4937</v>
      </c>
      <c r="BP4770" s="8"/>
    </row>
    <row r="4771" spans="1:68" x14ac:dyDescent="0.25">
      <c r="A4771" s="8"/>
      <c r="B4771" s="8"/>
      <c r="C4771" s="8"/>
      <c r="D4771" s="8"/>
      <c r="F4771" s="8"/>
      <c r="H4771"/>
      <c r="N4771"/>
      <c r="P4771" s="8"/>
      <c r="R4771" s="8"/>
      <c r="T4771" s="8"/>
      <c r="AQ4771"/>
      <c r="BJ4771" s="33" t="s">
        <v>4938</v>
      </c>
      <c r="BP4771" s="8"/>
    </row>
    <row r="4772" spans="1:68" x14ac:dyDescent="0.25">
      <c r="A4772" s="8"/>
      <c r="B4772" s="8"/>
      <c r="C4772" s="8"/>
      <c r="D4772" s="8"/>
      <c r="F4772" s="8"/>
      <c r="H4772"/>
      <c r="N4772"/>
      <c r="P4772" s="8"/>
      <c r="R4772" s="8"/>
      <c r="T4772" s="8"/>
      <c r="AQ4772"/>
      <c r="BJ4772" s="33" t="s">
        <v>4939</v>
      </c>
      <c r="BP4772" s="8"/>
    </row>
    <row r="4773" spans="1:68" x14ac:dyDescent="0.25">
      <c r="A4773" s="8"/>
      <c r="B4773" s="8"/>
      <c r="C4773" s="8"/>
      <c r="D4773" s="8"/>
      <c r="F4773" s="8"/>
      <c r="H4773"/>
      <c r="N4773"/>
      <c r="P4773" s="8"/>
      <c r="R4773" s="8"/>
      <c r="T4773" s="8"/>
      <c r="AQ4773"/>
      <c r="BJ4773" s="33" t="s">
        <v>4940</v>
      </c>
      <c r="BP4773" s="8"/>
    </row>
    <row r="4774" spans="1:68" x14ac:dyDescent="0.25">
      <c r="A4774" s="8"/>
      <c r="B4774" s="8"/>
      <c r="C4774" s="8"/>
      <c r="D4774" s="8"/>
      <c r="F4774" s="8"/>
      <c r="H4774"/>
      <c r="N4774"/>
      <c r="P4774" s="8"/>
      <c r="R4774" s="8"/>
      <c r="T4774" s="8"/>
      <c r="AQ4774"/>
      <c r="BJ4774" s="33" t="s">
        <v>4941</v>
      </c>
      <c r="BP4774" s="8"/>
    </row>
    <row r="4775" spans="1:68" x14ac:dyDescent="0.25">
      <c r="A4775" s="8"/>
      <c r="B4775" s="8"/>
      <c r="C4775" s="8"/>
      <c r="D4775" s="8"/>
      <c r="F4775" s="8"/>
      <c r="H4775"/>
      <c r="N4775"/>
      <c r="P4775" s="8"/>
      <c r="R4775" s="8"/>
      <c r="T4775" s="8"/>
      <c r="AQ4775"/>
      <c r="BJ4775" s="33" t="s">
        <v>4942</v>
      </c>
      <c r="BP4775" s="8"/>
    </row>
    <row r="4776" spans="1:68" x14ac:dyDescent="0.25">
      <c r="A4776" s="8"/>
      <c r="B4776" s="8"/>
      <c r="C4776" s="8"/>
      <c r="D4776" s="8"/>
      <c r="F4776" s="8"/>
      <c r="H4776"/>
      <c r="N4776"/>
      <c r="P4776" s="8"/>
      <c r="R4776" s="8"/>
      <c r="T4776" s="8"/>
      <c r="AQ4776"/>
      <c r="BJ4776" s="33" t="s">
        <v>4943</v>
      </c>
      <c r="BP4776" s="8"/>
    </row>
    <row r="4777" spans="1:68" x14ac:dyDescent="0.25">
      <c r="A4777" s="8"/>
      <c r="B4777" s="8"/>
      <c r="C4777" s="8"/>
      <c r="D4777" s="8"/>
      <c r="F4777" s="8"/>
      <c r="H4777"/>
      <c r="N4777"/>
      <c r="P4777" s="8"/>
      <c r="R4777" s="8"/>
      <c r="T4777" s="8"/>
      <c r="AQ4777"/>
      <c r="BJ4777" s="33" t="s">
        <v>4944</v>
      </c>
      <c r="BP4777" s="8"/>
    </row>
    <row r="4778" spans="1:68" x14ac:dyDescent="0.25">
      <c r="A4778" s="8"/>
      <c r="B4778" s="8"/>
      <c r="C4778" s="8"/>
      <c r="D4778" s="8"/>
      <c r="F4778" s="8"/>
      <c r="H4778"/>
      <c r="N4778"/>
      <c r="P4778" s="8"/>
      <c r="R4778" s="8"/>
      <c r="T4778" s="8"/>
      <c r="AQ4778"/>
      <c r="BJ4778" s="33" t="s">
        <v>4945</v>
      </c>
      <c r="BP4778" s="8"/>
    </row>
    <row r="4779" spans="1:68" x14ac:dyDescent="0.25">
      <c r="A4779" s="8"/>
      <c r="B4779" s="8"/>
      <c r="C4779" s="8"/>
      <c r="D4779" s="8"/>
      <c r="F4779" s="8"/>
      <c r="H4779"/>
      <c r="N4779"/>
      <c r="P4779" s="8"/>
      <c r="R4779" s="8"/>
      <c r="T4779" s="8"/>
      <c r="AQ4779"/>
      <c r="BJ4779" s="33" t="s">
        <v>4946</v>
      </c>
      <c r="BP4779" s="8"/>
    </row>
    <row r="4780" spans="1:68" x14ac:dyDescent="0.25">
      <c r="A4780" s="8"/>
      <c r="B4780" s="8"/>
      <c r="C4780" s="8"/>
      <c r="D4780" s="8"/>
      <c r="F4780" s="8"/>
      <c r="H4780"/>
      <c r="N4780"/>
      <c r="P4780" s="8"/>
      <c r="R4780" s="8"/>
      <c r="T4780" s="8"/>
      <c r="AQ4780"/>
      <c r="BJ4780" s="33" t="s">
        <v>4947</v>
      </c>
      <c r="BP4780" s="8"/>
    </row>
    <row r="4781" spans="1:68" x14ac:dyDescent="0.25">
      <c r="A4781" s="8"/>
      <c r="B4781" s="8"/>
      <c r="C4781" s="8"/>
      <c r="D4781" s="8"/>
      <c r="F4781" s="8"/>
      <c r="H4781"/>
      <c r="N4781"/>
      <c r="P4781" s="8"/>
      <c r="R4781" s="8"/>
      <c r="T4781" s="8"/>
      <c r="AQ4781"/>
      <c r="BJ4781" s="33" t="s">
        <v>4948</v>
      </c>
      <c r="BP4781" s="8"/>
    </row>
    <row r="4782" spans="1:68" x14ac:dyDescent="0.25">
      <c r="A4782" s="8"/>
      <c r="B4782" s="8"/>
      <c r="C4782" s="8"/>
      <c r="D4782" s="8"/>
      <c r="F4782" s="8"/>
      <c r="H4782"/>
      <c r="N4782"/>
      <c r="P4782" s="8"/>
      <c r="R4782" s="8"/>
      <c r="T4782" s="8"/>
      <c r="AQ4782"/>
      <c r="BJ4782" s="33" t="s">
        <v>4949</v>
      </c>
      <c r="BP4782" s="8"/>
    </row>
    <row r="4783" spans="1:68" x14ac:dyDescent="0.25">
      <c r="A4783" s="8"/>
      <c r="B4783" s="8"/>
      <c r="C4783" s="8"/>
      <c r="D4783" s="8"/>
      <c r="F4783" s="8"/>
      <c r="H4783"/>
      <c r="N4783"/>
      <c r="P4783" s="8"/>
      <c r="R4783" s="8"/>
      <c r="T4783" s="8"/>
      <c r="AQ4783"/>
      <c r="BJ4783" s="33" t="s">
        <v>4950</v>
      </c>
      <c r="BP4783" s="8"/>
    </row>
    <row r="4784" spans="1:68" x14ac:dyDescent="0.25">
      <c r="A4784" s="8"/>
      <c r="B4784" s="8"/>
      <c r="C4784" s="8"/>
      <c r="D4784" s="8"/>
      <c r="F4784" s="8"/>
      <c r="H4784"/>
      <c r="N4784"/>
      <c r="P4784" s="8"/>
      <c r="R4784" s="8"/>
      <c r="T4784" s="8"/>
      <c r="AQ4784"/>
      <c r="BJ4784" s="33" t="s">
        <v>4951</v>
      </c>
      <c r="BP4784" s="8"/>
    </row>
    <row r="4785" spans="1:68" x14ac:dyDescent="0.25">
      <c r="A4785" s="8"/>
      <c r="B4785" s="8"/>
      <c r="C4785" s="8"/>
      <c r="D4785" s="8"/>
      <c r="F4785" s="8"/>
      <c r="H4785"/>
      <c r="N4785"/>
      <c r="P4785" s="8"/>
      <c r="R4785" s="8"/>
      <c r="T4785" s="8"/>
      <c r="AQ4785"/>
      <c r="BJ4785" s="33" t="s">
        <v>4952</v>
      </c>
      <c r="BP4785" s="8"/>
    </row>
    <row r="4786" spans="1:68" x14ac:dyDescent="0.25">
      <c r="A4786" s="8"/>
      <c r="B4786" s="8"/>
      <c r="C4786" s="8"/>
      <c r="D4786" s="8"/>
      <c r="F4786" s="8"/>
      <c r="H4786"/>
      <c r="N4786"/>
      <c r="P4786" s="8"/>
      <c r="R4786" s="8"/>
      <c r="T4786" s="8"/>
      <c r="AQ4786"/>
      <c r="BJ4786" s="33" t="s">
        <v>4953</v>
      </c>
      <c r="BP4786" s="8"/>
    </row>
    <row r="4787" spans="1:68" x14ac:dyDescent="0.25">
      <c r="A4787" s="8"/>
      <c r="B4787" s="8"/>
      <c r="C4787" s="8"/>
      <c r="D4787" s="8"/>
      <c r="F4787" s="8"/>
      <c r="H4787"/>
      <c r="N4787"/>
      <c r="P4787" s="8"/>
      <c r="R4787" s="8"/>
      <c r="T4787" s="8"/>
      <c r="AQ4787"/>
      <c r="BJ4787" s="33" t="s">
        <v>4954</v>
      </c>
      <c r="BP4787" s="8"/>
    </row>
    <row r="4788" spans="1:68" x14ac:dyDescent="0.25">
      <c r="A4788" s="8"/>
      <c r="B4788" s="8"/>
      <c r="C4788" s="8"/>
      <c r="D4788" s="8"/>
      <c r="F4788" s="8"/>
      <c r="H4788"/>
      <c r="N4788"/>
      <c r="P4788" s="8"/>
      <c r="R4788" s="8"/>
      <c r="T4788" s="8"/>
      <c r="AQ4788"/>
      <c r="BJ4788" s="33" t="s">
        <v>4955</v>
      </c>
      <c r="BP4788" s="8"/>
    </row>
    <row r="4789" spans="1:68" x14ac:dyDescent="0.25">
      <c r="A4789" s="8"/>
      <c r="B4789" s="8"/>
      <c r="C4789" s="8"/>
      <c r="D4789" s="8"/>
      <c r="F4789" s="8"/>
      <c r="H4789"/>
      <c r="N4789"/>
      <c r="P4789" s="8"/>
      <c r="R4789" s="8"/>
      <c r="T4789" s="8"/>
      <c r="AQ4789"/>
      <c r="BJ4789" s="33" t="s">
        <v>4956</v>
      </c>
      <c r="BP4789" s="8"/>
    </row>
    <row r="4790" spans="1:68" x14ac:dyDescent="0.25">
      <c r="A4790" s="8"/>
      <c r="B4790" s="8"/>
      <c r="C4790" s="8"/>
      <c r="D4790" s="8"/>
      <c r="F4790" s="8"/>
      <c r="H4790"/>
      <c r="N4790"/>
      <c r="P4790" s="8"/>
      <c r="R4790" s="8"/>
      <c r="T4790" s="8"/>
      <c r="AQ4790"/>
      <c r="BJ4790" s="33" t="s">
        <v>4957</v>
      </c>
      <c r="BP4790" s="8"/>
    </row>
    <row r="4791" spans="1:68" x14ac:dyDescent="0.25">
      <c r="A4791" s="8"/>
      <c r="B4791" s="8"/>
      <c r="C4791" s="8"/>
      <c r="D4791" s="8"/>
      <c r="F4791" s="8"/>
      <c r="H4791"/>
      <c r="N4791"/>
      <c r="P4791" s="8"/>
      <c r="R4791" s="8"/>
      <c r="T4791" s="8"/>
      <c r="AQ4791"/>
      <c r="BJ4791" s="33" t="s">
        <v>4958</v>
      </c>
      <c r="BP4791" s="8"/>
    </row>
    <row r="4792" spans="1:68" x14ac:dyDescent="0.25">
      <c r="A4792" s="8"/>
      <c r="B4792" s="8"/>
      <c r="C4792" s="8"/>
      <c r="D4792" s="8"/>
      <c r="F4792" s="8"/>
      <c r="H4792"/>
      <c r="N4792"/>
      <c r="P4792" s="8"/>
      <c r="R4792" s="8"/>
      <c r="T4792" s="8"/>
      <c r="AQ4792"/>
      <c r="BJ4792" s="33" t="s">
        <v>4959</v>
      </c>
      <c r="BP4792" s="8"/>
    </row>
    <row r="4793" spans="1:68" x14ac:dyDescent="0.25">
      <c r="A4793" s="8"/>
      <c r="B4793" s="8"/>
      <c r="C4793" s="8"/>
      <c r="D4793" s="8"/>
      <c r="F4793" s="8"/>
      <c r="H4793"/>
      <c r="N4793"/>
      <c r="P4793" s="8"/>
      <c r="R4793" s="8"/>
      <c r="T4793" s="8"/>
      <c r="AQ4793"/>
      <c r="BJ4793" s="33" t="s">
        <v>4960</v>
      </c>
      <c r="BP4793" s="8"/>
    </row>
    <row r="4794" spans="1:68" x14ac:dyDescent="0.25">
      <c r="A4794" s="8"/>
      <c r="B4794" s="8"/>
      <c r="C4794" s="8"/>
      <c r="D4794" s="8"/>
      <c r="F4794" s="8"/>
      <c r="H4794"/>
      <c r="N4794"/>
      <c r="P4794" s="8"/>
      <c r="R4794" s="8"/>
      <c r="T4794" s="8"/>
      <c r="AQ4794"/>
      <c r="BJ4794" s="33" t="s">
        <v>4961</v>
      </c>
      <c r="BP4794" s="8"/>
    </row>
    <row r="4795" spans="1:68" x14ac:dyDescent="0.25">
      <c r="A4795" s="8"/>
      <c r="B4795" s="8"/>
      <c r="C4795" s="8"/>
      <c r="D4795" s="8"/>
      <c r="F4795" s="8"/>
      <c r="H4795"/>
      <c r="N4795"/>
      <c r="P4795" s="8"/>
      <c r="R4795" s="8"/>
      <c r="T4795" s="8"/>
      <c r="AQ4795"/>
      <c r="BJ4795" s="33" t="s">
        <v>4962</v>
      </c>
      <c r="BP4795" s="8"/>
    </row>
    <row r="4796" spans="1:68" x14ac:dyDescent="0.25">
      <c r="A4796" s="8"/>
      <c r="B4796" s="8"/>
      <c r="C4796" s="8"/>
      <c r="D4796" s="8"/>
      <c r="F4796" s="8"/>
      <c r="H4796"/>
      <c r="N4796"/>
      <c r="P4796" s="8"/>
      <c r="R4796" s="8"/>
      <c r="T4796" s="8"/>
      <c r="AQ4796"/>
      <c r="BJ4796" s="33" t="s">
        <v>4963</v>
      </c>
      <c r="BP4796" s="8"/>
    </row>
    <row r="4797" spans="1:68" x14ac:dyDescent="0.25">
      <c r="A4797" s="8"/>
      <c r="B4797" s="8"/>
      <c r="C4797" s="8"/>
      <c r="D4797" s="8"/>
      <c r="F4797" s="8"/>
      <c r="H4797"/>
      <c r="N4797"/>
      <c r="P4797" s="8"/>
      <c r="R4797" s="8"/>
      <c r="T4797" s="8"/>
      <c r="AQ4797"/>
      <c r="BJ4797" s="33" t="s">
        <v>4964</v>
      </c>
      <c r="BP4797" s="8"/>
    </row>
    <row r="4798" spans="1:68" x14ac:dyDescent="0.25">
      <c r="A4798" s="8"/>
      <c r="B4798" s="8"/>
      <c r="C4798" s="8"/>
      <c r="D4798" s="8"/>
      <c r="F4798" s="8"/>
      <c r="H4798"/>
      <c r="N4798"/>
      <c r="P4798" s="8"/>
      <c r="R4798" s="8"/>
      <c r="T4798" s="8"/>
      <c r="AQ4798"/>
      <c r="BJ4798" s="33" t="s">
        <v>4965</v>
      </c>
      <c r="BP4798" s="8"/>
    </row>
    <row r="4799" spans="1:68" x14ac:dyDescent="0.25">
      <c r="A4799" s="8"/>
      <c r="B4799" s="8"/>
      <c r="C4799" s="8"/>
      <c r="D4799" s="8"/>
      <c r="F4799" s="8"/>
      <c r="H4799"/>
      <c r="N4799"/>
      <c r="P4799" s="8"/>
      <c r="R4799" s="8"/>
      <c r="T4799" s="8"/>
      <c r="AQ4799"/>
      <c r="BJ4799" s="33" t="s">
        <v>4966</v>
      </c>
      <c r="BP4799" s="8"/>
    </row>
    <row r="4800" spans="1:68" x14ac:dyDescent="0.25">
      <c r="A4800" s="8"/>
      <c r="B4800" s="8"/>
      <c r="C4800" s="8"/>
      <c r="D4800" s="8"/>
      <c r="F4800" s="8"/>
      <c r="H4800"/>
      <c r="N4800"/>
      <c r="P4800" s="8"/>
      <c r="R4800" s="8"/>
      <c r="T4800" s="8"/>
      <c r="AQ4800"/>
      <c r="BJ4800" s="33" t="s">
        <v>4967</v>
      </c>
      <c r="BP4800" s="8"/>
    </row>
    <row r="4801" spans="1:68" x14ac:dyDescent="0.25">
      <c r="A4801" s="8"/>
      <c r="B4801" s="8"/>
      <c r="C4801" s="8"/>
      <c r="D4801" s="8"/>
      <c r="F4801" s="8"/>
      <c r="H4801"/>
      <c r="N4801"/>
      <c r="P4801" s="8"/>
      <c r="R4801" s="8"/>
      <c r="T4801" s="8"/>
      <c r="AQ4801"/>
      <c r="BJ4801" s="33" t="s">
        <v>4968</v>
      </c>
      <c r="BP4801" s="8"/>
    </row>
    <row r="4802" spans="1:68" x14ac:dyDescent="0.25">
      <c r="A4802" s="8"/>
      <c r="B4802" s="8"/>
      <c r="C4802" s="8"/>
      <c r="D4802" s="8"/>
      <c r="F4802" s="8"/>
      <c r="H4802"/>
      <c r="N4802"/>
      <c r="P4802" s="8"/>
      <c r="R4802" s="8"/>
      <c r="T4802" s="8"/>
      <c r="AQ4802"/>
      <c r="BJ4802" s="33" t="s">
        <v>4969</v>
      </c>
      <c r="BP4802" s="8"/>
    </row>
    <row r="4803" spans="1:68" x14ac:dyDescent="0.25">
      <c r="A4803" s="8"/>
      <c r="B4803" s="8"/>
      <c r="C4803" s="8"/>
      <c r="D4803" s="8"/>
      <c r="F4803" s="8"/>
      <c r="H4803"/>
      <c r="N4803"/>
      <c r="P4803" s="8"/>
      <c r="R4803" s="8"/>
      <c r="T4803" s="8"/>
      <c r="AQ4803"/>
      <c r="BJ4803" s="33" t="s">
        <v>4970</v>
      </c>
      <c r="BP4803" s="8"/>
    </row>
    <row r="4804" spans="1:68" x14ac:dyDescent="0.25">
      <c r="A4804" s="8"/>
      <c r="B4804" s="8"/>
      <c r="C4804" s="8"/>
      <c r="D4804" s="8"/>
      <c r="F4804" s="8"/>
      <c r="H4804"/>
      <c r="N4804"/>
      <c r="P4804" s="8"/>
      <c r="R4804" s="8"/>
      <c r="T4804" s="8"/>
      <c r="AQ4804"/>
      <c r="BJ4804" s="33" t="s">
        <v>4971</v>
      </c>
      <c r="BP4804" s="8"/>
    </row>
    <row r="4805" spans="1:68" x14ac:dyDescent="0.25">
      <c r="A4805" s="8"/>
      <c r="B4805" s="8"/>
      <c r="C4805" s="8"/>
      <c r="D4805" s="8"/>
      <c r="F4805" s="8"/>
      <c r="H4805"/>
      <c r="N4805"/>
      <c r="P4805" s="8"/>
      <c r="R4805" s="8"/>
      <c r="T4805" s="8"/>
      <c r="AQ4805"/>
      <c r="BJ4805" s="33" t="s">
        <v>4972</v>
      </c>
      <c r="BP4805" s="8"/>
    </row>
    <row r="4806" spans="1:68" x14ac:dyDescent="0.25">
      <c r="A4806" s="8"/>
      <c r="B4806" s="8"/>
      <c r="C4806" s="8"/>
      <c r="D4806" s="8"/>
      <c r="F4806" s="8"/>
      <c r="H4806"/>
      <c r="N4806"/>
      <c r="P4806" s="8"/>
      <c r="R4806" s="8"/>
      <c r="T4806" s="8"/>
      <c r="AQ4806"/>
      <c r="BJ4806" s="33" t="s">
        <v>4973</v>
      </c>
      <c r="BP4806" s="8"/>
    </row>
    <row r="4807" spans="1:68" x14ac:dyDescent="0.25">
      <c r="A4807" s="8"/>
      <c r="B4807" s="8"/>
      <c r="C4807" s="8"/>
      <c r="D4807" s="8"/>
      <c r="F4807" s="8"/>
      <c r="H4807"/>
      <c r="N4807"/>
      <c r="P4807" s="8"/>
      <c r="R4807" s="8"/>
      <c r="T4807" s="8"/>
      <c r="AQ4807"/>
      <c r="BJ4807" s="33" t="s">
        <v>4974</v>
      </c>
      <c r="BP4807" s="8"/>
    </row>
    <row r="4808" spans="1:68" x14ac:dyDescent="0.25">
      <c r="A4808" s="8"/>
      <c r="B4808" s="8"/>
      <c r="C4808" s="8"/>
      <c r="D4808" s="8"/>
      <c r="F4808" s="8"/>
      <c r="H4808"/>
      <c r="N4808"/>
      <c r="P4808" s="8"/>
      <c r="R4808" s="8"/>
      <c r="T4808" s="8"/>
      <c r="AQ4808"/>
      <c r="BJ4808" s="33" t="s">
        <v>4975</v>
      </c>
      <c r="BP4808" s="8"/>
    </row>
    <row r="4809" spans="1:68" x14ac:dyDescent="0.25">
      <c r="A4809" s="8"/>
      <c r="B4809" s="8"/>
      <c r="C4809" s="8"/>
      <c r="D4809" s="8"/>
      <c r="F4809" s="8"/>
      <c r="H4809"/>
      <c r="N4809"/>
      <c r="P4809" s="8"/>
      <c r="R4809" s="8"/>
      <c r="T4809" s="8"/>
      <c r="AQ4809"/>
      <c r="BJ4809" s="33" t="s">
        <v>4976</v>
      </c>
      <c r="BP4809" s="8"/>
    </row>
    <row r="4810" spans="1:68" x14ac:dyDescent="0.25">
      <c r="A4810" s="8"/>
      <c r="B4810" s="8"/>
      <c r="C4810" s="8"/>
      <c r="D4810" s="8"/>
      <c r="F4810" s="8"/>
      <c r="H4810"/>
      <c r="N4810"/>
      <c r="P4810" s="8"/>
      <c r="R4810" s="8"/>
      <c r="T4810" s="8"/>
      <c r="AQ4810"/>
      <c r="BJ4810" s="33" t="s">
        <v>4977</v>
      </c>
      <c r="BP4810" s="8"/>
    </row>
    <row r="4811" spans="1:68" x14ac:dyDescent="0.25">
      <c r="A4811" s="8"/>
      <c r="B4811" s="8"/>
      <c r="C4811" s="8"/>
      <c r="D4811" s="8"/>
      <c r="F4811" s="8"/>
      <c r="H4811"/>
      <c r="N4811"/>
      <c r="P4811" s="8"/>
      <c r="R4811" s="8"/>
      <c r="T4811" s="8"/>
      <c r="AQ4811"/>
      <c r="BJ4811" s="33" t="s">
        <v>4978</v>
      </c>
      <c r="BP4811" s="8"/>
    </row>
    <row r="4812" spans="1:68" x14ac:dyDescent="0.25">
      <c r="A4812" s="8"/>
      <c r="B4812" s="8"/>
      <c r="C4812" s="8"/>
      <c r="D4812" s="8"/>
      <c r="F4812" s="8"/>
      <c r="H4812"/>
      <c r="N4812"/>
      <c r="P4812" s="8"/>
      <c r="R4812" s="8"/>
      <c r="T4812" s="8"/>
      <c r="AQ4812"/>
      <c r="BJ4812" s="33" t="s">
        <v>4979</v>
      </c>
      <c r="BP4812" s="8"/>
    </row>
    <row r="4813" spans="1:68" x14ac:dyDescent="0.25">
      <c r="A4813" s="8"/>
      <c r="B4813" s="8"/>
      <c r="C4813" s="8"/>
      <c r="D4813" s="8"/>
      <c r="F4813" s="8"/>
      <c r="H4813"/>
      <c r="N4813"/>
      <c r="P4813" s="8"/>
      <c r="R4813" s="8"/>
      <c r="T4813" s="8"/>
      <c r="AQ4813"/>
      <c r="BJ4813" s="33" t="s">
        <v>4980</v>
      </c>
      <c r="BP4813" s="8"/>
    </row>
    <row r="4814" spans="1:68" x14ac:dyDescent="0.25">
      <c r="A4814" s="8"/>
      <c r="B4814" s="8"/>
      <c r="C4814" s="8"/>
      <c r="D4814" s="8"/>
      <c r="F4814" s="8"/>
      <c r="H4814"/>
      <c r="N4814"/>
      <c r="P4814" s="8"/>
      <c r="R4814" s="8"/>
      <c r="T4814" s="8"/>
      <c r="AQ4814"/>
      <c r="BJ4814" s="33" t="s">
        <v>4981</v>
      </c>
      <c r="BP4814" s="8"/>
    </row>
    <row r="4815" spans="1:68" x14ac:dyDescent="0.25">
      <c r="A4815" s="8"/>
      <c r="B4815" s="8"/>
      <c r="C4815" s="8"/>
      <c r="D4815" s="8"/>
      <c r="F4815" s="8"/>
      <c r="H4815"/>
      <c r="N4815"/>
      <c r="P4815" s="8"/>
      <c r="R4815" s="8"/>
      <c r="T4815" s="8"/>
      <c r="AQ4815"/>
      <c r="BJ4815" s="33" t="s">
        <v>4982</v>
      </c>
      <c r="BP4815" s="8"/>
    </row>
    <row r="4816" spans="1:68" x14ac:dyDescent="0.25">
      <c r="A4816" s="8"/>
      <c r="B4816" s="8"/>
      <c r="C4816" s="8"/>
      <c r="D4816" s="8"/>
      <c r="F4816" s="8"/>
      <c r="H4816"/>
      <c r="N4816"/>
      <c r="P4816" s="8"/>
      <c r="R4816" s="8"/>
      <c r="T4816" s="8"/>
      <c r="AQ4816"/>
      <c r="BJ4816" s="33" t="s">
        <v>4983</v>
      </c>
      <c r="BP4816" s="8"/>
    </row>
    <row r="4817" spans="1:68" x14ac:dyDescent="0.25">
      <c r="A4817" s="8"/>
      <c r="B4817" s="8"/>
      <c r="C4817" s="8"/>
      <c r="D4817" s="8"/>
      <c r="F4817" s="8"/>
      <c r="H4817"/>
      <c r="N4817"/>
      <c r="P4817" s="8"/>
      <c r="R4817" s="8"/>
      <c r="T4817" s="8"/>
      <c r="AQ4817"/>
      <c r="BJ4817" s="33" t="s">
        <v>4984</v>
      </c>
      <c r="BP4817" s="8"/>
    </row>
    <row r="4818" spans="1:68" x14ac:dyDescent="0.25">
      <c r="A4818" s="8"/>
      <c r="B4818" s="8"/>
      <c r="C4818" s="8"/>
      <c r="D4818" s="8"/>
      <c r="F4818" s="8"/>
      <c r="H4818"/>
      <c r="N4818"/>
      <c r="P4818" s="8"/>
      <c r="R4818" s="8"/>
      <c r="T4818" s="8"/>
      <c r="AQ4818"/>
      <c r="BJ4818" s="33" t="s">
        <v>4985</v>
      </c>
      <c r="BP4818" s="8"/>
    </row>
    <row r="4819" spans="1:68" x14ac:dyDescent="0.25">
      <c r="A4819" s="8"/>
      <c r="B4819" s="8"/>
      <c r="C4819" s="8"/>
      <c r="D4819" s="8"/>
      <c r="F4819" s="8"/>
      <c r="H4819"/>
      <c r="N4819"/>
      <c r="P4819" s="8"/>
      <c r="R4819" s="8"/>
      <c r="T4819" s="8"/>
      <c r="AQ4819"/>
      <c r="BJ4819" s="33" t="s">
        <v>4986</v>
      </c>
      <c r="BP4819" s="8"/>
    </row>
    <row r="4820" spans="1:68" x14ac:dyDescent="0.25">
      <c r="A4820" s="8"/>
      <c r="B4820" s="8"/>
      <c r="C4820" s="8"/>
      <c r="D4820" s="8"/>
      <c r="F4820" s="8"/>
      <c r="H4820"/>
      <c r="N4820"/>
      <c r="P4820" s="8"/>
      <c r="R4820" s="8"/>
      <c r="T4820" s="8"/>
      <c r="AQ4820"/>
      <c r="BJ4820" s="33" t="s">
        <v>4987</v>
      </c>
      <c r="BP4820" s="8"/>
    </row>
    <row r="4821" spans="1:68" x14ac:dyDescent="0.25">
      <c r="A4821" s="8"/>
      <c r="B4821" s="8"/>
      <c r="C4821" s="8"/>
      <c r="D4821" s="8"/>
      <c r="F4821" s="8"/>
      <c r="H4821"/>
      <c r="N4821"/>
      <c r="P4821" s="8"/>
      <c r="R4821" s="8"/>
      <c r="T4821" s="8"/>
      <c r="AQ4821"/>
      <c r="BJ4821" s="33" t="s">
        <v>4988</v>
      </c>
      <c r="BP4821" s="8"/>
    </row>
    <row r="4822" spans="1:68" x14ac:dyDescent="0.25">
      <c r="A4822" s="8"/>
      <c r="B4822" s="8"/>
      <c r="C4822" s="8"/>
      <c r="D4822" s="8"/>
      <c r="F4822" s="8"/>
      <c r="H4822"/>
      <c r="N4822"/>
      <c r="P4822" s="8"/>
      <c r="R4822" s="8"/>
      <c r="T4822" s="8"/>
      <c r="AQ4822"/>
      <c r="BJ4822" s="33" t="s">
        <v>4989</v>
      </c>
      <c r="BP4822" s="8"/>
    </row>
    <row r="4823" spans="1:68" x14ac:dyDescent="0.25">
      <c r="A4823" s="8"/>
      <c r="B4823" s="8"/>
      <c r="C4823" s="8"/>
      <c r="D4823" s="8"/>
      <c r="F4823" s="8"/>
      <c r="H4823"/>
      <c r="N4823"/>
      <c r="P4823" s="8"/>
      <c r="R4823" s="8"/>
      <c r="T4823" s="8"/>
      <c r="AQ4823"/>
      <c r="BJ4823" s="33" t="s">
        <v>4990</v>
      </c>
      <c r="BP4823" s="8"/>
    </row>
    <row r="4824" spans="1:68" x14ac:dyDescent="0.25">
      <c r="A4824" s="8"/>
      <c r="B4824" s="8"/>
      <c r="C4824" s="8"/>
      <c r="D4824" s="8"/>
      <c r="F4824" s="8"/>
      <c r="H4824"/>
      <c r="N4824"/>
      <c r="P4824" s="8"/>
      <c r="R4824" s="8"/>
      <c r="T4824" s="8"/>
      <c r="AQ4824"/>
      <c r="BJ4824" s="33" t="s">
        <v>4991</v>
      </c>
      <c r="BP4824" s="8"/>
    </row>
    <row r="4825" spans="1:68" x14ac:dyDescent="0.25">
      <c r="A4825" s="8"/>
      <c r="B4825" s="8"/>
      <c r="C4825" s="8"/>
      <c r="D4825" s="8"/>
      <c r="F4825" s="8"/>
      <c r="H4825"/>
      <c r="N4825"/>
      <c r="P4825" s="8"/>
      <c r="R4825" s="8"/>
      <c r="T4825" s="8"/>
      <c r="AQ4825"/>
      <c r="BJ4825" s="33" t="s">
        <v>4992</v>
      </c>
      <c r="BP4825" s="8"/>
    </row>
    <row r="4826" spans="1:68" x14ac:dyDescent="0.25">
      <c r="A4826" s="8"/>
      <c r="B4826" s="8"/>
      <c r="C4826" s="8"/>
      <c r="D4826" s="8"/>
      <c r="F4826" s="8"/>
      <c r="H4826"/>
      <c r="N4826"/>
      <c r="P4826" s="8"/>
      <c r="R4826" s="8"/>
      <c r="T4826" s="8"/>
      <c r="AQ4826"/>
      <c r="BJ4826" s="33" t="s">
        <v>4993</v>
      </c>
      <c r="BP4826" s="8"/>
    </row>
    <row r="4827" spans="1:68" x14ac:dyDescent="0.25">
      <c r="A4827" s="8"/>
      <c r="B4827" s="8"/>
      <c r="C4827" s="8"/>
      <c r="D4827" s="8"/>
      <c r="F4827" s="8"/>
      <c r="H4827"/>
      <c r="N4827"/>
      <c r="P4827" s="8"/>
      <c r="R4827" s="8"/>
      <c r="T4827" s="8"/>
      <c r="AQ4827"/>
      <c r="BJ4827" s="33" t="s">
        <v>4994</v>
      </c>
      <c r="BP4827" s="8"/>
    </row>
    <row r="4828" spans="1:68" x14ac:dyDescent="0.25">
      <c r="A4828" s="8"/>
      <c r="B4828" s="8"/>
      <c r="C4828" s="8"/>
      <c r="D4828" s="8"/>
      <c r="F4828" s="8"/>
      <c r="H4828"/>
      <c r="N4828"/>
      <c r="P4828" s="8"/>
      <c r="R4828" s="8"/>
      <c r="T4828" s="8"/>
      <c r="AQ4828"/>
      <c r="BJ4828" s="33" t="s">
        <v>4995</v>
      </c>
      <c r="BP4828" s="8"/>
    </row>
    <row r="4829" spans="1:68" x14ac:dyDescent="0.25">
      <c r="A4829" s="8"/>
      <c r="B4829" s="8"/>
      <c r="C4829" s="8"/>
      <c r="D4829" s="8"/>
      <c r="F4829" s="8"/>
      <c r="H4829"/>
      <c r="N4829"/>
      <c r="P4829" s="8"/>
      <c r="R4829" s="8"/>
      <c r="T4829" s="8"/>
      <c r="AQ4829"/>
      <c r="BJ4829" s="33" t="s">
        <v>4996</v>
      </c>
      <c r="BP4829" s="8"/>
    </row>
    <row r="4830" spans="1:68" x14ac:dyDescent="0.25">
      <c r="A4830" s="8"/>
      <c r="B4830" s="8"/>
      <c r="C4830" s="8"/>
      <c r="D4830" s="8"/>
      <c r="F4830" s="8"/>
      <c r="H4830"/>
      <c r="N4830"/>
      <c r="P4830" s="8"/>
      <c r="R4830" s="8"/>
      <c r="T4830" s="8"/>
      <c r="AQ4830"/>
      <c r="BJ4830" s="33" t="s">
        <v>4997</v>
      </c>
      <c r="BP4830" s="8"/>
    </row>
    <row r="4831" spans="1:68" x14ac:dyDescent="0.25">
      <c r="A4831" s="8"/>
      <c r="B4831" s="8"/>
      <c r="C4831" s="8"/>
      <c r="D4831" s="8"/>
      <c r="F4831" s="8"/>
      <c r="H4831"/>
      <c r="N4831"/>
      <c r="P4831" s="8"/>
      <c r="R4831" s="8"/>
      <c r="T4831" s="8"/>
      <c r="AQ4831"/>
      <c r="BJ4831" s="33" t="s">
        <v>4998</v>
      </c>
      <c r="BP4831" s="8"/>
    </row>
    <row r="4832" spans="1:68" x14ac:dyDescent="0.25">
      <c r="A4832" s="8"/>
      <c r="B4832" s="8"/>
      <c r="C4832" s="8"/>
      <c r="D4832" s="8"/>
      <c r="F4832" s="8"/>
      <c r="H4832"/>
      <c r="N4832"/>
      <c r="P4832" s="8"/>
      <c r="R4832" s="8"/>
      <c r="T4832" s="8"/>
      <c r="AQ4832"/>
      <c r="BJ4832" s="33" t="s">
        <v>4999</v>
      </c>
      <c r="BP4832" s="8"/>
    </row>
    <row r="4833" spans="1:68" x14ac:dyDescent="0.25">
      <c r="A4833" s="8"/>
      <c r="B4833" s="8"/>
      <c r="C4833" s="8"/>
      <c r="D4833" s="8"/>
      <c r="F4833" s="8"/>
      <c r="H4833"/>
      <c r="N4833"/>
      <c r="P4833" s="8"/>
      <c r="R4833" s="8"/>
      <c r="T4833" s="8"/>
      <c r="AQ4833"/>
      <c r="BJ4833" s="33" t="s">
        <v>5000</v>
      </c>
      <c r="BP4833" s="8"/>
    </row>
    <row r="4834" spans="1:68" x14ac:dyDescent="0.25">
      <c r="A4834" s="8"/>
      <c r="B4834" s="8"/>
      <c r="C4834" s="8"/>
      <c r="D4834" s="8"/>
      <c r="F4834" s="8"/>
      <c r="H4834"/>
      <c r="N4834"/>
      <c r="P4834" s="8"/>
      <c r="R4834" s="8"/>
      <c r="T4834" s="8"/>
      <c r="AQ4834"/>
      <c r="BJ4834" s="33" t="s">
        <v>5001</v>
      </c>
      <c r="BP4834" s="8"/>
    </row>
    <row r="4835" spans="1:68" x14ac:dyDescent="0.25">
      <c r="A4835" s="8"/>
      <c r="B4835" s="8"/>
      <c r="C4835" s="8"/>
      <c r="D4835" s="8"/>
      <c r="F4835" s="8"/>
      <c r="H4835"/>
      <c r="N4835"/>
      <c r="P4835" s="8"/>
      <c r="R4835" s="8"/>
      <c r="T4835" s="8"/>
      <c r="AQ4835"/>
      <c r="BJ4835" s="33" t="s">
        <v>5002</v>
      </c>
      <c r="BP4835" s="8"/>
    </row>
    <row r="4836" spans="1:68" x14ac:dyDescent="0.25">
      <c r="A4836" s="8"/>
      <c r="B4836" s="8"/>
      <c r="C4836" s="8"/>
      <c r="D4836" s="8"/>
      <c r="F4836" s="8"/>
      <c r="H4836"/>
      <c r="N4836"/>
      <c r="P4836" s="8"/>
      <c r="R4836" s="8"/>
      <c r="T4836" s="8"/>
      <c r="AQ4836"/>
      <c r="BJ4836" s="33" t="s">
        <v>5003</v>
      </c>
      <c r="BP4836" s="8"/>
    </row>
    <row r="4837" spans="1:68" x14ac:dyDescent="0.25">
      <c r="A4837" s="8"/>
      <c r="B4837" s="8"/>
      <c r="C4837" s="8"/>
      <c r="D4837" s="8"/>
      <c r="F4837" s="8"/>
      <c r="H4837"/>
      <c r="N4837"/>
      <c r="P4837" s="8"/>
      <c r="R4837" s="8"/>
      <c r="T4837" s="8"/>
      <c r="AQ4837"/>
      <c r="BJ4837" s="33" t="s">
        <v>5004</v>
      </c>
      <c r="BP4837" s="8"/>
    </row>
    <row r="4838" spans="1:68" x14ac:dyDescent="0.25">
      <c r="A4838" s="8"/>
      <c r="B4838" s="8"/>
      <c r="C4838" s="8"/>
      <c r="D4838" s="8"/>
      <c r="F4838" s="8"/>
      <c r="H4838"/>
      <c r="N4838"/>
      <c r="P4838" s="8"/>
      <c r="R4838" s="8"/>
      <c r="T4838" s="8"/>
      <c r="AQ4838"/>
      <c r="BJ4838" s="33" t="s">
        <v>5005</v>
      </c>
      <c r="BP4838" s="8"/>
    </row>
    <row r="4839" spans="1:68" x14ac:dyDescent="0.25">
      <c r="A4839" s="8"/>
      <c r="B4839" s="8"/>
      <c r="C4839" s="8"/>
      <c r="D4839" s="8"/>
      <c r="F4839" s="8"/>
      <c r="H4839"/>
      <c r="N4839"/>
      <c r="P4839" s="8"/>
      <c r="R4839" s="8"/>
      <c r="T4839" s="8"/>
      <c r="AQ4839"/>
      <c r="BJ4839" s="33" t="s">
        <v>5006</v>
      </c>
      <c r="BP4839" s="8"/>
    </row>
    <row r="4840" spans="1:68" x14ac:dyDescent="0.25">
      <c r="A4840" s="8"/>
      <c r="B4840" s="8"/>
      <c r="C4840" s="8"/>
      <c r="D4840" s="8"/>
      <c r="F4840" s="8"/>
      <c r="H4840"/>
      <c r="N4840"/>
      <c r="P4840" s="8"/>
      <c r="R4840" s="8"/>
      <c r="T4840" s="8"/>
      <c r="AQ4840"/>
      <c r="BJ4840" s="33" t="s">
        <v>5007</v>
      </c>
      <c r="BP4840" s="8"/>
    </row>
    <row r="4841" spans="1:68" x14ac:dyDescent="0.25">
      <c r="A4841" s="8"/>
      <c r="B4841" s="8"/>
      <c r="C4841" s="8"/>
      <c r="D4841" s="8"/>
      <c r="F4841" s="8"/>
      <c r="H4841"/>
      <c r="N4841"/>
      <c r="P4841" s="8"/>
      <c r="R4841" s="8"/>
      <c r="T4841" s="8"/>
      <c r="AQ4841"/>
      <c r="BJ4841" s="33" t="s">
        <v>5008</v>
      </c>
      <c r="BP4841" s="8"/>
    </row>
    <row r="4842" spans="1:68" x14ac:dyDescent="0.25">
      <c r="A4842" s="8"/>
      <c r="B4842" s="8"/>
      <c r="C4842" s="8"/>
      <c r="D4842" s="8"/>
      <c r="F4842" s="8"/>
      <c r="H4842"/>
      <c r="N4842"/>
      <c r="P4842" s="8"/>
      <c r="R4842" s="8"/>
      <c r="T4842" s="8"/>
      <c r="AQ4842"/>
      <c r="BJ4842" s="33" t="s">
        <v>5009</v>
      </c>
      <c r="BP4842" s="8"/>
    </row>
    <row r="4843" spans="1:68" x14ac:dyDescent="0.25">
      <c r="A4843" s="8"/>
      <c r="B4843" s="8"/>
      <c r="C4843" s="8"/>
      <c r="D4843" s="8"/>
      <c r="F4843" s="8"/>
      <c r="H4843"/>
      <c r="N4843"/>
      <c r="P4843" s="8"/>
      <c r="R4843" s="8"/>
      <c r="T4843" s="8"/>
      <c r="AQ4843"/>
      <c r="BJ4843" s="33" t="s">
        <v>5010</v>
      </c>
      <c r="BP4843" s="8"/>
    </row>
    <row r="4844" spans="1:68" x14ac:dyDescent="0.25">
      <c r="A4844" s="8"/>
      <c r="B4844" s="8"/>
      <c r="C4844" s="8"/>
      <c r="D4844" s="8"/>
      <c r="F4844" s="8"/>
      <c r="H4844"/>
      <c r="N4844"/>
      <c r="P4844" s="8"/>
      <c r="R4844" s="8"/>
      <c r="T4844" s="8"/>
      <c r="AQ4844"/>
      <c r="BJ4844" s="33" t="s">
        <v>5011</v>
      </c>
      <c r="BP4844" s="8"/>
    </row>
    <row r="4845" spans="1:68" x14ac:dyDescent="0.25">
      <c r="A4845" s="8"/>
      <c r="B4845" s="8"/>
      <c r="C4845" s="8"/>
      <c r="D4845" s="8"/>
      <c r="F4845" s="8"/>
      <c r="H4845"/>
      <c r="N4845"/>
      <c r="P4845" s="8"/>
      <c r="R4845" s="8"/>
      <c r="T4845" s="8"/>
      <c r="AQ4845"/>
      <c r="BJ4845" s="33" t="s">
        <v>5012</v>
      </c>
      <c r="BP4845" s="8"/>
    </row>
    <row r="4846" spans="1:68" x14ac:dyDescent="0.25">
      <c r="A4846" s="8"/>
      <c r="B4846" s="8"/>
      <c r="C4846" s="8"/>
      <c r="D4846" s="8"/>
      <c r="F4846" s="8"/>
      <c r="H4846"/>
      <c r="N4846"/>
      <c r="P4846" s="8"/>
      <c r="R4846" s="8"/>
      <c r="T4846" s="8"/>
      <c r="AQ4846"/>
      <c r="BJ4846" s="33" t="s">
        <v>5013</v>
      </c>
      <c r="BP4846" s="8"/>
    </row>
    <row r="4847" spans="1:68" x14ac:dyDescent="0.25">
      <c r="A4847" s="8"/>
      <c r="B4847" s="8"/>
      <c r="C4847" s="8"/>
      <c r="D4847" s="8"/>
      <c r="F4847" s="8"/>
      <c r="H4847"/>
      <c r="N4847"/>
      <c r="P4847" s="8"/>
      <c r="R4847" s="8"/>
      <c r="T4847" s="8"/>
      <c r="AQ4847"/>
      <c r="BJ4847" s="33" t="s">
        <v>5014</v>
      </c>
      <c r="BP4847" s="8"/>
    </row>
    <row r="4848" spans="1:68" x14ac:dyDescent="0.25">
      <c r="A4848" s="8"/>
      <c r="B4848" s="8"/>
      <c r="C4848" s="8"/>
      <c r="D4848" s="8"/>
      <c r="F4848" s="8"/>
      <c r="H4848"/>
      <c r="N4848"/>
      <c r="P4848" s="8"/>
      <c r="R4848" s="8"/>
      <c r="T4848" s="8"/>
      <c r="AQ4848"/>
      <c r="BJ4848" s="33" t="s">
        <v>5015</v>
      </c>
      <c r="BP4848" s="8"/>
    </row>
    <row r="4849" spans="1:68" x14ac:dyDescent="0.25">
      <c r="A4849" s="8"/>
      <c r="B4849" s="8"/>
      <c r="C4849" s="8"/>
      <c r="D4849" s="8"/>
      <c r="F4849" s="8"/>
      <c r="H4849"/>
      <c r="N4849"/>
      <c r="P4849" s="8"/>
      <c r="R4849" s="8"/>
      <c r="T4849" s="8"/>
      <c r="AQ4849"/>
      <c r="BJ4849" s="33" t="s">
        <v>5016</v>
      </c>
      <c r="BP4849" s="8"/>
    </row>
    <row r="4850" spans="1:68" x14ac:dyDescent="0.25">
      <c r="A4850" s="8"/>
      <c r="B4850" s="8"/>
      <c r="C4850" s="8"/>
      <c r="D4850" s="8"/>
      <c r="F4850" s="8"/>
      <c r="H4850"/>
      <c r="N4850"/>
      <c r="P4850" s="8"/>
      <c r="R4850" s="8"/>
      <c r="T4850" s="8"/>
      <c r="AQ4850"/>
      <c r="BJ4850" s="33" t="s">
        <v>5017</v>
      </c>
      <c r="BP4850" s="8"/>
    </row>
    <row r="4851" spans="1:68" x14ac:dyDescent="0.25">
      <c r="A4851" s="8"/>
      <c r="B4851" s="8"/>
      <c r="C4851" s="8"/>
      <c r="D4851" s="8"/>
      <c r="F4851" s="8"/>
      <c r="H4851"/>
      <c r="N4851"/>
      <c r="P4851" s="8"/>
      <c r="R4851" s="8"/>
      <c r="T4851" s="8"/>
      <c r="AQ4851"/>
      <c r="BJ4851" s="33" t="s">
        <v>5018</v>
      </c>
      <c r="BP4851" s="8"/>
    </row>
    <row r="4852" spans="1:68" x14ac:dyDescent="0.25">
      <c r="A4852" s="8"/>
      <c r="B4852" s="8"/>
      <c r="C4852" s="8"/>
      <c r="D4852" s="8"/>
      <c r="F4852" s="8"/>
      <c r="H4852"/>
      <c r="N4852"/>
      <c r="P4852" s="8"/>
      <c r="R4852" s="8"/>
      <c r="T4852" s="8"/>
      <c r="AQ4852"/>
      <c r="BJ4852" s="33" t="s">
        <v>5019</v>
      </c>
      <c r="BP4852" s="8"/>
    </row>
    <row r="4853" spans="1:68" x14ac:dyDescent="0.25">
      <c r="A4853" s="8"/>
      <c r="B4853" s="8"/>
      <c r="C4853" s="8"/>
      <c r="D4853" s="8"/>
      <c r="F4853" s="8"/>
      <c r="H4853"/>
      <c r="N4853"/>
      <c r="P4853" s="8"/>
      <c r="R4853" s="8"/>
      <c r="T4853" s="8"/>
      <c r="AQ4853"/>
      <c r="BJ4853" s="33" t="s">
        <v>5020</v>
      </c>
      <c r="BP4853" s="8"/>
    </row>
    <row r="4854" spans="1:68" x14ac:dyDescent="0.25">
      <c r="A4854" s="8"/>
      <c r="B4854" s="8"/>
      <c r="C4854" s="8"/>
      <c r="D4854" s="8"/>
      <c r="F4854" s="8"/>
      <c r="H4854"/>
      <c r="N4854"/>
      <c r="P4854" s="8"/>
      <c r="R4854" s="8"/>
      <c r="T4854" s="8"/>
      <c r="AQ4854"/>
      <c r="BJ4854" s="33" t="s">
        <v>5021</v>
      </c>
      <c r="BP4854" s="8"/>
    </row>
    <row r="4855" spans="1:68" x14ac:dyDescent="0.25">
      <c r="A4855" s="8"/>
      <c r="B4855" s="8"/>
      <c r="C4855" s="8"/>
      <c r="D4855" s="8"/>
      <c r="F4855" s="8"/>
      <c r="H4855"/>
      <c r="N4855"/>
      <c r="P4855" s="8"/>
      <c r="R4855" s="8"/>
      <c r="T4855" s="8"/>
      <c r="AQ4855"/>
      <c r="BJ4855" s="33" t="s">
        <v>5022</v>
      </c>
      <c r="BP4855" s="8"/>
    </row>
    <row r="4856" spans="1:68" x14ac:dyDescent="0.25">
      <c r="A4856" s="8"/>
      <c r="B4856" s="8"/>
      <c r="C4856" s="8"/>
      <c r="D4856" s="8"/>
      <c r="F4856" s="8"/>
      <c r="H4856"/>
      <c r="N4856"/>
      <c r="P4856" s="8"/>
      <c r="R4856" s="8"/>
      <c r="T4856" s="8"/>
      <c r="AQ4856"/>
      <c r="BJ4856" s="33" t="s">
        <v>5023</v>
      </c>
      <c r="BP4856" s="8"/>
    </row>
    <row r="4857" spans="1:68" x14ac:dyDescent="0.25">
      <c r="A4857" s="8"/>
      <c r="B4857" s="8"/>
      <c r="C4857" s="8"/>
      <c r="D4857" s="8"/>
      <c r="F4857" s="8"/>
      <c r="H4857"/>
      <c r="N4857"/>
      <c r="P4857" s="8"/>
      <c r="R4857" s="8"/>
      <c r="T4857" s="8"/>
      <c r="AQ4857"/>
      <c r="BJ4857" s="33" t="s">
        <v>5024</v>
      </c>
      <c r="BP4857" s="8"/>
    </row>
    <row r="4858" spans="1:68" x14ac:dyDescent="0.25">
      <c r="A4858" s="8"/>
      <c r="B4858" s="8"/>
      <c r="C4858" s="8"/>
      <c r="D4858" s="8"/>
      <c r="F4858" s="8"/>
      <c r="H4858"/>
      <c r="N4858"/>
      <c r="P4858" s="8"/>
      <c r="R4858" s="8"/>
      <c r="T4858" s="8"/>
      <c r="AQ4858"/>
      <c r="BJ4858" s="33" t="s">
        <v>5025</v>
      </c>
      <c r="BP4858" s="8"/>
    </row>
    <row r="4859" spans="1:68" x14ac:dyDescent="0.25">
      <c r="A4859" s="8"/>
      <c r="B4859" s="8"/>
      <c r="C4859" s="8"/>
      <c r="D4859" s="8"/>
      <c r="F4859" s="8"/>
      <c r="H4859"/>
      <c r="N4859"/>
      <c r="P4859" s="8"/>
      <c r="R4859" s="8"/>
      <c r="T4859" s="8"/>
      <c r="AQ4859"/>
      <c r="BJ4859" s="33" t="s">
        <v>5026</v>
      </c>
      <c r="BP4859" s="8"/>
    </row>
    <row r="4860" spans="1:68" x14ac:dyDescent="0.25">
      <c r="A4860" s="8"/>
      <c r="B4860" s="8"/>
      <c r="C4860" s="8"/>
      <c r="D4860" s="8"/>
      <c r="F4860" s="8"/>
      <c r="H4860"/>
      <c r="N4860"/>
      <c r="P4860" s="8"/>
      <c r="R4860" s="8"/>
      <c r="T4860" s="8"/>
      <c r="AQ4860"/>
      <c r="BJ4860" s="33" t="s">
        <v>5027</v>
      </c>
      <c r="BP4860" s="8"/>
    </row>
    <row r="4861" spans="1:68" x14ac:dyDescent="0.25">
      <c r="A4861" s="8"/>
      <c r="B4861" s="8"/>
      <c r="C4861" s="8"/>
      <c r="D4861" s="8"/>
      <c r="F4861" s="8"/>
      <c r="H4861"/>
      <c r="N4861"/>
      <c r="P4861" s="8"/>
      <c r="R4861" s="8"/>
      <c r="T4861" s="8"/>
      <c r="AQ4861"/>
      <c r="BJ4861" s="33" t="s">
        <v>5028</v>
      </c>
      <c r="BP4861" s="8"/>
    </row>
    <row r="4862" spans="1:68" x14ac:dyDescent="0.25">
      <c r="A4862" s="8"/>
      <c r="B4862" s="8"/>
      <c r="C4862" s="8"/>
      <c r="D4862" s="8"/>
      <c r="F4862" s="8"/>
      <c r="H4862"/>
      <c r="N4862"/>
      <c r="P4862" s="8"/>
      <c r="R4862" s="8"/>
      <c r="T4862" s="8"/>
      <c r="AQ4862"/>
      <c r="BJ4862" s="33" t="s">
        <v>5029</v>
      </c>
      <c r="BP4862" s="8"/>
    </row>
    <row r="4863" spans="1:68" x14ac:dyDescent="0.25">
      <c r="A4863" s="8"/>
      <c r="B4863" s="8"/>
      <c r="C4863" s="8"/>
      <c r="D4863" s="8"/>
      <c r="F4863" s="8"/>
      <c r="H4863"/>
      <c r="N4863"/>
      <c r="P4863" s="8"/>
      <c r="R4863" s="8"/>
      <c r="T4863" s="8"/>
      <c r="AQ4863"/>
      <c r="BJ4863" s="33" t="s">
        <v>5030</v>
      </c>
      <c r="BP4863" s="8"/>
    </row>
    <row r="4864" spans="1:68" x14ac:dyDescent="0.25">
      <c r="A4864" s="8"/>
      <c r="B4864" s="8"/>
      <c r="C4864" s="8"/>
      <c r="D4864" s="8"/>
      <c r="F4864" s="8"/>
      <c r="H4864"/>
      <c r="N4864"/>
      <c r="P4864" s="8"/>
      <c r="R4864" s="8"/>
      <c r="T4864" s="8"/>
      <c r="AQ4864"/>
      <c r="BJ4864" s="33" t="s">
        <v>5031</v>
      </c>
      <c r="BP4864" s="8"/>
    </row>
    <row r="4865" spans="1:68" x14ac:dyDescent="0.25">
      <c r="A4865" s="8"/>
      <c r="B4865" s="8"/>
      <c r="C4865" s="8"/>
      <c r="D4865" s="8"/>
      <c r="F4865" s="8"/>
      <c r="H4865"/>
      <c r="N4865"/>
      <c r="P4865" s="8"/>
      <c r="R4865" s="8"/>
      <c r="T4865" s="8"/>
      <c r="AQ4865"/>
      <c r="BJ4865" s="33" t="s">
        <v>5032</v>
      </c>
      <c r="BP4865" s="8"/>
    </row>
    <row r="4866" spans="1:68" x14ac:dyDescent="0.25">
      <c r="A4866" s="8"/>
      <c r="B4866" s="8"/>
      <c r="C4866" s="8"/>
      <c r="D4866" s="8"/>
      <c r="F4866" s="8"/>
      <c r="H4866"/>
      <c r="N4866"/>
      <c r="P4866" s="8"/>
      <c r="R4866" s="8"/>
      <c r="T4866" s="8"/>
      <c r="AQ4866"/>
      <c r="BJ4866" s="33" t="s">
        <v>5033</v>
      </c>
      <c r="BP4866" s="8"/>
    </row>
    <row r="4867" spans="1:68" x14ac:dyDescent="0.25">
      <c r="A4867" s="8"/>
      <c r="B4867" s="8"/>
      <c r="C4867" s="8"/>
      <c r="D4867" s="8"/>
      <c r="F4867" s="8"/>
      <c r="H4867"/>
      <c r="N4867"/>
      <c r="P4867" s="8"/>
      <c r="R4867" s="8"/>
      <c r="T4867" s="8"/>
      <c r="AQ4867"/>
      <c r="BJ4867" s="33" t="s">
        <v>5034</v>
      </c>
      <c r="BP4867" s="8"/>
    </row>
    <row r="4868" spans="1:68" x14ac:dyDescent="0.25">
      <c r="A4868" s="8"/>
      <c r="B4868" s="8"/>
      <c r="C4868" s="8"/>
      <c r="D4868" s="8"/>
      <c r="F4868" s="8"/>
      <c r="H4868"/>
      <c r="N4868"/>
      <c r="P4868" s="8"/>
      <c r="R4868" s="8"/>
      <c r="T4868" s="8"/>
      <c r="AQ4868"/>
      <c r="BJ4868" s="33" t="s">
        <v>5035</v>
      </c>
      <c r="BP4868" s="8"/>
    </row>
    <row r="4869" spans="1:68" x14ac:dyDescent="0.25">
      <c r="A4869" s="8"/>
      <c r="B4869" s="8"/>
      <c r="C4869" s="8"/>
      <c r="D4869" s="8"/>
      <c r="F4869" s="8"/>
      <c r="H4869"/>
      <c r="N4869"/>
      <c r="P4869" s="8"/>
      <c r="R4869" s="8"/>
      <c r="T4869" s="8"/>
      <c r="AQ4869"/>
      <c r="BJ4869" s="33" t="s">
        <v>5036</v>
      </c>
      <c r="BP4869" s="8"/>
    </row>
    <row r="4870" spans="1:68" x14ac:dyDescent="0.25">
      <c r="A4870" s="8"/>
      <c r="B4870" s="8"/>
      <c r="C4870" s="8"/>
      <c r="D4870" s="8"/>
      <c r="F4870" s="8"/>
      <c r="H4870"/>
      <c r="N4870"/>
      <c r="P4870" s="8"/>
      <c r="R4870" s="8"/>
      <c r="T4870" s="8"/>
      <c r="AQ4870"/>
      <c r="BJ4870" s="33" t="s">
        <v>5037</v>
      </c>
      <c r="BP4870" s="8"/>
    </row>
    <row r="4871" spans="1:68" x14ac:dyDescent="0.25">
      <c r="A4871" s="8"/>
      <c r="B4871" s="8"/>
      <c r="C4871" s="8"/>
      <c r="D4871" s="8"/>
      <c r="F4871" s="8"/>
      <c r="H4871"/>
      <c r="N4871"/>
      <c r="P4871" s="8"/>
      <c r="R4871" s="8"/>
      <c r="T4871" s="8"/>
      <c r="AQ4871"/>
      <c r="BJ4871" s="33" t="s">
        <v>5038</v>
      </c>
      <c r="BP4871" s="8"/>
    </row>
    <row r="4872" spans="1:68" x14ac:dyDescent="0.25">
      <c r="A4872" s="8"/>
      <c r="B4872" s="8"/>
      <c r="C4872" s="8"/>
      <c r="D4872" s="8"/>
      <c r="F4872" s="8"/>
      <c r="H4872"/>
      <c r="N4872"/>
      <c r="P4872" s="8"/>
      <c r="R4872" s="8"/>
      <c r="T4872" s="8"/>
      <c r="AQ4872"/>
      <c r="BJ4872" s="33" t="s">
        <v>5039</v>
      </c>
      <c r="BP4872" s="8"/>
    </row>
    <row r="4873" spans="1:68" x14ac:dyDescent="0.25">
      <c r="A4873" s="8"/>
      <c r="B4873" s="8"/>
      <c r="C4873" s="8"/>
      <c r="D4873" s="8"/>
      <c r="F4873" s="8"/>
      <c r="H4873"/>
      <c r="N4873"/>
      <c r="P4873" s="8"/>
      <c r="R4873" s="8"/>
      <c r="T4873" s="8"/>
      <c r="AQ4873"/>
      <c r="BJ4873" s="33" t="s">
        <v>5040</v>
      </c>
      <c r="BP4873" s="8"/>
    </row>
    <row r="4874" spans="1:68" x14ac:dyDescent="0.25">
      <c r="A4874" s="8"/>
      <c r="B4874" s="8"/>
      <c r="C4874" s="8"/>
      <c r="D4874" s="8"/>
      <c r="F4874" s="8"/>
      <c r="H4874"/>
      <c r="N4874"/>
      <c r="P4874" s="8"/>
      <c r="R4874" s="8"/>
      <c r="T4874" s="8"/>
      <c r="AQ4874"/>
      <c r="BJ4874" s="33" t="s">
        <v>5041</v>
      </c>
      <c r="BP4874" s="8"/>
    </row>
    <row r="4875" spans="1:68" x14ac:dyDescent="0.25">
      <c r="A4875" s="8"/>
      <c r="B4875" s="8"/>
      <c r="C4875" s="8"/>
      <c r="D4875" s="8"/>
      <c r="F4875" s="8"/>
      <c r="H4875"/>
      <c r="N4875"/>
      <c r="P4875" s="8"/>
      <c r="R4875" s="8"/>
      <c r="T4875" s="8"/>
      <c r="AQ4875"/>
      <c r="BJ4875" s="33" t="s">
        <v>5042</v>
      </c>
      <c r="BP4875" s="8"/>
    </row>
    <row r="4876" spans="1:68" x14ac:dyDescent="0.25">
      <c r="A4876" s="8"/>
      <c r="B4876" s="8"/>
      <c r="C4876" s="8"/>
      <c r="D4876" s="8"/>
      <c r="F4876" s="8"/>
      <c r="H4876"/>
      <c r="N4876"/>
      <c r="P4876" s="8"/>
      <c r="R4876" s="8"/>
      <c r="T4876" s="8"/>
      <c r="AQ4876"/>
      <c r="BJ4876" s="33" t="s">
        <v>5043</v>
      </c>
      <c r="BP4876" s="8"/>
    </row>
    <row r="4877" spans="1:68" x14ac:dyDescent="0.25">
      <c r="A4877" s="8"/>
      <c r="B4877" s="8"/>
      <c r="C4877" s="8"/>
      <c r="D4877" s="8"/>
      <c r="F4877" s="8"/>
      <c r="H4877"/>
      <c r="N4877"/>
      <c r="P4877" s="8"/>
      <c r="R4877" s="8"/>
      <c r="T4877" s="8"/>
      <c r="AQ4877"/>
      <c r="BJ4877" s="33" t="s">
        <v>5044</v>
      </c>
      <c r="BP4877" s="8"/>
    </row>
    <row r="4878" spans="1:68" x14ac:dyDescent="0.25">
      <c r="A4878" s="8"/>
      <c r="B4878" s="8"/>
      <c r="C4878" s="8"/>
      <c r="D4878" s="8"/>
      <c r="F4878" s="8"/>
      <c r="H4878"/>
      <c r="N4878"/>
      <c r="P4878" s="8"/>
      <c r="R4878" s="8"/>
      <c r="T4878" s="8"/>
      <c r="AQ4878"/>
      <c r="BJ4878" s="33" t="s">
        <v>5045</v>
      </c>
      <c r="BP4878" s="8"/>
    </row>
    <row r="4879" spans="1:68" x14ac:dyDescent="0.25">
      <c r="A4879" s="8"/>
      <c r="B4879" s="8"/>
      <c r="C4879" s="8"/>
      <c r="D4879" s="8"/>
      <c r="F4879" s="8"/>
      <c r="H4879"/>
      <c r="N4879"/>
      <c r="P4879" s="8"/>
      <c r="R4879" s="8"/>
      <c r="T4879" s="8"/>
      <c r="AQ4879"/>
      <c r="BJ4879" s="33" t="s">
        <v>5046</v>
      </c>
      <c r="BP4879" s="8"/>
    </row>
    <row r="4880" spans="1:68" x14ac:dyDescent="0.25">
      <c r="A4880" s="8"/>
      <c r="B4880" s="8"/>
      <c r="C4880" s="8"/>
      <c r="D4880" s="8"/>
      <c r="F4880" s="8"/>
      <c r="H4880"/>
      <c r="N4880"/>
      <c r="P4880" s="8"/>
      <c r="R4880" s="8"/>
      <c r="T4880" s="8"/>
      <c r="AQ4880"/>
      <c r="BJ4880" s="33" t="s">
        <v>5047</v>
      </c>
      <c r="BP4880" s="8"/>
    </row>
    <row r="4881" spans="1:68" x14ac:dyDescent="0.25">
      <c r="A4881" s="8"/>
      <c r="B4881" s="8"/>
      <c r="C4881" s="8"/>
      <c r="D4881" s="8"/>
      <c r="F4881" s="8"/>
      <c r="H4881"/>
      <c r="N4881"/>
      <c r="P4881" s="8"/>
      <c r="R4881" s="8"/>
      <c r="T4881" s="8"/>
      <c r="AQ4881"/>
      <c r="BJ4881" s="33" t="s">
        <v>5048</v>
      </c>
      <c r="BP4881" s="8"/>
    </row>
    <row r="4882" spans="1:68" x14ac:dyDescent="0.25">
      <c r="A4882" s="8"/>
      <c r="B4882" s="8"/>
      <c r="C4882" s="8"/>
      <c r="D4882" s="8"/>
      <c r="F4882" s="8"/>
      <c r="H4882"/>
      <c r="N4882"/>
      <c r="P4882" s="8"/>
      <c r="R4882" s="8"/>
      <c r="T4882" s="8"/>
      <c r="AQ4882"/>
      <c r="BJ4882" s="33" t="s">
        <v>5049</v>
      </c>
      <c r="BP4882" s="8"/>
    </row>
    <row r="4883" spans="1:68" x14ac:dyDescent="0.25">
      <c r="A4883" s="8"/>
      <c r="B4883" s="8"/>
      <c r="C4883" s="8"/>
      <c r="D4883" s="8"/>
      <c r="F4883" s="8"/>
      <c r="H4883"/>
      <c r="N4883"/>
      <c r="P4883" s="8"/>
      <c r="R4883" s="8"/>
      <c r="T4883" s="8"/>
      <c r="AQ4883"/>
      <c r="BJ4883" s="33" t="s">
        <v>5050</v>
      </c>
      <c r="BP4883" s="8"/>
    </row>
    <row r="4884" spans="1:68" x14ac:dyDescent="0.25">
      <c r="A4884" s="8"/>
      <c r="B4884" s="8"/>
      <c r="C4884" s="8"/>
      <c r="D4884" s="8"/>
      <c r="F4884" s="8"/>
      <c r="H4884"/>
      <c r="N4884"/>
      <c r="P4884" s="8"/>
      <c r="R4884" s="8"/>
      <c r="T4884" s="8"/>
      <c r="AQ4884"/>
      <c r="BJ4884" s="33" t="s">
        <v>5051</v>
      </c>
      <c r="BP4884" s="8"/>
    </row>
    <row r="4885" spans="1:68" x14ac:dyDescent="0.25">
      <c r="A4885" s="8"/>
      <c r="B4885" s="8"/>
      <c r="C4885" s="8"/>
      <c r="D4885" s="8"/>
      <c r="F4885" s="8"/>
      <c r="H4885"/>
      <c r="N4885"/>
      <c r="P4885" s="8"/>
      <c r="R4885" s="8"/>
      <c r="T4885" s="8"/>
      <c r="AQ4885"/>
      <c r="BJ4885" s="33" t="s">
        <v>5052</v>
      </c>
      <c r="BP4885" s="8"/>
    </row>
    <row r="4886" spans="1:68" x14ac:dyDescent="0.25">
      <c r="A4886" s="8"/>
      <c r="B4886" s="8"/>
      <c r="C4886" s="8"/>
      <c r="D4886" s="8"/>
      <c r="F4886" s="8"/>
      <c r="H4886"/>
      <c r="N4886"/>
      <c r="P4886" s="8"/>
      <c r="R4886" s="8"/>
      <c r="T4886" s="8"/>
      <c r="AQ4886"/>
      <c r="BJ4886" s="33" t="s">
        <v>5053</v>
      </c>
      <c r="BP4886" s="8"/>
    </row>
    <row r="4887" spans="1:68" x14ac:dyDescent="0.25">
      <c r="A4887" s="8"/>
      <c r="B4887" s="8"/>
      <c r="C4887" s="8"/>
      <c r="D4887" s="8"/>
      <c r="F4887" s="8"/>
      <c r="H4887"/>
      <c r="N4887"/>
      <c r="P4887" s="8"/>
      <c r="R4887" s="8"/>
      <c r="T4887" s="8"/>
      <c r="AQ4887"/>
      <c r="BJ4887" s="33" t="s">
        <v>5054</v>
      </c>
      <c r="BP4887" s="8"/>
    </row>
    <row r="4888" spans="1:68" x14ac:dyDescent="0.25">
      <c r="A4888" s="8"/>
      <c r="B4888" s="8"/>
      <c r="C4888" s="8"/>
      <c r="D4888" s="8"/>
      <c r="F4888" s="8"/>
      <c r="H4888"/>
      <c r="N4888"/>
      <c r="P4888" s="8"/>
      <c r="R4888" s="8"/>
      <c r="T4888" s="8"/>
      <c r="AQ4888"/>
      <c r="BJ4888" s="33" t="s">
        <v>5055</v>
      </c>
      <c r="BP4888" s="8"/>
    </row>
    <row r="4889" spans="1:68" x14ac:dyDescent="0.25">
      <c r="A4889" s="8"/>
      <c r="B4889" s="8"/>
      <c r="C4889" s="8"/>
      <c r="D4889" s="8"/>
      <c r="F4889" s="8"/>
      <c r="H4889"/>
      <c r="N4889"/>
      <c r="P4889" s="8"/>
      <c r="R4889" s="8"/>
      <c r="T4889" s="8"/>
      <c r="AQ4889"/>
      <c r="BJ4889" s="33" t="s">
        <v>5056</v>
      </c>
      <c r="BP4889" s="8"/>
    </row>
    <row r="4890" spans="1:68" x14ac:dyDescent="0.25">
      <c r="A4890" s="8"/>
      <c r="B4890" s="8"/>
      <c r="C4890" s="8"/>
      <c r="D4890" s="8"/>
      <c r="F4890" s="8"/>
      <c r="H4890"/>
      <c r="N4890"/>
      <c r="P4890" s="8"/>
      <c r="R4890" s="8"/>
      <c r="T4890" s="8"/>
      <c r="AQ4890"/>
      <c r="BJ4890" s="33" t="s">
        <v>5057</v>
      </c>
      <c r="BP4890" s="8"/>
    </row>
    <row r="4891" spans="1:68" x14ac:dyDescent="0.25">
      <c r="A4891" s="8"/>
      <c r="B4891" s="8"/>
      <c r="C4891" s="8"/>
      <c r="D4891" s="8"/>
      <c r="F4891" s="8"/>
      <c r="H4891"/>
      <c r="N4891"/>
      <c r="P4891" s="8"/>
      <c r="R4891" s="8"/>
      <c r="T4891" s="8"/>
      <c r="AQ4891"/>
      <c r="BJ4891" s="33" t="s">
        <v>5058</v>
      </c>
      <c r="BP4891" s="8"/>
    </row>
    <row r="4892" spans="1:68" x14ac:dyDescent="0.25">
      <c r="A4892" s="8"/>
      <c r="B4892" s="8"/>
      <c r="C4892" s="8"/>
      <c r="D4892" s="8"/>
      <c r="F4892" s="8"/>
      <c r="H4892"/>
      <c r="N4892"/>
      <c r="P4892" s="8"/>
      <c r="R4892" s="8"/>
      <c r="T4892" s="8"/>
      <c r="AQ4892"/>
      <c r="BJ4892" s="33" t="s">
        <v>5059</v>
      </c>
      <c r="BP4892" s="8"/>
    </row>
    <row r="4893" spans="1:68" x14ac:dyDescent="0.25">
      <c r="A4893" s="8"/>
      <c r="B4893" s="8"/>
      <c r="C4893" s="8"/>
      <c r="D4893" s="8"/>
      <c r="F4893" s="8"/>
      <c r="H4893"/>
      <c r="N4893"/>
      <c r="P4893" s="8"/>
      <c r="R4893" s="8"/>
      <c r="T4893" s="8"/>
      <c r="AQ4893"/>
      <c r="BJ4893" s="33" t="s">
        <v>5060</v>
      </c>
      <c r="BP4893" s="8"/>
    </row>
    <row r="4894" spans="1:68" x14ac:dyDescent="0.25">
      <c r="A4894" s="8"/>
      <c r="B4894" s="8"/>
      <c r="C4894" s="8"/>
      <c r="D4894" s="8"/>
      <c r="F4894" s="8"/>
      <c r="H4894"/>
      <c r="N4894"/>
      <c r="P4894" s="8"/>
      <c r="R4894" s="8"/>
      <c r="T4894" s="8"/>
      <c r="AQ4894"/>
      <c r="BJ4894" s="33" t="s">
        <v>5061</v>
      </c>
      <c r="BP4894" s="8"/>
    </row>
    <row r="4895" spans="1:68" x14ac:dyDescent="0.25">
      <c r="A4895" s="8"/>
      <c r="B4895" s="8"/>
      <c r="C4895" s="8"/>
      <c r="D4895" s="8"/>
      <c r="F4895" s="8"/>
      <c r="H4895"/>
      <c r="N4895"/>
      <c r="P4895" s="8"/>
      <c r="R4895" s="8"/>
      <c r="T4895" s="8"/>
      <c r="AQ4895"/>
      <c r="BJ4895" s="33" t="s">
        <v>5062</v>
      </c>
      <c r="BP4895" s="8"/>
    </row>
    <row r="4896" spans="1:68" x14ac:dyDescent="0.25">
      <c r="A4896" s="8"/>
      <c r="B4896" s="8"/>
      <c r="C4896" s="8"/>
      <c r="D4896" s="8"/>
      <c r="F4896" s="8"/>
      <c r="H4896"/>
      <c r="N4896"/>
      <c r="P4896" s="8"/>
      <c r="R4896" s="8"/>
      <c r="T4896" s="8"/>
      <c r="AQ4896"/>
      <c r="BJ4896" s="33" t="s">
        <v>5063</v>
      </c>
      <c r="BP4896" s="8"/>
    </row>
    <row r="4897" spans="1:68" x14ac:dyDescent="0.25">
      <c r="A4897" s="8"/>
      <c r="B4897" s="8"/>
      <c r="C4897" s="8"/>
      <c r="D4897" s="8"/>
      <c r="F4897" s="8"/>
      <c r="H4897"/>
      <c r="N4897"/>
      <c r="P4897" s="8"/>
      <c r="R4897" s="8"/>
      <c r="T4897" s="8"/>
      <c r="AQ4897"/>
      <c r="BJ4897" s="33" t="s">
        <v>5064</v>
      </c>
      <c r="BP4897" s="8"/>
    </row>
    <row r="4898" spans="1:68" x14ac:dyDescent="0.25">
      <c r="A4898" s="8"/>
      <c r="B4898" s="8"/>
      <c r="C4898" s="8"/>
      <c r="D4898" s="8"/>
      <c r="F4898" s="8"/>
      <c r="H4898"/>
      <c r="N4898"/>
      <c r="P4898" s="8"/>
      <c r="R4898" s="8"/>
      <c r="T4898" s="8"/>
      <c r="AQ4898"/>
      <c r="BJ4898" s="33" t="s">
        <v>5065</v>
      </c>
      <c r="BP4898" s="8"/>
    </row>
    <row r="4899" spans="1:68" x14ac:dyDescent="0.25">
      <c r="A4899" s="8"/>
      <c r="B4899" s="8"/>
      <c r="C4899" s="8"/>
      <c r="D4899" s="8"/>
      <c r="F4899" s="8"/>
      <c r="H4899"/>
      <c r="N4899"/>
      <c r="P4899" s="8"/>
      <c r="R4899" s="8"/>
      <c r="T4899" s="8"/>
      <c r="AQ4899"/>
      <c r="BJ4899" s="33" t="s">
        <v>5066</v>
      </c>
      <c r="BP4899" s="8"/>
    </row>
    <row r="4900" spans="1:68" x14ac:dyDescent="0.25">
      <c r="A4900" s="8"/>
      <c r="B4900" s="8"/>
      <c r="C4900" s="8"/>
      <c r="D4900" s="8"/>
      <c r="F4900" s="8"/>
      <c r="H4900"/>
      <c r="N4900"/>
      <c r="P4900" s="8"/>
      <c r="R4900" s="8"/>
      <c r="T4900" s="8"/>
      <c r="AQ4900"/>
      <c r="BJ4900" s="33" t="s">
        <v>5067</v>
      </c>
      <c r="BP4900" s="8"/>
    </row>
    <row r="4901" spans="1:68" x14ac:dyDescent="0.25">
      <c r="A4901" s="8"/>
      <c r="B4901" s="8"/>
      <c r="C4901" s="8"/>
      <c r="D4901" s="8"/>
      <c r="F4901" s="8"/>
      <c r="H4901"/>
      <c r="N4901"/>
      <c r="P4901" s="8"/>
      <c r="R4901" s="8"/>
      <c r="T4901" s="8"/>
      <c r="AQ4901"/>
      <c r="BJ4901" s="33" t="s">
        <v>5068</v>
      </c>
      <c r="BP4901" s="8"/>
    </row>
    <row r="4902" spans="1:68" x14ac:dyDescent="0.25">
      <c r="A4902" s="8"/>
      <c r="B4902" s="8"/>
      <c r="C4902" s="8"/>
      <c r="D4902" s="8"/>
      <c r="F4902" s="8"/>
      <c r="H4902"/>
      <c r="N4902"/>
      <c r="P4902" s="8"/>
      <c r="R4902" s="8"/>
      <c r="T4902" s="8"/>
      <c r="AQ4902"/>
      <c r="BJ4902" s="33" t="s">
        <v>5069</v>
      </c>
      <c r="BP4902" s="8"/>
    </row>
    <row r="4903" spans="1:68" x14ac:dyDescent="0.25">
      <c r="A4903" s="8"/>
      <c r="B4903" s="8"/>
      <c r="C4903" s="8"/>
      <c r="D4903" s="8"/>
      <c r="F4903" s="8"/>
      <c r="H4903"/>
      <c r="N4903"/>
      <c r="P4903" s="8"/>
      <c r="R4903" s="8"/>
      <c r="T4903" s="8"/>
      <c r="AQ4903"/>
      <c r="BJ4903" s="33" t="s">
        <v>5070</v>
      </c>
      <c r="BP4903" s="8"/>
    </row>
    <row r="4904" spans="1:68" x14ac:dyDescent="0.25">
      <c r="A4904" s="8"/>
      <c r="B4904" s="8"/>
      <c r="C4904" s="8"/>
      <c r="D4904" s="8"/>
      <c r="F4904" s="8"/>
      <c r="H4904"/>
      <c r="N4904"/>
      <c r="P4904" s="8"/>
      <c r="R4904" s="8"/>
      <c r="T4904" s="8"/>
      <c r="AQ4904"/>
      <c r="BJ4904" s="33" t="s">
        <v>5071</v>
      </c>
      <c r="BP4904" s="8"/>
    </row>
    <row r="4905" spans="1:68" x14ac:dyDescent="0.25">
      <c r="A4905" s="8"/>
      <c r="B4905" s="8"/>
      <c r="C4905" s="8"/>
      <c r="D4905" s="8"/>
      <c r="F4905" s="8"/>
      <c r="H4905"/>
      <c r="N4905"/>
      <c r="P4905" s="8"/>
      <c r="R4905" s="8"/>
      <c r="T4905" s="8"/>
      <c r="AQ4905"/>
      <c r="BJ4905" s="33" t="s">
        <v>5072</v>
      </c>
      <c r="BP4905" s="8"/>
    </row>
    <row r="4906" spans="1:68" x14ac:dyDescent="0.25">
      <c r="A4906" s="8"/>
      <c r="B4906" s="8"/>
      <c r="C4906" s="8"/>
      <c r="D4906" s="8"/>
      <c r="F4906" s="8"/>
      <c r="H4906"/>
      <c r="N4906"/>
      <c r="P4906" s="8"/>
      <c r="R4906" s="8"/>
      <c r="T4906" s="8"/>
      <c r="AQ4906"/>
      <c r="BJ4906" s="33" t="s">
        <v>5073</v>
      </c>
      <c r="BP4906" s="8"/>
    </row>
    <row r="4907" spans="1:68" x14ac:dyDescent="0.25">
      <c r="A4907" s="8"/>
      <c r="B4907" s="8"/>
      <c r="C4907" s="8"/>
      <c r="D4907" s="8"/>
      <c r="F4907" s="8"/>
      <c r="H4907"/>
      <c r="N4907"/>
      <c r="P4907" s="8"/>
      <c r="R4907" s="8"/>
      <c r="T4907" s="8"/>
      <c r="AQ4907"/>
      <c r="BJ4907" s="33" t="s">
        <v>5074</v>
      </c>
      <c r="BP4907" s="8"/>
    </row>
    <row r="4908" spans="1:68" x14ac:dyDescent="0.25">
      <c r="A4908" s="8"/>
      <c r="B4908" s="8"/>
      <c r="C4908" s="8"/>
      <c r="D4908" s="8"/>
      <c r="F4908" s="8"/>
      <c r="H4908"/>
      <c r="N4908"/>
      <c r="P4908" s="8"/>
      <c r="R4908" s="8"/>
      <c r="T4908" s="8"/>
      <c r="AQ4908"/>
      <c r="BJ4908" s="33" t="s">
        <v>5075</v>
      </c>
      <c r="BP4908" s="8"/>
    </row>
    <row r="4909" spans="1:68" x14ac:dyDescent="0.25">
      <c r="A4909" s="8"/>
      <c r="B4909" s="8"/>
      <c r="C4909" s="8"/>
      <c r="D4909" s="8"/>
      <c r="F4909" s="8"/>
      <c r="H4909"/>
      <c r="N4909"/>
      <c r="P4909" s="8"/>
      <c r="R4909" s="8"/>
      <c r="T4909" s="8"/>
      <c r="AQ4909"/>
      <c r="BJ4909" s="33" t="s">
        <v>5076</v>
      </c>
      <c r="BP4909" s="8"/>
    </row>
    <row r="4910" spans="1:68" x14ac:dyDescent="0.25">
      <c r="A4910" s="8"/>
      <c r="B4910" s="8"/>
      <c r="C4910" s="8"/>
      <c r="D4910" s="8"/>
      <c r="F4910" s="8"/>
      <c r="H4910"/>
      <c r="N4910"/>
      <c r="P4910" s="8"/>
      <c r="R4910" s="8"/>
      <c r="T4910" s="8"/>
      <c r="AQ4910"/>
      <c r="BJ4910" s="33" t="s">
        <v>5077</v>
      </c>
      <c r="BP4910" s="8"/>
    </row>
    <row r="4911" spans="1:68" x14ac:dyDescent="0.25">
      <c r="A4911" s="8"/>
      <c r="B4911" s="8"/>
      <c r="C4911" s="8"/>
      <c r="D4911" s="8"/>
      <c r="F4911" s="8"/>
      <c r="H4911"/>
      <c r="N4911"/>
      <c r="P4911" s="8"/>
      <c r="R4911" s="8"/>
      <c r="T4911" s="8"/>
      <c r="AQ4911"/>
      <c r="BJ4911" s="33" t="s">
        <v>5078</v>
      </c>
      <c r="BP4911" s="8"/>
    </row>
    <row r="4912" spans="1:68" x14ac:dyDescent="0.25">
      <c r="A4912" s="8"/>
      <c r="B4912" s="8"/>
      <c r="C4912" s="8"/>
      <c r="D4912" s="8"/>
      <c r="F4912" s="8"/>
      <c r="H4912"/>
      <c r="N4912"/>
      <c r="P4912" s="8"/>
      <c r="R4912" s="8"/>
      <c r="T4912" s="8"/>
      <c r="AQ4912"/>
      <c r="BJ4912" s="33" t="s">
        <v>5079</v>
      </c>
      <c r="BP4912" s="8"/>
    </row>
    <row r="4913" spans="1:68" x14ac:dyDescent="0.25">
      <c r="A4913" s="8"/>
      <c r="B4913" s="8"/>
      <c r="C4913" s="8"/>
      <c r="D4913" s="8"/>
      <c r="F4913" s="8"/>
      <c r="H4913"/>
      <c r="N4913"/>
      <c r="P4913" s="8"/>
      <c r="R4913" s="8"/>
      <c r="T4913" s="8"/>
      <c r="AQ4913"/>
      <c r="BJ4913" s="33" t="s">
        <v>5080</v>
      </c>
      <c r="BP4913" s="8"/>
    </row>
    <row r="4914" spans="1:68" x14ac:dyDescent="0.25">
      <c r="A4914" s="8"/>
      <c r="B4914" s="8"/>
      <c r="C4914" s="8"/>
      <c r="D4914" s="8"/>
      <c r="F4914" s="8"/>
      <c r="H4914"/>
      <c r="N4914"/>
      <c r="P4914" s="8"/>
      <c r="R4914" s="8"/>
      <c r="T4914" s="8"/>
      <c r="AQ4914"/>
      <c r="BJ4914" s="33" t="s">
        <v>5081</v>
      </c>
      <c r="BP4914" s="8"/>
    </row>
    <row r="4915" spans="1:68" x14ac:dyDescent="0.25">
      <c r="A4915" s="8"/>
      <c r="B4915" s="8"/>
      <c r="C4915" s="8"/>
      <c r="D4915" s="8"/>
      <c r="F4915" s="8"/>
      <c r="H4915"/>
      <c r="N4915"/>
      <c r="P4915" s="8"/>
      <c r="R4915" s="8"/>
      <c r="T4915" s="8"/>
      <c r="AQ4915"/>
      <c r="BJ4915" s="33" t="s">
        <v>5082</v>
      </c>
      <c r="BP4915" s="8"/>
    </row>
    <row r="4916" spans="1:68" x14ac:dyDescent="0.25">
      <c r="A4916" s="8"/>
      <c r="B4916" s="8"/>
      <c r="C4916" s="8"/>
      <c r="D4916" s="8"/>
      <c r="F4916" s="8"/>
      <c r="H4916"/>
      <c r="N4916"/>
      <c r="P4916" s="8"/>
      <c r="R4916" s="8"/>
      <c r="T4916" s="8"/>
      <c r="AQ4916"/>
      <c r="BJ4916" s="33" t="s">
        <v>5083</v>
      </c>
      <c r="BP4916" s="8"/>
    </row>
    <row r="4917" spans="1:68" x14ac:dyDescent="0.25">
      <c r="A4917" s="8"/>
      <c r="B4917" s="8"/>
      <c r="C4917" s="8"/>
      <c r="D4917" s="8"/>
      <c r="F4917" s="8"/>
      <c r="H4917"/>
      <c r="N4917"/>
      <c r="P4917" s="8"/>
      <c r="R4917" s="8"/>
      <c r="T4917" s="8"/>
      <c r="AQ4917"/>
      <c r="BJ4917" s="33" t="s">
        <v>5084</v>
      </c>
      <c r="BP4917" s="8"/>
    </row>
    <row r="4918" spans="1:68" x14ac:dyDescent="0.25">
      <c r="A4918" s="8"/>
      <c r="B4918" s="8"/>
      <c r="C4918" s="8"/>
      <c r="D4918" s="8"/>
      <c r="F4918" s="8"/>
      <c r="H4918"/>
      <c r="N4918"/>
      <c r="P4918" s="8"/>
      <c r="R4918" s="8"/>
      <c r="T4918" s="8"/>
      <c r="AQ4918"/>
      <c r="BJ4918" s="33" t="s">
        <v>5085</v>
      </c>
      <c r="BP4918" s="8"/>
    </row>
    <row r="4919" spans="1:68" x14ac:dyDescent="0.25">
      <c r="A4919" s="8"/>
      <c r="B4919" s="8"/>
      <c r="C4919" s="8"/>
      <c r="D4919" s="8"/>
      <c r="F4919" s="8"/>
      <c r="H4919"/>
      <c r="N4919"/>
      <c r="P4919" s="8"/>
      <c r="R4919" s="8"/>
      <c r="T4919" s="8"/>
      <c r="AQ4919"/>
      <c r="BJ4919" s="33" t="s">
        <v>5086</v>
      </c>
      <c r="BP4919" s="8"/>
    </row>
    <row r="4920" spans="1:68" x14ac:dyDescent="0.25">
      <c r="A4920" s="8"/>
      <c r="B4920" s="8"/>
      <c r="C4920" s="8"/>
      <c r="D4920" s="8"/>
      <c r="F4920" s="8"/>
      <c r="H4920"/>
      <c r="N4920"/>
      <c r="P4920" s="8"/>
      <c r="R4920" s="8"/>
      <c r="T4920" s="8"/>
      <c r="AQ4920"/>
      <c r="BJ4920" s="33" t="s">
        <v>5087</v>
      </c>
      <c r="BP4920" s="8"/>
    </row>
    <row r="4921" spans="1:68" x14ac:dyDescent="0.25">
      <c r="A4921" s="8"/>
      <c r="B4921" s="8"/>
      <c r="C4921" s="8"/>
      <c r="D4921" s="8"/>
      <c r="F4921" s="8"/>
      <c r="H4921"/>
      <c r="N4921"/>
      <c r="P4921" s="8"/>
      <c r="R4921" s="8"/>
      <c r="T4921" s="8"/>
      <c r="AQ4921"/>
      <c r="BJ4921" s="33" t="s">
        <v>5088</v>
      </c>
      <c r="BP4921" s="8"/>
    </row>
    <row r="4922" spans="1:68" x14ac:dyDescent="0.25">
      <c r="A4922" s="8"/>
      <c r="B4922" s="8"/>
      <c r="C4922" s="8"/>
      <c r="D4922" s="8"/>
      <c r="F4922" s="8"/>
      <c r="H4922"/>
      <c r="N4922"/>
      <c r="P4922" s="8"/>
      <c r="R4922" s="8"/>
      <c r="T4922" s="8"/>
      <c r="AQ4922"/>
      <c r="BJ4922" s="33" t="s">
        <v>5089</v>
      </c>
      <c r="BP4922" s="8"/>
    </row>
    <row r="4923" spans="1:68" x14ac:dyDescent="0.25">
      <c r="A4923" s="8"/>
      <c r="B4923" s="8"/>
      <c r="C4923" s="8"/>
      <c r="D4923" s="8"/>
      <c r="F4923" s="8"/>
      <c r="H4923"/>
      <c r="N4923"/>
      <c r="P4923" s="8"/>
      <c r="R4923" s="8"/>
      <c r="T4923" s="8"/>
      <c r="AQ4923"/>
      <c r="BJ4923" s="33" t="s">
        <v>5090</v>
      </c>
      <c r="BP4923" s="8"/>
    </row>
    <row r="4924" spans="1:68" x14ac:dyDescent="0.25">
      <c r="A4924" s="8"/>
      <c r="B4924" s="8"/>
      <c r="C4924" s="8"/>
      <c r="D4924" s="8"/>
      <c r="F4924" s="8"/>
      <c r="H4924"/>
      <c r="N4924"/>
      <c r="P4924" s="8"/>
      <c r="R4924" s="8"/>
      <c r="T4924" s="8"/>
      <c r="AQ4924"/>
      <c r="BJ4924" s="33" t="s">
        <v>5091</v>
      </c>
      <c r="BP4924" s="8"/>
    </row>
    <row r="4925" spans="1:68" x14ac:dyDescent="0.25">
      <c r="A4925" s="8"/>
      <c r="B4925" s="8"/>
      <c r="C4925" s="8"/>
      <c r="D4925" s="8"/>
      <c r="F4925" s="8"/>
      <c r="H4925"/>
      <c r="N4925"/>
      <c r="P4925" s="8"/>
      <c r="R4925" s="8"/>
      <c r="T4925" s="8"/>
      <c r="AQ4925"/>
      <c r="BJ4925" s="33" t="s">
        <v>5092</v>
      </c>
      <c r="BP4925" s="8"/>
    </row>
    <row r="4926" spans="1:68" x14ac:dyDescent="0.25">
      <c r="A4926" s="8"/>
      <c r="B4926" s="8"/>
      <c r="C4926" s="8"/>
      <c r="D4926" s="8"/>
      <c r="F4926" s="8"/>
      <c r="H4926"/>
      <c r="N4926"/>
      <c r="P4926" s="8"/>
      <c r="R4926" s="8"/>
      <c r="T4926" s="8"/>
      <c r="AQ4926"/>
      <c r="BJ4926" s="33" t="s">
        <v>5093</v>
      </c>
      <c r="BP4926" s="8"/>
    </row>
    <row r="4927" spans="1:68" x14ac:dyDescent="0.25">
      <c r="A4927" s="8"/>
      <c r="B4927" s="8"/>
      <c r="C4927" s="8"/>
      <c r="D4927" s="8"/>
      <c r="F4927" s="8"/>
      <c r="H4927"/>
      <c r="N4927"/>
      <c r="P4927" s="8"/>
      <c r="R4927" s="8"/>
      <c r="T4927" s="8"/>
      <c r="AQ4927"/>
      <c r="BJ4927" s="33" t="s">
        <v>5094</v>
      </c>
      <c r="BP4927" s="8"/>
    </row>
    <row r="4928" spans="1:68" x14ac:dyDescent="0.25">
      <c r="A4928" s="8"/>
      <c r="B4928" s="8"/>
      <c r="C4928" s="8"/>
      <c r="D4928" s="8"/>
      <c r="F4928" s="8"/>
      <c r="H4928"/>
      <c r="N4928"/>
      <c r="P4928" s="8"/>
      <c r="R4928" s="8"/>
      <c r="T4928" s="8"/>
      <c r="AQ4928"/>
      <c r="BJ4928" s="33" t="s">
        <v>5095</v>
      </c>
      <c r="BP4928" s="8"/>
    </row>
    <row r="4929" spans="1:68" x14ac:dyDescent="0.25">
      <c r="A4929" s="8"/>
      <c r="B4929" s="8"/>
      <c r="C4929" s="8"/>
      <c r="D4929" s="8"/>
      <c r="F4929" s="8"/>
      <c r="H4929"/>
      <c r="N4929"/>
      <c r="P4929" s="8"/>
      <c r="R4929" s="8"/>
      <c r="T4929" s="8"/>
      <c r="AQ4929"/>
      <c r="BJ4929" s="33" t="s">
        <v>5096</v>
      </c>
      <c r="BP4929" s="8"/>
    </row>
    <row r="4930" spans="1:68" x14ac:dyDescent="0.25">
      <c r="A4930" s="8"/>
      <c r="B4930" s="8"/>
      <c r="C4930" s="8"/>
      <c r="D4930" s="8"/>
      <c r="F4930" s="8"/>
      <c r="H4930"/>
      <c r="N4930"/>
      <c r="P4930" s="8"/>
      <c r="R4930" s="8"/>
      <c r="T4930" s="8"/>
      <c r="AQ4930"/>
      <c r="BJ4930" s="33" t="s">
        <v>5097</v>
      </c>
      <c r="BP4930" s="8"/>
    </row>
    <row r="4931" spans="1:68" x14ac:dyDescent="0.25">
      <c r="A4931" s="8"/>
      <c r="B4931" s="8"/>
      <c r="C4931" s="8"/>
      <c r="D4931" s="8"/>
      <c r="F4931" s="8"/>
      <c r="H4931"/>
      <c r="N4931"/>
      <c r="P4931" s="8"/>
      <c r="R4931" s="8"/>
      <c r="T4931" s="8"/>
      <c r="AQ4931"/>
      <c r="BJ4931" s="33" t="s">
        <v>5098</v>
      </c>
      <c r="BP4931" s="8"/>
    </row>
    <row r="4932" spans="1:68" x14ac:dyDescent="0.25">
      <c r="A4932" s="8"/>
      <c r="B4932" s="8"/>
      <c r="C4932" s="8"/>
      <c r="D4932" s="8"/>
      <c r="F4932" s="8"/>
      <c r="H4932"/>
      <c r="N4932"/>
      <c r="P4932" s="8"/>
      <c r="R4932" s="8"/>
      <c r="T4932" s="8"/>
      <c r="AQ4932"/>
      <c r="BJ4932" s="33" t="s">
        <v>5099</v>
      </c>
      <c r="BP4932" s="8"/>
    </row>
    <row r="4933" spans="1:68" x14ac:dyDescent="0.25">
      <c r="A4933" s="8"/>
      <c r="B4933" s="8"/>
      <c r="C4933" s="8"/>
      <c r="D4933" s="8"/>
      <c r="F4933" s="8"/>
      <c r="H4933"/>
      <c r="N4933"/>
      <c r="P4933" s="8"/>
      <c r="R4933" s="8"/>
      <c r="T4933" s="8"/>
      <c r="AQ4933"/>
      <c r="BJ4933" s="33" t="s">
        <v>5100</v>
      </c>
      <c r="BP4933" s="8"/>
    </row>
    <row r="4934" spans="1:68" x14ac:dyDescent="0.25">
      <c r="A4934" s="8"/>
      <c r="B4934" s="8"/>
      <c r="C4934" s="8"/>
      <c r="D4934" s="8"/>
      <c r="F4934" s="8"/>
      <c r="H4934"/>
      <c r="N4934"/>
      <c r="P4934" s="8"/>
      <c r="R4934" s="8"/>
      <c r="T4934" s="8"/>
      <c r="AQ4934"/>
      <c r="BJ4934" s="33" t="s">
        <v>5101</v>
      </c>
      <c r="BP4934" s="8"/>
    </row>
    <row r="4935" spans="1:68" x14ac:dyDescent="0.25">
      <c r="A4935" s="8"/>
      <c r="B4935" s="8"/>
      <c r="C4935" s="8"/>
      <c r="D4935" s="8"/>
      <c r="F4935" s="8"/>
      <c r="H4935"/>
      <c r="N4935"/>
      <c r="P4935" s="8"/>
      <c r="R4935" s="8"/>
      <c r="T4935" s="8"/>
      <c r="AQ4935"/>
      <c r="BJ4935" s="33" t="s">
        <v>5102</v>
      </c>
      <c r="BP4935" s="8"/>
    </row>
    <row r="4936" spans="1:68" x14ac:dyDescent="0.25">
      <c r="A4936" s="8"/>
      <c r="B4936" s="8"/>
      <c r="C4936" s="8"/>
      <c r="D4936" s="8"/>
      <c r="F4936" s="8"/>
      <c r="H4936"/>
      <c r="N4936"/>
      <c r="P4936" s="8"/>
      <c r="R4936" s="8"/>
      <c r="T4936" s="8"/>
      <c r="AQ4936"/>
      <c r="BJ4936" s="33" t="s">
        <v>5103</v>
      </c>
      <c r="BP4936" s="8"/>
    </row>
    <row r="4937" spans="1:68" x14ac:dyDescent="0.25">
      <c r="A4937" s="8"/>
      <c r="B4937" s="8"/>
      <c r="C4937" s="8"/>
      <c r="D4937" s="8"/>
      <c r="F4937" s="8"/>
      <c r="H4937"/>
      <c r="N4937"/>
      <c r="P4937" s="8"/>
      <c r="R4937" s="8"/>
      <c r="T4937" s="8"/>
      <c r="AQ4937"/>
      <c r="BJ4937" s="33" t="s">
        <v>5104</v>
      </c>
      <c r="BP4937" s="8"/>
    </row>
    <row r="4938" spans="1:68" x14ac:dyDescent="0.25">
      <c r="A4938" s="8"/>
      <c r="B4938" s="8"/>
      <c r="C4938" s="8"/>
      <c r="D4938" s="8"/>
      <c r="F4938" s="8"/>
      <c r="H4938"/>
      <c r="N4938"/>
      <c r="P4938" s="8"/>
      <c r="R4938" s="8"/>
      <c r="T4938" s="8"/>
      <c r="AQ4938"/>
      <c r="BJ4938" s="33" t="s">
        <v>5105</v>
      </c>
      <c r="BP4938" s="8"/>
    </row>
    <row r="4939" spans="1:68" x14ac:dyDescent="0.25">
      <c r="A4939" s="8"/>
      <c r="B4939" s="8"/>
      <c r="C4939" s="8"/>
      <c r="D4939" s="8"/>
      <c r="F4939" s="8"/>
      <c r="H4939"/>
      <c r="N4939"/>
      <c r="P4939" s="8"/>
      <c r="R4939" s="8"/>
      <c r="T4939" s="8"/>
      <c r="AQ4939"/>
      <c r="BJ4939" s="33" t="s">
        <v>5106</v>
      </c>
      <c r="BP4939" s="8"/>
    </row>
    <row r="4940" spans="1:68" x14ac:dyDescent="0.25">
      <c r="A4940" s="8"/>
      <c r="B4940" s="8"/>
      <c r="C4940" s="8"/>
      <c r="D4940" s="8"/>
      <c r="F4940" s="8"/>
      <c r="H4940"/>
      <c r="N4940"/>
      <c r="P4940" s="8"/>
      <c r="R4940" s="8"/>
      <c r="T4940" s="8"/>
      <c r="AQ4940"/>
      <c r="BJ4940" s="33" t="s">
        <v>5107</v>
      </c>
      <c r="BP4940" s="8"/>
    </row>
    <row r="4941" spans="1:68" x14ac:dyDescent="0.25">
      <c r="A4941" s="8"/>
      <c r="B4941" s="8"/>
      <c r="C4941" s="8"/>
      <c r="D4941" s="8"/>
      <c r="F4941" s="8"/>
      <c r="H4941"/>
      <c r="N4941"/>
      <c r="P4941" s="8"/>
      <c r="R4941" s="8"/>
      <c r="T4941" s="8"/>
      <c r="AQ4941"/>
      <c r="BJ4941" s="33" t="s">
        <v>5108</v>
      </c>
      <c r="BP4941" s="8"/>
    </row>
    <row r="4942" spans="1:68" x14ac:dyDescent="0.25">
      <c r="A4942" s="8"/>
      <c r="B4942" s="8"/>
      <c r="C4942" s="8"/>
      <c r="D4942" s="8"/>
      <c r="F4942" s="8"/>
      <c r="H4942"/>
      <c r="N4942"/>
      <c r="P4942" s="8"/>
      <c r="R4942" s="8"/>
      <c r="T4942" s="8"/>
      <c r="AQ4942"/>
      <c r="BJ4942" s="33" t="s">
        <v>5109</v>
      </c>
      <c r="BP4942" s="8"/>
    </row>
    <row r="4943" spans="1:68" x14ac:dyDescent="0.25">
      <c r="A4943" s="8"/>
      <c r="B4943" s="8"/>
      <c r="C4943" s="8"/>
      <c r="D4943" s="8"/>
      <c r="F4943" s="8"/>
      <c r="H4943"/>
      <c r="N4943"/>
      <c r="P4943" s="8"/>
      <c r="R4943" s="8"/>
      <c r="T4943" s="8"/>
      <c r="AQ4943"/>
      <c r="BJ4943" s="33" t="s">
        <v>5110</v>
      </c>
      <c r="BP4943" s="8"/>
    </row>
    <row r="4944" spans="1:68" x14ac:dyDescent="0.25">
      <c r="A4944" s="8"/>
      <c r="B4944" s="8"/>
      <c r="C4944" s="8"/>
      <c r="D4944" s="8"/>
      <c r="F4944" s="8"/>
      <c r="H4944"/>
      <c r="N4944"/>
      <c r="P4944" s="8"/>
      <c r="R4944" s="8"/>
      <c r="T4944" s="8"/>
      <c r="AQ4944"/>
      <c r="BJ4944" s="33" t="s">
        <v>5111</v>
      </c>
      <c r="BP4944" s="8"/>
    </row>
    <row r="4945" spans="1:68" x14ac:dyDescent="0.25">
      <c r="A4945" s="8"/>
      <c r="B4945" s="8"/>
      <c r="C4945" s="8"/>
      <c r="D4945" s="8"/>
      <c r="F4945" s="8"/>
      <c r="H4945"/>
      <c r="N4945"/>
      <c r="P4945" s="8"/>
      <c r="R4945" s="8"/>
      <c r="T4945" s="8"/>
      <c r="AQ4945"/>
      <c r="BJ4945" s="33" t="s">
        <v>5112</v>
      </c>
      <c r="BP4945" s="8"/>
    </row>
    <row r="4946" spans="1:68" x14ac:dyDescent="0.25">
      <c r="A4946" s="8"/>
      <c r="B4946" s="8"/>
      <c r="C4946" s="8"/>
      <c r="D4946" s="8"/>
      <c r="F4946" s="8"/>
      <c r="H4946"/>
      <c r="N4946"/>
      <c r="P4946" s="8"/>
      <c r="R4946" s="8"/>
      <c r="T4946" s="8"/>
      <c r="AQ4946"/>
      <c r="BJ4946" s="33" t="s">
        <v>5113</v>
      </c>
      <c r="BP4946" s="8"/>
    </row>
    <row r="4947" spans="1:68" x14ac:dyDescent="0.25">
      <c r="A4947" s="8"/>
      <c r="B4947" s="8"/>
      <c r="C4947" s="8"/>
      <c r="D4947" s="8"/>
      <c r="F4947" s="8"/>
      <c r="H4947"/>
      <c r="N4947"/>
      <c r="P4947" s="8"/>
      <c r="R4947" s="8"/>
      <c r="T4947" s="8"/>
      <c r="AQ4947"/>
      <c r="BJ4947" s="33" t="s">
        <v>5114</v>
      </c>
      <c r="BP4947" s="8"/>
    </row>
    <row r="4948" spans="1:68" x14ac:dyDescent="0.25">
      <c r="A4948" s="8"/>
      <c r="B4948" s="8"/>
      <c r="C4948" s="8"/>
      <c r="D4948" s="8"/>
      <c r="F4948" s="8"/>
      <c r="H4948"/>
      <c r="N4948"/>
      <c r="P4948" s="8"/>
      <c r="R4948" s="8"/>
      <c r="T4948" s="8"/>
      <c r="AQ4948"/>
      <c r="BJ4948" s="33" t="s">
        <v>5115</v>
      </c>
      <c r="BP4948" s="8"/>
    </row>
    <row r="4949" spans="1:68" x14ac:dyDescent="0.25">
      <c r="A4949" s="8"/>
      <c r="B4949" s="8"/>
      <c r="C4949" s="8"/>
      <c r="D4949" s="8"/>
      <c r="F4949" s="8"/>
      <c r="H4949"/>
      <c r="N4949"/>
      <c r="P4949" s="8"/>
      <c r="R4949" s="8"/>
      <c r="T4949" s="8"/>
      <c r="AQ4949"/>
      <c r="BJ4949" s="33" t="s">
        <v>5116</v>
      </c>
      <c r="BP4949" s="8"/>
    </row>
    <row r="4950" spans="1:68" x14ac:dyDescent="0.25">
      <c r="A4950" s="8"/>
      <c r="B4950" s="8"/>
      <c r="C4950" s="8"/>
      <c r="D4950" s="8"/>
      <c r="F4950" s="8"/>
      <c r="H4950"/>
      <c r="N4950"/>
      <c r="P4950" s="8"/>
      <c r="R4950" s="8"/>
      <c r="T4950" s="8"/>
      <c r="AQ4950"/>
      <c r="BJ4950" s="33" t="s">
        <v>5117</v>
      </c>
      <c r="BP4950" s="8"/>
    </row>
    <row r="4951" spans="1:68" x14ac:dyDescent="0.25">
      <c r="A4951" s="8"/>
      <c r="B4951" s="8"/>
      <c r="C4951" s="8"/>
      <c r="D4951" s="8"/>
      <c r="F4951" s="8"/>
      <c r="H4951"/>
      <c r="N4951"/>
      <c r="P4951" s="8"/>
      <c r="R4951" s="8"/>
      <c r="T4951" s="8"/>
      <c r="AQ4951"/>
      <c r="BJ4951" s="33" t="s">
        <v>5118</v>
      </c>
      <c r="BP4951" s="8"/>
    </row>
    <row r="4952" spans="1:68" x14ac:dyDescent="0.25">
      <c r="A4952" s="8"/>
      <c r="B4952" s="8"/>
      <c r="C4952" s="8"/>
      <c r="D4952" s="8"/>
      <c r="F4952" s="8"/>
      <c r="H4952"/>
      <c r="N4952"/>
      <c r="P4952" s="8"/>
      <c r="R4952" s="8"/>
      <c r="T4952" s="8"/>
      <c r="AQ4952"/>
      <c r="BJ4952" s="33" t="s">
        <v>5119</v>
      </c>
      <c r="BP4952" s="8"/>
    </row>
    <row r="4953" spans="1:68" x14ac:dyDescent="0.25">
      <c r="A4953" s="8"/>
      <c r="B4953" s="8"/>
      <c r="C4953" s="8"/>
      <c r="D4953" s="8"/>
      <c r="F4953" s="8"/>
      <c r="H4953"/>
      <c r="N4953"/>
      <c r="P4953" s="8"/>
      <c r="R4953" s="8"/>
      <c r="T4953" s="8"/>
      <c r="AQ4953"/>
      <c r="BJ4953" s="33" t="s">
        <v>5120</v>
      </c>
      <c r="BP4953" s="8"/>
    </row>
    <row r="4954" spans="1:68" x14ac:dyDescent="0.25">
      <c r="A4954" s="8"/>
      <c r="B4954" s="8"/>
      <c r="C4954" s="8"/>
      <c r="D4954" s="8"/>
      <c r="F4954" s="8"/>
      <c r="H4954"/>
      <c r="N4954"/>
      <c r="P4954" s="8"/>
      <c r="R4954" s="8"/>
      <c r="T4954" s="8"/>
      <c r="AQ4954"/>
      <c r="BJ4954" s="33" t="s">
        <v>5121</v>
      </c>
      <c r="BP4954" s="8"/>
    </row>
    <row r="4955" spans="1:68" x14ac:dyDescent="0.25">
      <c r="A4955" s="8"/>
      <c r="B4955" s="8"/>
      <c r="C4955" s="8"/>
      <c r="D4955" s="8"/>
      <c r="F4955" s="8"/>
      <c r="H4955"/>
      <c r="N4955"/>
      <c r="P4955" s="8"/>
      <c r="R4955" s="8"/>
      <c r="T4955" s="8"/>
      <c r="AQ4955"/>
      <c r="BJ4955" s="33" t="s">
        <v>5122</v>
      </c>
      <c r="BP4955" s="8"/>
    </row>
    <row r="4956" spans="1:68" x14ac:dyDescent="0.25">
      <c r="A4956" s="8"/>
      <c r="B4956" s="8"/>
      <c r="C4956" s="8"/>
      <c r="D4956" s="8"/>
      <c r="F4956" s="8"/>
      <c r="H4956"/>
      <c r="N4956"/>
      <c r="P4956" s="8"/>
      <c r="R4956" s="8"/>
      <c r="T4956" s="8"/>
      <c r="AQ4956"/>
      <c r="BJ4956" s="33" t="s">
        <v>5123</v>
      </c>
      <c r="BP4956" s="8"/>
    </row>
    <row r="4957" spans="1:68" x14ac:dyDescent="0.25">
      <c r="A4957" s="8"/>
      <c r="B4957" s="8"/>
      <c r="C4957" s="8"/>
      <c r="D4957" s="8"/>
      <c r="F4957" s="8"/>
      <c r="H4957"/>
      <c r="N4957"/>
      <c r="P4957" s="8"/>
      <c r="R4957" s="8"/>
      <c r="T4957" s="8"/>
      <c r="AQ4957"/>
      <c r="BJ4957" s="33" t="s">
        <v>5124</v>
      </c>
      <c r="BP4957" s="8"/>
    </row>
    <row r="4958" spans="1:68" x14ac:dyDescent="0.25">
      <c r="A4958" s="8"/>
      <c r="B4958" s="8"/>
      <c r="C4958" s="8"/>
      <c r="D4958" s="8"/>
      <c r="F4958" s="8"/>
      <c r="H4958"/>
      <c r="N4958"/>
      <c r="P4958" s="8"/>
      <c r="R4958" s="8"/>
      <c r="T4958" s="8"/>
      <c r="AQ4958"/>
      <c r="BJ4958" s="33" t="s">
        <v>5125</v>
      </c>
      <c r="BP4958" s="8"/>
    </row>
    <row r="4959" spans="1:68" x14ac:dyDescent="0.25">
      <c r="A4959" s="8"/>
      <c r="B4959" s="8"/>
      <c r="C4959" s="8"/>
      <c r="D4959" s="8"/>
      <c r="F4959" s="8"/>
      <c r="H4959"/>
      <c r="N4959"/>
      <c r="P4959" s="8"/>
      <c r="R4959" s="8"/>
      <c r="T4959" s="8"/>
      <c r="AQ4959"/>
      <c r="BJ4959" s="33" t="s">
        <v>5126</v>
      </c>
      <c r="BP4959" s="8"/>
    </row>
    <row r="4960" spans="1:68" x14ac:dyDescent="0.25">
      <c r="A4960" s="8"/>
      <c r="B4960" s="8"/>
      <c r="C4960" s="8"/>
      <c r="D4960" s="8"/>
      <c r="F4960" s="8"/>
      <c r="H4960"/>
      <c r="N4960"/>
      <c r="P4960" s="8"/>
      <c r="R4960" s="8"/>
      <c r="T4960" s="8"/>
      <c r="AQ4960"/>
      <c r="BJ4960" s="33" t="s">
        <v>5127</v>
      </c>
      <c r="BP4960" s="8"/>
    </row>
    <row r="4961" spans="1:68" x14ac:dyDescent="0.25">
      <c r="A4961" s="8"/>
      <c r="B4961" s="8"/>
      <c r="C4961" s="8"/>
      <c r="D4961" s="8"/>
      <c r="F4961" s="8"/>
      <c r="H4961"/>
      <c r="N4961"/>
      <c r="P4961" s="8"/>
      <c r="R4961" s="8"/>
      <c r="T4961" s="8"/>
      <c r="AQ4961"/>
      <c r="BJ4961" s="33" t="s">
        <v>5128</v>
      </c>
      <c r="BP4961" s="8"/>
    </row>
    <row r="4962" spans="1:68" x14ac:dyDescent="0.25">
      <c r="A4962" s="8"/>
      <c r="B4962" s="8"/>
      <c r="C4962" s="8"/>
      <c r="D4962" s="8"/>
      <c r="F4962" s="8"/>
      <c r="H4962"/>
      <c r="N4962"/>
      <c r="P4962" s="8"/>
      <c r="R4962" s="8"/>
      <c r="T4962" s="8"/>
      <c r="AQ4962"/>
      <c r="BJ4962" s="33" t="s">
        <v>5129</v>
      </c>
      <c r="BP4962" s="8"/>
    </row>
    <row r="4963" spans="1:68" x14ac:dyDescent="0.25">
      <c r="A4963" s="8"/>
      <c r="B4963" s="8"/>
      <c r="C4963" s="8"/>
      <c r="D4963" s="8"/>
      <c r="F4963" s="8"/>
      <c r="H4963"/>
      <c r="N4963"/>
      <c r="P4963" s="8"/>
      <c r="R4963" s="8"/>
      <c r="T4963" s="8"/>
      <c r="AQ4963"/>
      <c r="BJ4963" s="33" t="s">
        <v>5130</v>
      </c>
      <c r="BP4963" s="8"/>
    </row>
    <row r="4964" spans="1:68" x14ac:dyDescent="0.25">
      <c r="A4964" s="8"/>
      <c r="B4964" s="8"/>
      <c r="C4964" s="8"/>
      <c r="D4964" s="8"/>
      <c r="F4964" s="8"/>
      <c r="H4964"/>
      <c r="N4964"/>
      <c r="P4964" s="8"/>
      <c r="R4964" s="8"/>
      <c r="T4964" s="8"/>
      <c r="AQ4964"/>
      <c r="BJ4964" s="33" t="s">
        <v>5131</v>
      </c>
      <c r="BP4964" s="8"/>
    </row>
    <row r="4965" spans="1:68" x14ac:dyDescent="0.25">
      <c r="A4965" s="8"/>
      <c r="B4965" s="8"/>
      <c r="C4965" s="8"/>
      <c r="D4965" s="8"/>
      <c r="F4965" s="8"/>
      <c r="H4965"/>
      <c r="N4965"/>
      <c r="P4965" s="8"/>
      <c r="R4965" s="8"/>
      <c r="T4965" s="8"/>
      <c r="AQ4965"/>
      <c r="BJ4965" s="33" t="s">
        <v>5132</v>
      </c>
      <c r="BP4965" s="8"/>
    </row>
    <row r="4966" spans="1:68" x14ac:dyDescent="0.25">
      <c r="A4966" s="8"/>
      <c r="B4966" s="8"/>
      <c r="C4966" s="8"/>
      <c r="D4966" s="8"/>
      <c r="F4966" s="8"/>
      <c r="H4966"/>
      <c r="N4966"/>
      <c r="P4966" s="8"/>
      <c r="R4966" s="8"/>
      <c r="T4966" s="8"/>
      <c r="AQ4966"/>
      <c r="BJ4966" s="33" t="s">
        <v>5133</v>
      </c>
      <c r="BP4966" s="8"/>
    </row>
    <row r="4967" spans="1:68" x14ac:dyDescent="0.25">
      <c r="A4967" s="8"/>
      <c r="B4967" s="8"/>
      <c r="C4967" s="8"/>
      <c r="D4967" s="8"/>
      <c r="F4967" s="8"/>
      <c r="H4967"/>
      <c r="N4967"/>
      <c r="P4967" s="8"/>
      <c r="R4967" s="8"/>
      <c r="T4967" s="8"/>
      <c r="AQ4967"/>
      <c r="BJ4967" s="33" t="s">
        <v>5134</v>
      </c>
      <c r="BP4967" s="8"/>
    </row>
    <row r="4968" spans="1:68" x14ac:dyDescent="0.25">
      <c r="A4968" s="8"/>
      <c r="B4968" s="8"/>
      <c r="C4968" s="8"/>
      <c r="D4968" s="8"/>
      <c r="F4968" s="8"/>
      <c r="H4968"/>
      <c r="N4968"/>
      <c r="P4968" s="8"/>
      <c r="R4968" s="8"/>
      <c r="T4968" s="8"/>
      <c r="AQ4968"/>
      <c r="BJ4968" s="33" t="s">
        <v>5135</v>
      </c>
      <c r="BP4968" s="8"/>
    </row>
    <row r="4969" spans="1:68" x14ac:dyDescent="0.25">
      <c r="A4969" s="8"/>
      <c r="B4969" s="8"/>
      <c r="C4969" s="8"/>
      <c r="D4969" s="8"/>
      <c r="F4969" s="8"/>
      <c r="H4969"/>
      <c r="N4969"/>
      <c r="P4969" s="8"/>
      <c r="R4969" s="8"/>
      <c r="T4969" s="8"/>
      <c r="AQ4969"/>
      <c r="BJ4969" s="33" t="s">
        <v>5136</v>
      </c>
      <c r="BP4969" s="8"/>
    </row>
    <row r="4970" spans="1:68" x14ac:dyDescent="0.25">
      <c r="A4970" s="8"/>
      <c r="B4970" s="8"/>
      <c r="C4970" s="8"/>
      <c r="D4970" s="8"/>
      <c r="F4970" s="8"/>
      <c r="H4970"/>
      <c r="N4970"/>
      <c r="P4970" s="8"/>
      <c r="R4970" s="8"/>
      <c r="T4970" s="8"/>
      <c r="AQ4970"/>
      <c r="BJ4970" s="33" t="s">
        <v>5137</v>
      </c>
      <c r="BP4970" s="8"/>
    </row>
    <row r="4971" spans="1:68" x14ac:dyDescent="0.25">
      <c r="A4971" s="8"/>
      <c r="B4971" s="8"/>
      <c r="C4971" s="8"/>
      <c r="D4971" s="8"/>
      <c r="F4971" s="8"/>
      <c r="H4971"/>
      <c r="N4971"/>
      <c r="P4971" s="8"/>
      <c r="R4971" s="8"/>
      <c r="T4971" s="8"/>
      <c r="AQ4971"/>
      <c r="BJ4971" s="33" t="s">
        <v>5138</v>
      </c>
      <c r="BP4971" s="8"/>
    </row>
    <row r="4972" spans="1:68" x14ac:dyDescent="0.25">
      <c r="A4972" s="8"/>
      <c r="B4972" s="8"/>
      <c r="C4972" s="8"/>
      <c r="D4972" s="8"/>
      <c r="F4972" s="8"/>
      <c r="H4972"/>
      <c r="N4972"/>
      <c r="P4972" s="8"/>
      <c r="R4972" s="8"/>
      <c r="T4972" s="8"/>
      <c r="AQ4972"/>
      <c r="BJ4972" s="33" t="s">
        <v>5139</v>
      </c>
      <c r="BP4972" s="8"/>
    </row>
    <row r="4973" spans="1:68" x14ac:dyDescent="0.25">
      <c r="A4973" s="8"/>
      <c r="B4973" s="8"/>
      <c r="C4973" s="8"/>
      <c r="D4973" s="8"/>
      <c r="F4973" s="8"/>
      <c r="H4973"/>
      <c r="N4973"/>
      <c r="P4973" s="8"/>
      <c r="R4973" s="8"/>
      <c r="T4973" s="8"/>
      <c r="AQ4973"/>
      <c r="BJ4973" s="33" t="s">
        <v>5140</v>
      </c>
      <c r="BP4973" s="8"/>
    </row>
    <row r="4974" spans="1:68" x14ac:dyDescent="0.25">
      <c r="A4974" s="8"/>
      <c r="B4974" s="8"/>
      <c r="C4974" s="8"/>
      <c r="D4974" s="8"/>
      <c r="F4974" s="8"/>
      <c r="H4974"/>
      <c r="N4974"/>
      <c r="P4974" s="8"/>
      <c r="R4974" s="8"/>
      <c r="T4974" s="8"/>
      <c r="AQ4974"/>
      <c r="BJ4974" s="33" t="s">
        <v>5141</v>
      </c>
      <c r="BP4974" s="8"/>
    </row>
    <row r="4975" spans="1:68" x14ac:dyDescent="0.25">
      <c r="A4975" s="8"/>
      <c r="B4975" s="8"/>
      <c r="C4975" s="8"/>
      <c r="D4975" s="8"/>
      <c r="F4975" s="8"/>
      <c r="H4975"/>
      <c r="N4975"/>
      <c r="P4975" s="8"/>
      <c r="R4975" s="8"/>
      <c r="T4975" s="8"/>
      <c r="AQ4975"/>
      <c r="BJ4975" s="33" t="s">
        <v>5142</v>
      </c>
      <c r="BP4975" s="8"/>
    </row>
    <row r="4976" spans="1:68" x14ac:dyDescent="0.25">
      <c r="A4976" s="8"/>
      <c r="B4976" s="8"/>
      <c r="C4976" s="8"/>
      <c r="D4976" s="8"/>
      <c r="F4976" s="8"/>
      <c r="H4976"/>
      <c r="N4976"/>
      <c r="P4976" s="8"/>
      <c r="R4976" s="8"/>
      <c r="T4976" s="8"/>
      <c r="AQ4976"/>
      <c r="BJ4976" s="33" t="s">
        <v>5143</v>
      </c>
      <c r="BP4976" s="8"/>
    </row>
    <row r="4977" spans="1:68" x14ac:dyDescent="0.25">
      <c r="A4977" s="8"/>
      <c r="B4977" s="8"/>
      <c r="C4977" s="8"/>
      <c r="D4977" s="8"/>
      <c r="F4977" s="8"/>
      <c r="H4977"/>
      <c r="N4977"/>
      <c r="P4977" s="8"/>
      <c r="R4977" s="8"/>
      <c r="T4977" s="8"/>
      <c r="AQ4977"/>
      <c r="BJ4977" s="33" t="s">
        <v>5144</v>
      </c>
      <c r="BP4977" s="8"/>
    </row>
    <row r="4978" spans="1:68" x14ac:dyDescent="0.25">
      <c r="A4978" s="8"/>
      <c r="B4978" s="8"/>
      <c r="C4978" s="8"/>
      <c r="D4978" s="8"/>
      <c r="F4978" s="8"/>
      <c r="H4978"/>
      <c r="N4978"/>
      <c r="P4978" s="8"/>
      <c r="R4978" s="8"/>
      <c r="T4978" s="8"/>
      <c r="AQ4978"/>
      <c r="BJ4978" s="33" t="s">
        <v>5145</v>
      </c>
      <c r="BP4978" s="8"/>
    </row>
    <row r="4979" spans="1:68" x14ac:dyDescent="0.25">
      <c r="A4979" s="8"/>
      <c r="B4979" s="8"/>
      <c r="C4979" s="8"/>
      <c r="D4979" s="8"/>
      <c r="F4979" s="8"/>
      <c r="H4979"/>
      <c r="N4979"/>
      <c r="P4979" s="8"/>
      <c r="R4979" s="8"/>
      <c r="T4979" s="8"/>
      <c r="AQ4979"/>
      <c r="BJ4979" s="33" t="s">
        <v>5146</v>
      </c>
      <c r="BP4979" s="8"/>
    </row>
    <row r="4980" spans="1:68" x14ac:dyDescent="0.25">
      <c r="A4980" s="8"/>
      <c r="B4980" s="8"/>
      <c r="C4980" s="8"/>
      <c r="D4980" s="8"/>
      <c r="F4980" s="8"/>
      <c r="H4980"/>
      <c r="N4980"/>
      <c r="P4980" s="8"/>
      <c r="R4980" s="8"/>
      <c r="T4980" s="8"/>
      <c r="AQ4980"/>
      <c r="BJ4980" s="33" t="s">
        <v>5147</v>
      </c>
      <c r="BP4980" s="8"/>
    </row>
    <row r="4981" spans="1:68" x14ac:dyDescent="0.25">
      <c r="A4981" s="8"/>
      <c r="B4981" s="8"/>
      <c r="C4981" s="8"/>
      <c r="D4981" s="8"/>
      <c r="F4981" s="8"/>
      <c r="H4981"/>
      <c r="N4981"/>
      <c r="P4981" s="8"/>
      <c r="R4981" s="8"/>
      <c r="T4981" s="8"/>
      <c r="AQ4981"/>
      <c r="BJ4981" s="33" t="s">
        <v>5148</v>
      </c>
      <c r="BP4981" s="8"/>
    </row>
    <row r="4982" spans="1:68" x14ac:dyDescent="0.25">
      <c r="A4982" s="8"/>
      <c r="B4982" s="8"/>
      <c r="C4982" s="8"/>
      <c r="D4982" s="8"/>
      <c r="F4982" s="8"/>
      <c r="H4982"/>
      <c r="N4982"/>
      <c r="P4982" s="8"/>
      <c r="R4982" s="8"/>
      <c r="T4982" s="8"/>
      <c r="AQ4982"/>
      <c r="BJ4982" s="33" t="s">
        <v>5149</v>
      </c>
      <c r="BP4982" s="8"/>
    </row>
    <row r="4983" spans="1:68" x14ac:dyDescent="0.25">
      <c r="A4983" s="8"/>
      <c r="B4983" s="8"/>
      <c r="C4983" s="8"/>
      <c r="D4983" s="8"/>
      <c r="F4983" s="8"/>
      <c r="H4983"/>
      <c r="N4983"/>
      <c r="P4983" s="8"/>
      <c r="R4983" s="8"/>
      <c r="T4983" s="8"/>
      <c r="AQ4983"/>
      <c r="BJ4983" s="33" t="s">
        <v>5150</v>
      </c>
      <c r="BP4983" s="8"/>
    </row>
    <row r="4984" spans="1:68" x14ac:dyDescent="0.25">
      <c r="A4984" s="8"/>
      <c r="B4984" s="8"/>
      <c r="C4984" s="8"/>
      <c r="D4984" s="8"/>
      <c r="F4984" s="8"/>
      <c r="H4984"/>
      <c r="N4984"/>
      <c r="P4984" s="8"/>
      <c r="R4984" s="8"/>
      <c r="T4984" s="8"/>
      <c r="AQ4984"/>
      <c r="BJ4984" s="33" t="s">
        <v>5151</v>
      </c>
      <c r="BP4984" s="8"/>
    </row>
    <row r="4985" spans="1:68" x14ac:dyDescent="0.25">
      <c r="A4985" s="8"/>
      <c r="B4985" s="8"/>
      <c r="C4985" s="8"/>
      <c r="D4985" s="8"/>
      <c r="F4985" s="8"/>
      <c r="H4985"/>
      <c r="N4985"/>
      <c r="P4985" s="8"/>
      <c r="R4985" s="8"/>
      <c r="T4985" s="8"/>
      <c r="AQ4985"/>
      <c r="BJ4985" s="33" t="s">
        <v>5152</v>
      </c>
      <c r="BP4985" s="8"/>
    </row>
    <row r="4986" spans="1:68" x14ac:dyDescent="0.25">
      <c r="A4986" s="8"/>
      <c r="B4986" s="8"/>
      <c r="C4986" s="8"/>
      <c r="D4986" s="8"/>
      <c r="F4986" s="8"/>
      <c r="H4986"/>
      <c r="N4986"/>
      <c r="P4986" s="8"/>
      <c r="R4986" s="8"/>
      <c r="T4986" s="8"/>
      <c r="AQ4986"/>
      <c r="BJ4986" s="33" t="s">
        <v>5153</v>
      </c>
      <c r="BP4986" s="8"/>
    </row>
    <row r="4987" spans="1:68" x14ac:dyDescent="0.25">
      <c r="A4987" s="8"/>
      <c r="B4987" s="8"/>
      <c r="C4987" s="8"/>
      <c r="D4987" s="8"/>
      <c r="F4987" s="8"/>
      <c r="H4987"/>
      <c r="N4987"/>
      <c r="P4987" s="8"/>
      <c r="R4987" s="8"/>
      <c r="T4987" s="8"/>
      <c r="AQ4987"/>
      <c r="BJ4987" s="33" t="s">
        <v>5154</v>
      </c>
      <c r="BP4987" s="8"/>
    </row>
    <row r="4988" spans="1:68" x14ac:dyDescent="0.25">
      <c r="A4988" s="8"/>
      <c r="B4988" s="8"/>
      <c r="C4988" s="8"/>
      <c r="D4988" s="8"/>
      <c r="F4988" s="8"/>
      <c r="H4988"/>
      <c r="N4988"/>
      <c r="P4988" s="8"/>
      <c r="R4988" s="8"/>
      <c r="T4988" s="8"/>
      <c r="AQ4988"/>
      <c r="BJ4988" s="33" t="s">
        <v>5155</v>
      </c>
      <c r="BP4988" s="8"/>
    </row>
    <row r="4989" spans="1:68" x14ac:dyDescent="0.25">
      <c r="A4989" s="8"/>
      <c r="B4989" s="8"/>
      <c r="C4989" s="8"/>
      <c r="D4989" s="8"/>
      <c r="F4989" s="8"/>
      <c r="H4989"/>
      <c r="N4989"/>
      <c r="P4989" s="8"/>
      <c r="R4989" s="8"/>
      <c r="T4989" s="8"/>
      <c r="AQ4989"/>
      <c r="BJ4989" s="33" t="s">
        <v>5156</v>
      </c>
      <c r="BP4989" s="8"/>
    </row>
    <row r="4990" spans="1:68" x14ac:dyDescent="0.25">
      <c r="A4990" s="8"/>
      <c r="B4990" s="8"/>
      <c r="C4990" s="8"/>
      <c r="D4990" s="8"/>
      <c r="F4990" s="8"/>
      <c r="H4990"/>
      <c r="N4990"/>
      <c r="P4990" s="8"/>
      <c r="R4990" s="8"/>
      <c r="T4990" s="8"/>
      <c r="AQ4990"/>
      <c r="BJ4990" s="33" t="s">
        <v>5157</v>
      </c>
      <c r="BP4990" s="8"/>
    </row>
    <row r="4991" spans="1:68" x14ac:dyDescent="0.25">
      <c r="A4991" s="8"/>
      <c r="B4991" s="8"/>
      <c r="C4991" s="8"/>
      <c r="D4991" s="8"/>
      <c r="F4991" s="8"/>
      <c r="H4991"/>
      <c r="N4991"/>
      <c r="P4991" s="8"/>
      <c r="R4991" s="8"/>
      <c r="T4991" s="8"/>
      <c r="AQ4991"/>
      <c r="BJ4991" s="33" t="s">
        <v>5158</v>
      </c>
      <c r="BP4991" s="8"/>
    </row>
    <row r="4992" spans="1:68" x14ac:dyDescent="0.25">
      <c r="A4992" s="8"/>
      <c r="B4992" s="8"/>
      <c r="C4992" s="8"/>
      <c r="D4992" s="8"/>
      <c r="F4992" s="8"/>
      <c r="H4992"/>
      <c r="N4992"/>
      <c r="P4992" s="8"/>
      <c r="R4992" s="8"/>
      <c r="T4992" s="8"/>
      <c r="AQ4992"/>
      <c r="BJ4992" s="33" t="s">
        <v>5159</v>
      </c>
      <c r="BP4992" s="8"/>
    </row>
    <row r="4993" spans="1:68" x14ac:dyDescent="0.25">
      <c r="A4993" s="8"/>
      <c r="B4993" s="8"/>
      <c r="C4993" s="8"/>
      <c r="D4993" s="8"/>
      <c r="F4993" s="8"/>
      <c r="H4993"/>
      <c r="N4993"/>
      <c r="P4993" s="8"/>
      <c r="R4993" s="8"/>
      <c r="T4993" s="8"/>
      <c r="AQ4993"/>
      <c r="BJ4993" s="33" t="s">
        <v>5160</v>
      </c>
      <c r="BP4993" s="8"/>
    </row>
    <row r="4994" spans="1:68" x14ac:dyDescent="0.25">
      <c r="A4994" s="8"/>
      <c r="B4994" s="8"/>
      <c r="C4994" s="8"/>
      <c r="D4994" s="8"/>
      <c r="F4994" s="8"/>
      <c r="H4994"/>
      <c r="N4994"/>
      <c r="P4994" s="8"/>
      <c r="R4994" s="8"/>
      <c r="T4994" s="8"/>
      <c r="AQ4994"/>
      <c r="BJ4994" s="33" t="s">
        <v>5161</v>
      </c>
      <c r="BP4994" s="8"/>
    </row>
    <row r="4995" spans="1:68" x14ac:dyDescent="0.25">
      <c r="A4995" s="8"/>
      <c r="B4995" s="8"/>
      <c r="C4995" s="8"/>
      <c r="D4995" s="8"/>
      <c r="F4995" s="8"/>
      <c r="H4995"/>
      <c r="N4995"/>
      <c r="P4995" s="8"/>
      <c r="R4995" s="8"/>
      <c r="T4995" s="8"/>
      <c r="AQ4995"/>
      <c r="BJ4995" s="33" t="s">
        <v>5162</v>
      </c>
      <c r="BP4995" s="8"/>
    </row>
    <row r="4996" spans="1:68" x14ac:dyDescent="0.25">
      <c r="A4996" s="8"/>
      <c r="B4996" s="8"/>
      <c r="C4996" s="8"/>
      <c r="D4996" s="8"/>
      <c r="F4996" s="8"/>
      <c r="H4996"/>
      <c r="N4996"/>
      <c r="P4996" s="8"/>
      <c r="R4996" s="8"/>
      <c r="T4996" s="8"/>
      <c r="AQ4996"/>
      <c r="BJ4996" s="33" t="s">
        <v>5163</v>
      </c>
      <c r="BP4996" s="8"/>
    </row>
    <row r="4997" spans="1:68" x14ac:dyDescent="0.25">
      <c r="A4997" s="8"/>
      <c r="B4997" s="8"/>
      <c r="C4997" s="8"/>
      <c r="D4997" s="8"/>
      <c r="F4997" s="8"/>
      <c r="H4997"/>
      <c r="N4997"/>
      <c r="P4997" s="8"/>
      <c r="R4997" s="8"/>
      <c r="T4997" s="8"/>
      <c r="AQ4997"/>
      <c r="BJ4997" s="33" t="s">
        <v>5164</v>
      </c>
      <c r="BP4997" s="8"/>
    </row>
    <row r="4998" spans="1:68" x14ac:dyDescent="0.25">
      <c r="A4998" s="8"/>
      <c r="B4998" s="8"/>
      <c r="C4998" s="8"/>
      <c r="D4998" s="8"/>
      <c r="F4998" s="8"/>
      <c r="H4998"/>
      <c r="N4998"/>
      <c r="P4998" s="8"/>
      <c r="R4998" s="8"/>
      <c r="T4998" s="8"/>
      <c r="AQ4998"/>
      <c r="BJ4998" s="33" t="s">
        <v>5165</v>
      </c>
      <c r="BP4998" s="8"/>
    </row>
    <row r="4999" spans="1:68" x14ac:dyDescent="0.25">
      <c r="A4999" s="8"/>
      <c r="B4999" s="8"/>
      <c r="C4999" s="8"/>
      <c r="D4999" s="8"/>
      <c r="F4999" s="8"/>
      <c r="H4999"/>
      <c r="N4999"/>
      <c r="P4999" s="8"/>
      <c r="R4999" s="8"/>
      <c r="T4999" s="8"/>
      <c r="AQ4999"/>
      <c r="BJ4999" s="33" t="s">
        <v>5166</v>
      </c>
      <c r="BP4999" s="8"/>
    </row>
    <row r="5000" spans="1:68" x14ac:dyDescent="0.25">
      <c r="A5000" s="8"/>
      <c r="B5000" s="8"/>
      <c r="C5000" s="8"/>
      <c r="D5000" s="8"/>
      <c r="F5000" s="8"/>
      <c r="H5000"/>
      <c r="N5000"/>
      <c r="P5000" s="8"/>
      <c r="R5000" s="8"/>
      <c r="T5000" s="8"/>
      <c r="AQ5000"/>
      <c r="BJ5000" s="33" t="s">
        <v>5167</v>
      </c>
      <c r="BP5000" s="8"/>
    </row>
    <row r="5001" spans="1:68" x14ac:dyDescent="0.25">
      <c r="A5001" s="8"/>
      <c r="B5001" s="8"/>
      <c r="C5001" s="8"/>
      <c r="D5001" s="8"/>
      <c r="F5001" s="8"/>
      <c r="H5001"/>
      <c r="N5001"/>
      <c r="P5001" s="8"/>
      <c r="R5001" s="8"/>
      <c r="T5001" s="8"/>
      <c r="AQ5001"/>
      <c r="BJ5001" s="33" t="s">
        <v>5168</v>
      </c>
      <c r="BP5001" s="8"/>
    </row>
    <row r="5002" spans="1:68" x14ac:dyDescent="0.25">
      <c r="A5002" s="8"/>
      <c r="B5002" s="8"/>
      <c r="C5002" s="8"/>
      <c r="D5002" s="8"/>
      <c r="F5002" s="8"/>
      <c r="H5002"/>
      <c r="N5002"/>
      <c r="P5002" s="8"/>
      <c r="R5002" s="8"/>
      <c r="T5002" s="8"/>
      <c r="AQ5002"/>
      <c r="BJ5002" s="33" t="s">
        <v>5169</v>
      </c>
      <c r="BP5002" s="8"/>
    </row>
    <row r="5003" spans="1:68" x14ac:dyDescent="0.25">
      <c r="A5003" s="8"/>
      <c r="B5003" s="8"/>
      <c r="C5003" s="8"/>
      <c r="D5003" s="8"/>
      <c r="F5003" s="8"/>
      <c r="H5003"/>
      <c r="N5003"/>
      <c r="P5003" s="8"/>
      <c r="R5003" s="8"/>
      <c r="T5003" s="8"/>
      <c r="AQ5003"/>
      <c r="BJ5003" s="33" t="s">
        <v>5170</v>
      </c>
      <c r="BP5003" s="8"/>
    </row>
    <row r="5004" spans="1:68" x14ac:dyDescent="0.25">
      <c r="A5004" s="8"/>
      <c r="B5004" s="8"/>
      <c r="C5004" s="8"/>
      <c r="D5004" s="8"/>
      <c r="F5004" s="8"/>
      <c r="H5004"/>
      <c r="N5004"/>
      <c r="P5004" s="8"/>
      <c r="R5004" s="8"/>
      <c r="T5004" s="8"/>
      <c r="AQ5004"/>
      <c r="BJ5004" s="33" t="s">
        <v>5171</v>
      </c>
      <c r="BP5004" s="8"/>
    </row>
    <row r="5005" spans="1:68" x14ac:dyDescent="0.25">
      <c r="A5005" s="8"/>
      <c r="B5005" s="8"/>
      <c r="C5005" s="8"/>
      <c r="D5005" s="8"/>
      <c r="F5005" s="8"/>
      <c r="H5005"/>
      <c r="N5005"/>
      <c r="P5005" s="8"/>
      <c r="R5005" s="8"/>
      <c r="T5005" s="8"/>
      <c r="AQ5005"/>
      <c r="BJ5005" s="33" t="s">
        <v>5172</v>
      </c>
      <c r="BP5005" s="8"/>
    </row>
    <row r="5006" spans="1:68" x14ac:dyDescent="0.25">
      <c r="A5006" s="8"/>
      <c r="B5006" s="8"/>
      <c r="C5006" s="8"/>
      <c r="D5006" s="8"/>
      <c r="F5006" s="8"/>
      <c r="H5006"/>
      <c r="N5006"/>
      <c r="P5006" s="8"/>
      <c r="R5006" s="8"/>
      <c r="T5006" s="8"/>
      <c r="AQ5006"/>
      <c r="BJ5006" s="33" t="s">
        <v>5173</v>
      </c>
      <c r="BP5006" s="8"/>
    </row>
    <row r="5007" spans="1:68" x14ac:dyDescent="0.25">
      <c r="A5007" s="8"/>
      <c r="B5007" s="8"/>
      <c r="C5007" s="8"/>
      <c r="D5007" s="8"/>
      <c r="F5007" s="8"/>
      <c r="H5007"/>
      <c r="N5007"/>
      <c r="P5007" s="8"/>
      <c r="R5007" s="8"/>
      <c r="T5007" s="8"/>
      <c r="AQ5007"/>
      <c r="BJ5007" s="33" t="s">
        <v>5174</v>
      </c>
      <c r="BP5007" s="8"/>
    </row>
    <row r="5008" spans="1:68" x14ac:dyDescent="0.25">
      <c r="A5008" s="8"/>
      <c r="B5008" s="8"/>
      <c r="C5008" s="8"/>
      <c r="D5008" s="8"/>
      <c r="F5008" s="8"/>
      <c r="H5008"/>
      <c r="N5008"/>
      <c r="P5008" s="8"/>
      <c r="R5008" s="8"/>
      <c r="T5008" s="8"/>
      <c r="AQ5008"/>
      <c r="BJ5008" s="33" t="s">
        <v>5175</v>
      </c>
      <c r="BP5008" s="8"/>
    </row>
    <row r="5009" spans="1:68" x14ac:dyDescent="0.25">
      <c r="A5009" s="8"/>
      <c r="B5009" s="8"/>
      <c r="C5009" s="8"/>
      <c r="D5009" s="8"/>
      <c r="F5009" s="8"/>
      <c r="H5009"/>
      <c r="N5009"/>
      <c r="P5009" s="8"/>
      <c r="R5009" s="8"/>
      <c r="T5009" s="8"/>
      <c r="AQ5009"/>
      <c r="BJ5009" s="33" t="s">
        <v>5176</v>
      </c>
      <c r="BP5009" s="8"/>
    </row>
    <row r="5010" spans="1:68" x14ac:dyDescent="0.25">
      <c r="A5010" s="8"/>
      <c r="B5010" s="8"/>
      <c r="C5010" s="8"/>
      <c r="D5010" s="8"/>
      <c r="F5010" s="8"/>
      <c r="H5010"/>
      <c r="N5010"/>
      <c r="P5010" s="8"/>
      <c r="R5010" s="8"/>
      <c r="T5010" s="8"/>
      <c r="AQ5010"/>
      <c r="BJ5010" s="33" t="s">
        <v>5177</v>
      </c>
      <c r="BP5010" s="8"/>
    </row>
    <row r="5011" spans="1:68" x14ac:dyDescent="0.25">
      <c r="A5011" s="8"/>
      <c r="B5011" s="8"/>
      <c r="C5011" s="8"/>
      <c r="D5011" s="8"/>
      <c r="F5011" s="8"/>
      <c r="H5011"/>
      <c r="N5011"/>
      <c r="P5011" s="8"/>
      <c r="R5011" s="8"/>
      <c r="T5011" s="8"/>
      <c r="AQ5011"/>
      <c r="BJ5011" s="33" t="s">
        <v>5178</v>
      </c>
      <c r="BP5011" s="8"/>
    </row>
    <row r="5012" spans="1:68" x14ac:dyDescent="0.25">
      <c r="A5012" s="8"/>
      <c r="B5012" s="8"/>
      <c r="C5012" s="8"/>
      <c r="D5012" s="8"/>
      <c r="F5012" s="8"/>
      <c r="H5012"/>
      <c r="N5012"/>
      <c r="P5012" s="8"/>
      <c r="R5012" s="8"/>
      <c r="T5012" s="8"/>
      <c r="AQ5012"/>
      <c r="BJ5012" s="33" t="s">
        <v>5179</v>
      </c>
      <c r="BP5012" s="8"/>
    </row>
    <row r="5013" spans="1:68" x14ac:dyDescent="0.25">
      <c r="A5013" s="8"/>
      <c r="B5013" s="8"/>
      <c r="C5013" s="8"/>
      <c r="D5013" s="8"/>
      <c r="F5013" s="8"/>
      <c r="H5013"/>
      <c r="N5013"/>
      <c r="P5013" s="8"/>
      <c r="R5013" s="8"/>
      <c r="T5013" s="8"/>
      <c r="AQ5013"/>
      <c r="BJ5013" s="33" t="s">
        <v>5180</v>
      </c>
      <c r="BP5013" s="8"/>
    </row>
    <row r="5014" spans="1:68" x14ac:dyDescent="0.25">
      <c r="A5014" s="8"/>
      <c r="B5014" s="8"/>
      <c r="C5014" s="8"/>
      <c r="D5014" s="8"/>
      <c r="F5014" s="8"/>
      <c r="H5014"/>
      <c r="N5014"/>
      <c r="P5014" s="8"/>
      <c r="R5014" s="8"/>
      <c r="T5014" s="8"/>
      <c r="AQ5014"/>
      <c r="BJ5014" s="33" t="s">
        <v>5181</v>
      </c>
      <c r="BP5014" s="8"/>
    </row>
    <row r="5015" spans="1:68" x14ac:dyDescent="0.25">
      <c r="A5015" s="8"/>
      <c r="B5015" s="8"/>
      <c r="C5015" s="8"/>
      <c r="D5015" s="8"/>
      <c r="F5015" s="8"/>
      <c r="H5015"/>
      <c r="N5015"/>
      <c r="P5015" s="8"/>
      <c r="R5015" s="8"/>
      <c r="T5015" s="8"/>
      <c r="AQ5015"/>
      <c r="BJ5015" s="33" t="s">
        <v>5182</v>
      </c>
      <c r="BP5015" s="8"/>
    </row>
    <row r="5016" spans="1:68" x14ac:dyDescent="0.25">
      <c r="A5016" s="8"/>
      <c r="B5016" s="8"/>
      <c r="C5016" s="8"/>
      <c r="D5016" s="8"/>
      <c r="F5016" s="8"/>
      <c r="H5016"/>
      <c r="N5016"/>
      <c r="P5016" s="8"/>
      <c r="R5016" s="8"/>
      <c r="T5016" s="8"/>
      <c r="AQ5016"/>
      <c r="BJ5016" s="33" t="s">
        <v>5183</v>
      </c>
      <c r="BP5016" s="8"/>
    </row>
    <row r="5017" spans="1:68" x14ac:dyDescent="0.25">
      <c r="A5017" s="8"/>
      <c r="B5017" s="8"/>
      <c r="C5017" s="8"/>
      <c r="D5017" s="8"/>
      <c r="F5017" s="8"/>
      <c r="H5017"/>
      <c r="N5017"/>
      <c r="P5017" s="8"/>
      <c r="R5017" s="8"/>
      <c r="T5017" s="8"/>
      <c r="AQ5017"/>
      <c r="BJ5017" s="33" t="s">
        <v>5184</v>
      </c>
      <c r="BP5017" s="8"/>
    </row>
    <row r="5018" spans="1:68" x14ac:dyDescent="0.25">
      <c r="A5018" s="8"/>
      <c r="B5018" s="8"/>
      <c r="C5018" s="8"/>
      <c r="D5018" s="8"/>
      <c r="F5018" s="8"/>
      <c r="H5018"/>
      <c r="N5018"/>
      <c r="P5018" s="8"/>
      <c r="R5018" s="8"/>
      <c r="T5018" s="8"/>
      <c r="AQ5018"/>
      <c r="BJ5018" s="33" t="s">
        <v>5185</v>
      </c>
      <c r="BP5018" s="8"/>
    </row>
    <row r="5019" spans="1:68" x14ac:dyDescent="0.25">
      <c r="A5019" s="8"/>
      <c r="B5019" s="8"/>
      <c r="C5019" s="8"/>
      <c r="D5019" s="8"/>
      <c r="F5019" s="8"/>
      <c r="H5019"/>
      <c r="N5019"/>
      <c r="P5019" s="8"/>
      <c r="R5019" s="8"/>
      <c r="T5019" s="8"/>
      <c r="AQ5019"/>
      <c r="BJ5019" s="33" t="s">
        <v>5186</v>
      </c>
      <c r="BP5019" s="8"/>
    </row>
    <row r="5020" spans="1:68" x14ac:dyDescent="0.25">
      <c r="A5020" s="8"/>
      <c r="B5020" s="8"/>
      <c r="C5020" s="8"/>
      <c r="D5020" s="8"/>
      <c r="F5020" s="8"/>
      <c r="H5020"/>
      <c r="N5020"/>
      <c r="P5020" s="8"/>
      <c r="R5020" s="8"/>
      <c r="T5020" s="8"/>
      <c r="AQ5020"/>
      <c r="BJ5020" s="33" t="s">
        <v>5187</v>
      </c>
      <c r="BP5020" s="8"/>
    </row>
    <row r="5021" spans="1:68" x14ac:dyDescent="0.25">
      <c r="A5021" s="8"/>
      <c r="B5021" s="8"/>
      <c r="C5021" s="8"/>
      <c r="D5021" s="8"/>
      <c r="F5021" s="8"/>
      <c r="H5021"/>
      <c r="N5021"/>
      <c r="P5021" s="8"/>
      <c r="R5021" s="8"/>
      <c r="T5021" s="8"/>
      <c r="AQ5021"/>
      <c r="BJ5021" s="33" t="s">
        <v>5188</v>
      </c>
      <c r="BP5021" s="8"/>
    </row>
    <row r="5022" spans="1:68" x14ac:dyDescent="0.25">
      <c r="A5022" s="8"/>
      <c r="B5022" s="8"/>
      <c r="C5022" s="8"/>
      <c r="D5022" s="8"/>
      <c r="F5022" s="8"/>
      <c r="H5022"/>
      <c r="N5022"/>
      <c r="P5022" s="8"/>
      <c r="R5022" s="8"/>
      <c r="T5022" s="8"/>
      <c r="AQ5022"/>
      <c r="BJ5022" s="33" t="s">
        <v>5189</v>
      </c>
      <c r="BP5022" s="8"/>
    </row>
    <row r="5023" spans="1:68" x14ac:dyDescent="0.25">
      <c r="A5023" s="8"/>
      <c r="B5023" s="8"/>
      <c r="C5023" s="8"/>
      <c r="D5023" s="8"/>
      <c r="F5023" s="8"/>
      <c r="H5023"/>
      <c r="N5023"/>
      <c r="P5023" s="8"/>
      <c r="R5023" s="8"/>
      <c r="T5023" s="8"/>
      <c r="AQ5023"/>
      <c r="BJ5023" s="33" t="s">
        <v>5190</v>
      </c>
      <c r="BP5023" s="8"/>
    </row>
    <row r="5024" spans="1:68" x14ac:dyDescent="0.25">
      <c r="A5024" s="8"/>
      <c r="B5024" s="8"/>
      <c r="C5024" s="8"/>
      <c r="D5024" s="8"/>
      <c r="F5024" s="8"/>
      <c r="H5024"/>
      <c r="N5024"/>
      <c r="P5024" s="8"/>
      <c r="R5024" s="8"/>
      <c r="T5024" s="8"/>
      <c r="AQ5024"/>
      <c r="BJ5024" s="33" t="s">
        <v>5191</v>
      </c>
      <c r="BP5024" s="8"/>
    </row>
    <row r="5025" spans="1:68" x14ac:dyDescent="0.25">
      <c r="A5025" s="8"/>
      <c r="B5025" s="8"/>
      <c r="C5025" s="8"/>
      <c r="D5025" s="8"/>
      <c r="F5025" s="8"/>
      <c r="H5025"/>
      <c r="N5025"/>
      <c r="P5025" s="8"/>
      <c r="R5025" s="8"/>
      <c r="T5025" s="8"/>
      <c r="AQ5025"/>
      <c r="BJ5025" s="33" t="s">
        <v>5192</v>
      </c>
      <c r="BP5025" s="8"/>
    </row>
    <row r="5026" spans="1:68" x14ac:dyDescent="0.25">
      <c r="A5026" s="8"/>
      <c r="B5026" s="8"/>
      <c r="C5026" s="8"/>
      <c r="D5026" s="8"/>
      <c r="F5026" s="8"/>
      <c r="H5026"/>
      <c r="N5026"/>
      <c r="P5026" s="8"/>
      <c r="R5026" s="8"/>
      <c r="T5026" s="8"/>
      <c r="AQ5026"/>
      <c r="BJ5026" s="33" t="s">
        <v>5193</v>
      </c>
      <c r="BP5026" s="8"/>
    </row>
    <row r="5027" spans="1:68" x14ac:dyDescent="0.25">
      <c r="A5027" s="8"/>
      <c r="B5027" s="8"/>
      <c r="C5027" s="8"/>
      <c r="D5027" s="8"/>
      <c r="F5027" s="8"/>
      <c r="H5027"/>
      <c r="N5027"/>
      <c r="P5027" s="8"/>
      <c r="R5027" s="8"/>
      <c r="T5027" s="8"/>
      <c r="AQ5027"/>
      <c r="BJ5027" s="33" t="s">
        <v>5194</v>
      </c>
      <c r="BP5027" s="8"/>
    </row>
    <row r="5028" spans="1:68" x14ac:dyDescent="0.25">
      <c r="A5028" s="8"/>
      <c r="B5028" s="8"/>
      <c r="C5028" s="8"/>
      <c r="D5028" s="8"/>
      <c r="F5028" s="8"/>
      <c r="H5028"/>
      <c r="N5028"/>
      <c r="P5028" s="8"/>
      <c r="R5028" s="8"/>
      <c r="T5028" s="8"/>
      <c r="AQ5028"/>
      <c r="BJ5028" s="33" t="s">
        <v>5195</v>
      </c>
      <c r="BP5028" s="8"/>
    </row>
    <row r="5029" spans="1:68" x14ac:dyDescent="0.25">
      <c r="A5029" s="8"/>
      <c r="B5029" s="8"/>
      <c r="C5029" s="8"/>
      <c r="D5029" s="8"/>
      <c r="F5029" s="8"/>
      <c r="H5029"/>
      <c r="N5029"/>
      <c r="P5029" s="8"/>
      <c r="R5029" s="8"/>
      <c r="T5029" s="8"/>
      <c r="AQ5029"/>
      <c r="BJ5029" s="33" t="s">
        <v>5196</v>
      </c>
      <c r="BP5029" s="8"/>
    </row>
    <row r="5030" spans="1:68" x14ac:dyDescent="0.25">
      <c r="A5030" s="8"/>
      <c r="B5030" s="8"/>
      <c r="C5030" s="8"/>
      <c r="D5030" s="8"/>
      <c r="F5030" s="8"/>
      <c r="H5030"/>
      <c r="N5030"/>
      <c r="P5030" s="8"/>
      <c r="R5030" s="8"/>
      <c r="T5030" s="8"/>
      <c r="AQ5030"/>
      <c r="BJ5030" s="33" t="s">
        <v>5197</v>
      </c>
      <c r="BP5030" s="8"/>
    </row>
    <row r="5031" spans="1:68" x14ac:dyDescent="0.25">
      <c r="A5031" s="8"/>
      <c r="B5031" s="8"/>
      <c r="C5031" s="8"/>
      <c r="D5031" s="8"/>
      <c r="F5031" s="8"/>
      <c r="H5031"/>
      <c r="N5031"/>
      <c r="P5031" s="8"/>
      <c r="R5031" s="8"/>
      <c r="T5031" s="8"/>
      <c r="AQ5031"/>
      <c r="BJ5031" s="33" t="s">
        <v>5198</v>
      </c>
      <c r="BP5031" s="8"/>
    </row>
    <row r="5032" spans="1:68" x14ac:dyDescent="0.25">
      <c r="A5032" s="8"/>
      <c r="B5032" s="8"/>
      <c r="C5032" s="8"/>
      <c r="D5032" s="8"/>
      <c r="F5032" s="8"/>
      <c r="H5032"/>
      <c r="N5032"/>
      <c r="P5032" s="8"/>
      <c r="R5032" s="8"/>
      <c r="T5032" s="8"/>
      <c r="AQ5032"/>
      <c r="BJ5032" s="33" t="s">
        <v>5199</v>
      </c>
      <c r="BP5032" s="8"/>
    </row>
    <row r="5033" spans="1:68" x14ac:dyDescent="0.25">
      <c r="A5033" s="8"/>
      <c r="B5033" s="8"/>
      <c r="C5033" s="8"/>
      <c r="D5033" s="8"/>
      <c r="F5033" s="8"/>
      <c r="H5033"/>
      <c r="N5033"/>
      <c r="P5033" s="8"/>
      <c r="R5033" s="8"/>
      <c r="T5033" s="8"/>
      <c r="AQ5033"/>
      <c r="BJ5033" s="33" t="s">
        <v>5200</v>
      </c>
      <c r="BP5033" s="8"/>
    </row>
    <row r="5034" spans="1:68" x14ac:dyDescent="0.25">
      <c r="A5034" s="8"/>
      <c r="B5034" s="8"/>
      <c r="C5034" s="8"/>
      <c r="D5034" s="8"/>
      <c r="F5034" s="8"/>
      <c r="H5034"/>
      <c r="N5034"/>
      <c r="P5034" s="8"/>
      <c r="R5034" s="8"/>
      <c r="T5034" s="8"/>
      <c r="AQ5034"/>
      <c r="BJ5034" s="33" t="s">
        <v>5201</v>
      </c>
      <c r="BP5034" s="8"/>
    </row>
    <row r="5035" spans="1:68" x14ac:dyDescent="0.25">
      <c r="A5035" s="8"/>
      <c r="B5035" s="8"/>
      <c r="C5035" s="8"/>
      <c r="D5035" s="8"/>
      <c r="F5035" s="8"/>
      <c r="H5035"/>
      <c r="N5035"/>
      <c r="P5035" s="8"/>
      <c r="R5035" s="8"/>
      <c r="T5035" s="8"/>
      <c r="AQ5035"/>
      <c r="BJ5035" s="33" t="s">
        <v>5202</v>
      </c>
      <c r="BP5035" s="8"/>
    </row>
    <row r="5036" spans="1:68" x14ac:dyDescent="0.25">
      <c r="A5036" s="8"/>
      <c r="B5036" s="8"/>
      <c r="C5036" s="8"/>
      <c r="D5036" s="8"/>
      <c r="F5036" s="8"/>
      <c r="H5036"/>
      <c r="N5036"/>
      <c r="P5036" s="8"/>
      <c r="R5036" s="8"/>
      <c r="T5036" s="8"/>
      <c r="AQ5036"/>
      <c r="BJ5036" s="33" t="s">
        <v>5203</v>
      </c>
      <c r="BP5036" s="8"/>
    </row>
    <row r="5037" spans="1:68" x14ac:dyDescent="0.25">
      <c r="A5037" s="8"/>
      <c r="B5037" s="8"/>
      <c r="C5037" s="8"/>
      <c r="D5037" s="8"/>
      <c r="F5037" s="8"/>
      <c r="H5037"/>
      <c r="N5037"/>
      <c r="P5037" s="8"/>
      <c r="R5037" s="8"/>
      <c r="T5037" s="8"/>
      <c r="AQ5037"/>
      <c r="BJ5037" s="33" t="s">
        <v>5204</v>
      </c>
      <c r="BP5037" s="8"/>
    </row>
    <row r="5038" spans="1:68" x14ac:dyDescent="0.25">
      <c r="A5038" s="8"/>
      <c r="B5038" s="8"/>
      <c r="C5038" s="8"/>
      <c r="D5038" s="8"/>
      <c r="F5038" s="8"/>
      <c r="H5038"/>
      <c r="N5038"/>
      <c r="P5038" s="8"/>
      <c r="R5038" s="8"/>
      <c r="T5038" s="8"/>
      <c r="AQ5038"/>
      <c r="BJ5038" s="33" t="s">
        <v>5205</v>
      </c>
      <c r="BP5038" s="8"/>
    </row>
    <row r="5039" spans="1:68" x14ac:dyDescent="0.25">
      <c r="A5039" s="8"/>
      <c r="B5039" s="8"/>
      <c r="C5039" s="8"/>
      <c r="D5039" s="8"/>
      <c r="F5039" s="8"/>
      <c r="H5039"/>
      <c r="N5039"/>
      <c r="P5039" s="8"/>
      <c r="R5039" s="8"/>
      <c r="T5039" s="8"/>
      <c r="AQ5039"/>
      <c r="BJ5039" s="33" t="s">
        <v>5206</v>
      </c>
      <c r="BP5039" s="8"/>
    </row>
    <row r="5040" spans="1:68" x14ac:dyDescent="0.25">
      <c r="A5040" s="8"/>
      <c r="B5040" s="8"/>
      <c r="C5040" s="8"/>
      <c r="D5040" s="8"/>
      <c r="F5040" s="8"/>
      <c r="H5040"/>
      <c r="N5040"/>
      <c r="P5040" s="8"/>
      <c r="R5040" s="8"/>
      <c r="T5040" s="8"/>
      <c r="AQ5040"/>
      <c r="BJ5040" s="33" t="s">
        <v>5207</v>
      </c>
      <c r="BP5040" s="8"/>
    </row>
    <row r="5041" spans="1:68" x14ac:dyDescent="0.25">
      <c r="A5041" s="8"/>
      <c r="B5041" s="8"/>
      <c r="C5041" s="8"/>
      <c r="D5041" s="8"/>
      <c r="F5041" s="8"/>
      <c r="H5041"/>
      <c r="N5041"/>
      <c r="P5041" s="8"/>
      <c r="R5041" s="8"/>
      <c r="T5041" s="8"/>
      <c r="AQ5041"/>
      <c r="BJ5041" s="33" t="s">
        <v>5208</v>
      </c>
      <c r="BP5041" s="8"/>
    </row>
    <row r="5042" spans="1:68" x14ac:dyDescent="0.25">
      <c r="A5042" s="8"/>
      <c r="B5042" s="8"/>
      <c r="C5042" s="8"/>
      <c r="D5042" s="8"/>
      <c r="F5042" s="8"/>
      <c r="H5042"/>
      <c r="N5042"/>
      <c r="P5042" s="8"/>
      <c r="R5042" s="8"/>
      <c r="T5042" s="8"/>
      <c r="AQ5042"/>
      <c r="BJ5042" s="33" t="s">
        <v>5209</v>
      </c>
      <c r="BP5042" s="8"/>
    </row>
    <row r="5043" spans="1:68" x14ac:dyDescent="0.25">
      <c r="A5043" s="8"/>
      <c r="B5043" s="8"/>
      <c r="C5043" s="8"/>
      <c r="D5043" s="8"/>
      <c r="F5043" s="8"/>
      <c r="H5043"/>
      <c r="N5043"/>
      <c r="P5043" s="8"/>
      <c r="R5043" s="8"/>
      <c r="T5043" s="8"/>
      <c r="AQ5043"/>
      <c r="BJ5043" s="33" t="s">
        <v>5210</v>
      </c>
      <c r="BP5043" s="8"/>
    </row>
    <row r="5044" spans="1:68" x14ac:dyDescent="0.25">
      <c r="A5044" s="8"/>
      <c r="B5044" s="8"/>
      <c r="C5044" s="8"/>
      <c r="D5044" s="8"/>
      <c r="F5044" s="8"/>
      <c r="H5044"/>
      <c r="N5044"/>
      <c r="P5044" s="8"/>
      <c r="R5044" s="8"/>
      <c r="T5044" s="8"/>
      <c r="AQ5044"/>
      <c r="BJ5044" s="33" t="s">
        <v>5211</v>
      </c>
      <c r="BP5044" s="8"/>
    </row>
    <row r="5045" spans="1:68" x14ac:dyDescent="0.25">
      <c r="A5045" s="8"/>
      <c r="B5045" s="8"/>
      <c r="C5045" s="8"/>
      <c r="D5045" s="8"/>
      <c r="F5045" s="8"/>
      <c r="H5045"/>
      <c r="N5045"/>
      <c r="P5045" s="8"/>
      <c r="R5045" s="8"/>
      <c r="T5045" s="8"/>
      <c r="AQ5045"/>
      <c r="BJ5045" s="33" t="s">
        <v>5212</v>
      </c>
      <c r="BP5045" s="8"/>
    </row>
    <row r="5046" spans="1:68" x14ac:dyDescent="0.25">
      <c r="A5046" s="8"/>
      <c r="B5046" s="8"/>
      <c r="C5046" s="8"/>
      <c r="D5046" s="8"/>
      <c r="F5046" s="8"/>
      <c r="H5046"/>
      <c r="N5046"/>
      <c r="P5046" s="8"/>
      <c r="R5046" s="8"/>
      <c r="T5046" s="8"/>
      <c r="AQ5046"/>
      <c r="BJ5046" s="33" t="s">
        <v>5213</v>
      </c>
      <c r="BP5046" s="8"/>
    </row>
    <row r="5047" spans="1:68" x14ac:dyDescent="0.25">
      <c r="A5047" s="8"/>
      <c r="B5047" s="8"/>
      <c r="C5047" s="8"/>
      <c r="D5047" s="8"/>
      <c r="F5047" s="8"/>
      <c r="H5047"/>
      <c r="N5047"/>
      <c r="P5047" s="8"/>
      <c r="R5047" s="8"/>
      <c r="T5047" s="8"/>
      <c r="AQ5047"/>
      <c r="BJ5047" s="33" t="s">
        <v>5214</v>
      </c>
      <c r="BP5047" s="8"/>
    </row>
    <row r="5048" spans="1:68" x14ac:dyDescent="0.25">
      <c r="A5048" s="8"/>
      <c r="B5048" s="8"/>
      <c r="C5048" s="8"/>
      <c r="D5048" s="8"/>
      <c r="F5048" s="8"/>
      <c r="H5048"/>
      <c r="N5048"/>
      <c r="P5048" s="8"/>
      <c r="R5048" s="8"/>
      <c r="T5048" s="8"/>
      <c r="AQ5048"/>
      <c r="BJ5048" s="33" t="s">
        <v>5215</v>
      </c>
      <c r="BP5048" s="8"/>
    </row>
    <row r="5049" spans="1:68" x14ac:dyDescent="0.25">
      <c r="A5049" s="8"/>
      <c r="B5049" s="8"/>
      <c r="C5049" s="8"/>
      <c r="D5049" s="8"/>
      <c r="F5049" s="8"/>
      <c r="H5049"/>
      <c r="N5049"/>
      <c r="P5049" s="8"/>
      <c r="R5049" s="8"/>
      <c r="T5049" s="8"/>
      <c r="AQ5049"/>
      <c r="BJ5049" s="33" t="s">
        <v>5216</v>
      </c>
      <c r="BP5049" s="8"/>
    </row>
    <row r="5050" spans="1:68" x14ac:dyDescent="0.25">
      <c r="A5050" s="8"/>
      <c r="B5050" s="8"/>
      <c r="C5050" s="8"/>
      <c r="D5050" s="8"/>
      <c r="F5050" s="8"/>
      <c r="H5050"/>
      <c r="N5050"/>
      <c r="P5050" s="8"/>
      <c r="R5050" s="8"/>
      <c r="T5050" s="8"/>
      <c r="AQ5050"/>
      <c r="BJ5050" s="33" t="s">
        <v>5217</v>
      </c>
      <c r="BP5050" s="8"/>
    </row>
    <row r="5051" spans="1:68" x14ac:dyDescent="0.25">
      <c r="A5051" s="8"/>
      <c r="B5051" s="8"/>
      <c r="C5051" s="8"/>
      <c r="D5051" s="8"/>
      <c r="F5051" s="8"/>
      <c r="H5051"/>
      <c r="N5051"/>
      <c r="P5051" s="8"/>
      <c r="R5051" s="8"/>
      <c r="T5051" s="8"/>
      <c r="AQ5051"/>
      <c r="BJ5051" s="33" t="s">
        <v>5218</v>
      </c>
      <c r="BP5051" s="8"/>
    </row>
    <row r="5052" spans="1:68" x14ac:dyDescent="0.25">
      <c r="A5052" s="8"/>
      <c r="B5052" s="8"/>
      <c r="C5052" s="8"/>
      <c r="D5052" s="8"/>
      <c r="F5052" s="8"/>
      <c r="H5052"/>
      <c r="N5052"/>
      <c r="P5052" s="8"/>
      <c r="R5052" s="8"/>
      <c r="T5052" s="8"/>
      <c r="AQ5052"/>
      <c r="BJ5052" s="33" t="s">
        <v>5219</v>
      </c>
      <c r="BP5052" s="8"/>
    </row>
    <row r="5053" spans="1:68" x14ac:dyDescent="0.25">
      <c r="A5053" s="8"/>
      <c r="B5053" s="8"/>
      <c r="C5053" s="8"/>
      <c r="D5053" s="8"/>
      <c r="F5053" s="8"/>
      <c r="H5053"/>
      <c r="N5053"/>
      <c r="P5053" s="8"/>
      <c r="R5053" s="8"/>
      <c r="T5053" s="8"/>
      <c r="AQ5053"/>
      <c r="BJ5053" s="33" t="s">
        <v>5220</v>
      </c>
      <c r="BP5053" s="8"/>
    </row>
    <row r="5054" spans="1:68" x14ac:dyDescent="0.25">
      <c r="A5054" s="8"/>
      <c r="B5054" s="8"/>
      <c r="C5054" s="8"/>
      <c r="D5054" s="8"/>
      <c r="F5054" s="8"/>
      <c r="H5054"/>
      <c r="N5054"/>
      <c r="P5054" s="8"/>
      <c r="R5054" s="8"/>
      <c r="T5054" s="8"/>
      <c r="AQ5054"/>
      <c r="BJ5054" s="33" t="s">
        <v>5221</v>
      </c>
      <c r="BP5054" s="8"/>
    </row>
    <row r="5055" spans="1:68" x14ac:dyDescent="0.25">
      <c r="A5055" s="8"/>
      <c r="B5055" s="8"/>
      <c r="C5055" s="8"/>
      <c r="D5055" s="8"/>
      <c r="F5055" s="8"/>
      <c r="H5055"/>
      <c r="N5055"/>
      <c r="P5055" s="8"/>
      <c r="R5055" s="8"/>
      <c r="T5055" s="8"/>
      <c r="AQ5055"/>
      <c r="BJ5055" s="33" t="s">
        <v>5222</v>
      </c>
      <c r="BP5055" s="8"/>
    </row>
    <row r="5056" spans="1:68" x14ac:dyDescent="0.25">
      <c r="A5056" s="8"/>
      <c r="B5056" s="8"/>
      <c r="C5056" s="8"/>
      <c r="D5056" s="8"/>
      <c r="F5056" s="8"/>
      <c r="H5056"/>
      <c r="N5056"/>
      <c r="P5056" s="8"/>
      <c r="R5056" s="8"/>
      <c r="T5056" s="8"/>
      <c r="AQ5056"/>
      <c r="BJ5056" s="33" t="s">
        <v>5223</v>
      </c>
      <c r="BP5056" s="8"/>
    </row>
    <row r="5057" spans="1:68" x14ac:dyDescent="0.25">
      <c r="A5057" s="8"/>
      <c r="B5057" s="8"/>
      <c r="C5057" s="8"/>
      <c r="D5057" s="8"/>
      <c r="F5057" s="8"/>
      <c r="H5057"/>
      <c r="N5057"/>
      <c r="P5057" s="8"/>
      <c r="R5057" s="8"/>
      <c r="T5057" s="8"/>
      <c r="AQ5057"/>
      <c r="BJ5057" s="33" t="s">
        <v>5224</v>
      </c>
      <c r="BP5057" s="8"/>
    </row>
    <row r="5058" spans="1:68" x14ac:dyDescent="0.25">
      <c r="A5058" s="8"/>
      <c r="B5058" s="8"/>
      <c r="C5058" s="8"/>
      <c r="D5058" s="8"/>
      <c r="F5058" s="8"/>
      <c r="H5058"/>
      <c r="N5058"/>
      <c r="P5058" s="8"/>
      <c r="R5058" s="8"/>
      <c r="T5058" s="8"/>
      <c r="AQ5058"/>
      <c r="BJ5058" s="33" t="s">
        <v>5225</v>
      </c>
      <c r="BP5058" s="8"/>
    </row>
    <row r="5059" spans="1:68" x14ac:dyDescent="0.25">
      <c r="A5059" s="8"/>
      <c r="B5059" s="8"/>
      <c r="C5059" s="8"/>
      <c r="D5059" s="8"/>
      <c r="F5059" s="8"/>
      <c r="H5059"/>
      <c r="N5059"/>
      <c r="P5059" s="8"/>
      <c r="R5059" s="8"/>
      <c r="T5059" s="8"/>
      <c r="AQ5059"/>
      <c r="BJ5059" s="33" t="s">
        <v>5226</v>
      </c>
      <c r="BP5059" s="8"/>
    </row>
    <row r="5060" spans="1:68" x14ac:dyDescent="0.25">
      <c r="A5060" s="8"/>
      <c r="B5060" s="8"/>
      <c r="C5060" s="8"/>
      <c r="D5060" s="8"/>
      <c r="F5060" s="8"/>
      <c r="H5060"/>
      <c r="N5060"/>
      <c r="P5060" s="8"/>
      <c r="R5060" s="8"/>
      <c r="T5060" s="8"/>
      <c r="AQ5060"/>
      <c r="BJ5060" s="33" t="s">
        <v>5227</v>
      </c>
      <c r="BP5060" s="8"/>
    </row>
    <row r="5061" spans="1:68" x14ac:dyDescent="0.25">
      <c r="A5061" s="8"/>
      <c r="B5061" s="8"/>
      <c r="C5061" s="8"/>
      <c r="D5061" s="8"/>
      <c r="F5061" s="8"/>
      <c r="H5061"/>
      <c r="N5061"/>
      <c r="P5061" s="8"/>
      <c r="R5061" s="8"/>
      <c r="T5061" s="8"/>
      <c r="AQ5061"/>
      <c r="BJ5061" s="33" t="s">
        <v>5228</v>
      </c>
      <c r="BP5061" s="8"/>
    </row>
    <row r="5062" spans="1:68" x14ac:dyDescent="0.25">
      <c r="A5062" s="8"/>
      <c r="B5062" s="8"/>
      <c r="C5062" s="8"/>
      <c r="D5062" s="8"/>
      <c r="F5062" s="8"/>
      <c r="H5062"/>
      <c r="N5062"/>
      <c r="P5062" s="8"/>
      <c r="R5062" s="8"/>
      <c r="T5062" s="8"/>
      <c r="AQ5062"/>
      <c r="BJ5062" s="33" t="s">
        <v>5229</v>
      </c>
      <c r="BP5062" s="8"/>
    </row>
    <row r="5063" spans="1:68" x14ac:dyDescent="0.25">
      <c r="A5063" s="8"/>
      <c r="B5063" s="8"/>
      <c r="C5063" s="8"/>
      <c r="D5063" s="8"/>
      <c r="F5063" s="8"/>
      <c r="H5063"/>
      <c r="N5063"/>
      <c r="P5063" s="8"/>
      <c r="R5063" s="8"/>
      <c r="T5063" s="8"/>
      <c r="AQ5063"/>
      <c r="BJ5063" s="33" t="s">
        <v>5230</v>
      </c>
      <c r="BP5063" s="8"/>
    </row>
    <row r="5064" spans="1:68" x14ac:dyDescent="0.25">
      <c r="A5064" s="8"/>
      <c r="B5064" s="8"/>
      <c r="C5064" s="8"/>
      <c r="D5064" s="8"/>
      <c r="F5064" s="8"/>
      <c r="H5064"/>
      <c r="N5064"/>
      <c r="P5064" s="8"/>
      <c r="R5064" s="8"/>
      <c r="T5064" s="8"/>
      <c r="AQ5064"/>
      <c r="BJ5064" s="33" t="s">
        <v>5231</v>
      </c>
      <c r="BP5064" s="8"/>
    </row>
    <row r="5065" spans="1:68" x14ac:dyDescent="0.25">
      <c r="A5065" s="8"/>
      <c r="B5065" s="8"/>
      <c r="C5065" s="8"/>
      <c r="D5065" s="8"/>
      <c r="F5065" s="8"/>
      <c r="H5065"/>
      <c r="N5065"/>
      <c r="P5065" s="8"/>
      <c r="R5065" s="8"/>
      <c r="T5065" s="8"/>
      <c r="AQ5065"/>
      <c r="BJ5065" s="33" t="s">
        <v>5232</v>
      </c>
      <c r="BP5065" s="8"/>
    </row>
    <row r="5066" spans="1:68" x14ac:dyDescent="0.25">
      <c r="A5066" s="8"/>
      <c r="B5066" s="8"/>
      <c r="C5066" s="8"/>
      <c r="D5066" s="8"/>
      <c r="F5066" s="8"/>
      <c r="H5066"/>
      <c r="N5066"/>
      <c r="P5066" s="8"/>
      <c r="R5066" s="8"/>
      <c r="T5066" s="8"/>
      <c r="AQ5066"/>
      <c r="BJ5066" s="33" t="s">
        <v>5233</v>
      </c>
      <c r="BP5066" s="8"/>
    </row>
    <row r="5067" spans="1:68" x14ac:dyDescent="0.25">
      <c r="A5067" s="8"/>
      <c r="B5067" s="8"/>
      <c r="C5067" s="8"/>
      <c r="D5067" s="8"/>
      <c r="F5067" s="8"/>
      <c r="H5067"/>
      <c r="N5067"/>
      <c r="P5067" s="8"/>
      <c r="R5067" s="8"/>
      <c r="T5067" s="8"/>
      <c r="AQ5067"/>
      <c r="BJ5067" s="33" t="s">
        <v>5234</v>
      </c>
      <c r="BP5067" s="8"/>
    </row>
    <row r="5068" spans="1:68" x14ac:dyDescent="0.25">
      <c r="A5068" s="8"/>
      <c r="B5068" s="8"/>
      <c r="C5068" s="8"/>
      <c r="D5068" s="8"/>
      <c r="F5068" s="8"/>
      <c r="H5068"/>
      <c r="N5068"/>
      <c r="P5068" s="8"/>
      <c r="R5068" s="8"/>
      <c r="T5068" s="8"/>
      <c r="AQ5068"/>
      <c r="BJ5068" s="33" t="s">
        <v>5235</v>
      </c>
      <c r="BP5068" s="8"/>
    </row>
    <row r="5069" spans="1:68" x14ac:dyDescent="0.25">
      <c r="A5069" s="8"/>
      <c r="B5069" s="8"/>
      <c r="C5069" s="8"/>
      <c r="D5069" s="8"/>
      <c r="F5069" s="8"/>
      <c r="H5069"/>
      <c r="N5069"/>
      <c r="P5069" s="8"/>
      <c r="R5069" s="8"/>
      <c r="T5069" s="8"/>
      <c r="AQ5069"/>
      <c r="BJ5069" s="33" t="s">
        <v>5236</v>
      </c>
      <c r="BP5069" s="8"/>
    </row>
    <row r="5070" spans="1:68" x14ac:dyDescent="0.25">
      <c r="A5070" s="8"/>
      <c r="B5070" s="8"/>
      <c r="C5070" s="8"/>
      <c r="D5070" s="8"/>
      <c r="F5070" s="8"/>
      <c r="H5070"/>
      <c r="N5070"/>
      <c r="P5070" s="8"/>
      <c r="R5070" s="8"/>
      <c r="T5070" s="8"/>
      <c r="AQ5070"/>
      <c r="BJ5070" s="33" t="s">
        <v>5237</v>
      </c>
      <c r="BP5070" s="8"/>
    </row>
    <row r="5071" spans="1:68" x14ac:dyDescent="0.25">
      <c r="A5071" s="8"/>
      <c r="B5071" s="8"/>
      <c r="C5071" s="8"/>
      <c r="D5071" s="8"/>
      <c r="F5071" s="8"/>
      <c r="H5071"/>
      <c r="N5071"/>
      <c r="P5071" s="8"/>
      <c r="R5071" s="8"/>
      <c r="T5071" s="8"/>
      <c r="AQ5071"/>
      <c r="BJ5071" s="33" t="s">
        <v>5238</v>
      </c>
      <c r="BP5071" s="8"/>
    </row>
    <row r="5072" spans="1:68" x14ac:dyDescent="0.25">
      <c r="A5072" s="8"/>
      <c r="B5072" s="8"/>
      <c r="C5072" s="8"/>
      <c r="D5072" s="8"/>
      <c r="F5072" s="8"/>
      <c r="H5072"/>
      <c r="N5072"/>
      <c r="P5072" s="8"/>
      <c r="R5072" s="8"/>
      <c r="T5072" s="8"/>
      <c r="AQ5072"/>
      <c r="BJ5072" s="33" t="s">
        <v>5239</v>
      </c>
      <c r="BP5072" s="8"/>
    </row>
    <row r="5073" spans="1:68" x14ac:dyDescent="0.25">
      <c r="A5073" s="8"/>
      <c r="B5073" s="8"/>
      <c r="C5073" s="8"/>
      <c r="D5073" s="8"/>
      <c r="F5073" s="8"/>
      <c r="H5073"/>
      <c r="N5073"/>
      <c r="P5073" s="8"/>
      <c r="R5073" s="8"/>
      <c r="T5073" s="8"/>
      <c r="AQ5073"/>
      <c r="BJ5073" s="33" t="s">
        <v>5240</v>
      </c>
      <c r="BP5073" s="8"/>
    </row>
    <row r="5074" spans="1:68" x14ac:dyDescent="0.25">
      <c r="A5074" s="8"/>
      <c r="B5074" s="8"/>
      <c r="C5074" s="8"/>
      <c r="D5074" s="8"/>
      <c r="F5074" s="8"/>
      <c r="H5074"/>
      <c r="N5074"/>
      <c r="P5074" s="8"/>
      <c r="R5074" s="8"/>
      <c r="T5074" s="8"/>
      <c r="AQ5074"/>
      <c r="BJ5074" s="33" t="s">
        <v>5241</v>
      </c>
      <c r="BP5074" s="8"/>
    </row>
    <row r="5075" spans="1:68" x14ac:dyDescent="0.25">
      <c r="A5075" s="8"/>
      <c r="B5075" s="8"/>
      <c r="C5075" s="8"/>
      <c r="D5075" s="8"/>
      <c r="F5075" s="8"/>
      <c r="H5075"/>
      <c r="N5075"/>
      <c r="P5075" s="8"/>
      <c r="R5075" s="8"/>
      <c r="T5075" s="8"/>
      <c r="AQ5075"/>
      <c r="BJ5075" s="33" t="s">
        <v>5242</v>
      </c>
      <c r="BP5075" s="8"/>
    </row>
    <row r="5076" spans="1:68" x14ac:dyDescent="0.25">
      <c r="A5076" s="8"/>
      <c r="B5076" s="8"/>
      <c r="C5076" s="8"/>
      <c r="D5076" s="8"/>
      <c r="F5076" s="8"/>
      <c r="H5076"/>
      <c r="N5076"/>
      <c r="P5076" s="8"/>
      <c r="R5076" s="8"/>
      <c r="T5076" s="8"/>
      <c r="AQ5076"/>
      <c r="BJ5076" s="33" t="s">
        <v>5243</v>
      </c>
      <c r="BP5076" s="8"/>
    </row>
    <row r="5077" spans="1:68" x14ac:dyDescent="0.25">
      <c r="A5077" s="8"/>
      <c r="B5077" s="8"/>
      <c r="C5077" s="8"/>
      <c r="D5077" s="8"/>
      <c r="F5077" s="8"/>
      <c r="H5077"/>
      <c r="N5077"/>
      <c r="P5077" s="8"/>
      <c r="R5077" s="8"/>
      <c r="T5077" s="8"/>
      <c r="AQ5077"/>
      <c r="BJ5077" s="33" t="s">
        <v>5244</v>
      </c>
      <c r="BP5077" s="8"/>
    </row>
    <row r="5078" spans="1:68" x14ac:dyDescent="0.25">
      <c r="A5078" s="8"/>
      <c r="B5078" s="8"/>
      <c r="C5078" s="8"/>
      <c r="D5078" s="8"/>
      <c r="F5078" s="8"/>
      <c r="H5078"/>
      <c r="N5078"/>
      <c r="P5078" s="8"/>
      <c r="R5078" s="8"/>
      <c r="T5078" s="8"/>
      <c r="AQ5078"/>
      <c r="BJ5078" s="33" t="s">
        <v>5245</v>
      </c>
      <c r="BP5078" s="8"/>
    </row>
    <row r="5079" spans="1:68" x14ac:dyDescent="0.25">
      <c r="A5079" s="8"/>
      <c r="B5079" s="8"/>
      <c r="C5079" s="8"/>
      <c r="D5079" s="8"/>
      <c r="F5079" s="8"/>
      <c r="H5079"/>
      <c r="N5079"/>
      <c r="P5079" s="8"/>
      <c r="R5079" s="8"/>
      <c r="T5079" s="8"/>
      <c r="AQ5079"/>
      <c r="BJ5079" s="33" t="s">
        <v>5246</v>
      </c>
      <c r="BP5079" s="8"/>
    </row>
    <row r="5080" spans="1:68" x14ac:dyDescent="0.25">
      <c r="A5080" s="8"/>
      <c r="B5080" s="8"/>
      <c r="C5080" s="8"/>
      <c r="D5080" s="8"/>
      <c r="F5080" s="8"/>
      <c r="H5080"/>
      <c r="N5080"/>
      <c r="P5080" s="8"/>
      <c r="R5080" s="8"/>
      <c r="T5080" s="8"/>
      <c r="AQ5080"/>
      <c r="BJ5080" s="33" t="s">
        <v>5247</v>
      </c>
      <c r="BP5080" s="8"/>
    </row>
    <row r="5081" spans="1:68" x14ac:dyDescent="0.25">
      <c r="A5081" s="8"/>
      <c r="B5081" s="8"/>
      <c r="C5081" s="8"/>
      <c r="D5081" s="8"/>
      <c r="F5081" s="8"/>
      <c r="H5081"/>
      <c r="N5081"/>
      <c r="P5081" s="8"/>
      <c r="R5081" s="8"/>
      <c r="T5081" s="8"/>
      <c r="AQ5081"/>
      <c r="BJ5081" s="33" t="s">
        <v>5248</v>
      </c>
      <c r="BP5081" s="8"/>
    </row>
    <row r="5082" spans="1:68" x14ac:dyDescent="0.25">
      <c r="A5082" s="8"/>
      <c r="B5082" s="8"/>
      <c r="C5082" s="8"/>
      <c r="D5082" s="8"/>
      <c r="F5082" s="8"/>
      <c r="H5082"/>
      <c r="N5082"/>
      <c r="P5082" s="8"/>
      <c r="R5082" s="8"/>
      <c r="T5082" s="8"/>
      <c r="AQ5082"/>
      <c r="BJ5082" s="33" t="s">
        <v>5249</v>
      </c>
      <c r="BP5082" s="8"/>
    </row>
    <row r="5083" spans="1:68" x14ac:dyDescent="0.25">
      <c r="A5083" s="8"/>
      <c r="B5083" s="8"/>
      <c r="C5083" s="8"/>
      <c r="D5083" s="8"/>
      <c r="F5083" s="8"/>
      <c r="H5083"/>
      <c r="N5083"/>
      <c r="P5083" s="8"/>
      <c r="R5083" s="8"/>
      <c r="T5083" s="8"/>
      <c r="AQ5083"/>
      <c r="BJ5083" s="33" t="s">
        <v>5250</v>
      </c>
      <c r="BP5083" s="8"/>
    </row>
    <row r="5084" spans="1:68" x14ac:dyDescent="0.25">
      <c r="A5084" s="8"/>
      <c r="B5084" s="8"/>
      <c r="C5084" s="8"/>
      <c r="D5084" s="8"/>
      <c r="F5084" s="8"/>
      <c r="H5084"/>
      <c r="N5084"/>
      <c r="P5084" s="8"/>
      <c r="R5084" s="8"/>
      <c r="T5084" s="8"/>
      <c r="AQ5084"/>
      <c r="BJ5084" s="33" t="s">
        <v>5251</v>
      </c>
      <c r="BP5084" s="8"/>
    </row>
    <row r="5085" spans="1:68" x14ac:dyDescent="0.25">
      <c r="A5085" s="8"/>
      <c r="B5085" s="8"/>
      <c r="C5085" s="8"/>
      <c r="D5085" s="8"/>
      <c r="F5085" s="8"/>
      <c r="H5085"/>
      <c r="N5085"/>
      <c r="P5085" s="8"/>
      <c r="R5085" s="8"/>
      <c r="T5085" s="8"/>
      <c r="AQ5085"/>
      <c r="BJ5085" s="33" t="s">
        <v>5252</v>
      </c>
      <c r="BP5085" s="8"/>
    </row>
    <row r="5086" spans="1:68" x14ac:dyDescent="0.25">
      <c r="A5086" s="8"/>
      <c r="B5086" s="8"/>
      <c r="C5086" s="8"/>
      <c r="D5086" s="8"/>
      <c r="F5086" s="8"/>
      <c r="H5086"/>
      <c r="N5086"/>
      <c r="P5086" s="8"/>
      <c r="R5086" s="8"/>
      <c r="T5086" s="8"/>
      <c r="AQ5086"/>
      <c r="BJ5086" s="33" t="s">
        <v>5253</v>
      </c>
      <c r="BP5086" s="8"/>
    </row>
    <row r="5087" spans="1:68" x14ac:dyDescent="0.25">
      <c r="A5087" s="8"/>
      <c r="B5087" s="8"/>
      <c r="C5087" s="8"/>
      <c r="D5087" s="8"/>
      <c r="F5087" s="8"/>
      <c r="H5087"/>
      <c r="N5087"/>
      <c r="P5087" s="8"/>
      <c r="R5087" s="8"/>
      <c r="T5087" s="8"/>
      <c r="AQ5087"/>
      <c r="BJ5087" s="33" t="s">
        <v>5254</v>
      </c>
      <c r="BP5087" s="8"/>
    </row>
    <row r="5088" spans="1:68" x14ac:dyDescent="0.25">
      <c r="A5088" s="8"/>
      <c r="B5088" s="8"/>
      <c r="C5088" s="8"/>
      <c r="D5088" s="8"/>
      <c r="F5088" s="8"/>
      <c r="H5088"/>
      <c r="N5088"/>
      <c r="P5088" s="8"/>
      <c r="R5088" s="8"/>
      <c r="T5088" s="8"/>
      <c r="AQ5088"/>
      <c r="BJ5088" s="33" t="s">
        <v>5255</v>
      </c>
      <c r="BP5088" s="8"/>
    </row>
    <row r="5089" spans="1:68" x14ac:dyDescent="0.25">
      <c r="A5089" s="8"/>
      <c r="B5089" s="8"/>
      <c r="C5089" s="8"/>
      <c r="D5089" s="8"/>
      <c r="F5089" s="8"/>
      <c r="H5089"/>
      <c r="N5089"/>
      <c r="P5089" s="8"/>
      <c r="R5089" s="8"/>
      <c r="T5089" s="8"/>
      <c r="AQ5089"/>
      <c r="BJ5089" s="33" t="s">
        <v>5256</v>
      </c>
      <c r="BP5089" s="8"/>
    </row>
    <row r="5090" spans="1:68" x14ac:dyDescent="0.25">
      <c r="A5090" s="8"/>
      <c r="B5090" s="8"/>
      <c r="C5090" s="8"/>
      <c r="D5090" s="8"/>
      <c r="F5090" s="8"/>
      <c r="H5090"/>
      <c r="N5090"/>
      <c r="P5090" s="8"/>
      <c r="R5090" s="8"/>
      <c r="T5090" s="8"/>
      <c r="AQ5090"/>
      <c r="BJ5090" s="33" t="s">
        <v>5257</v>
      </c>
      <c r="BP5090" s="8"/>
    </row>
    <row r="5091" spans="1:68" x14ac:dyDescent="0.25">
      <c r="A5091" s="8"/>
      <c r="B5091" s="8"/>
      <c r="C5091" s="8"/>
      <c r="D5091" s="8"/>
      <c r="F5091" s="8"/>
      <c r="H5091"/>
      <c r="N5091"/>
      <c r="P5091" s="8"/>
      <c r="R5091" s="8"/>
      <c r="T5091" s="8"/>
      <c r="AQ5091"/>
      <c r="BJ5091" s="33" t="s">
        <v>5258</v>
      </c>
      <c r="BP5091" s="8"/>
    </row>
    <row r="5092" spans="1:68" x14ac:dyDescent="0.25">
      <c r="A5092" s="8"/>
      <c r="B5092" s="8"/>
      <c r="C5092" s="8"/>
      <c r="D5092" s="8"/>
      <c r="F5092" s="8"/>
      <c r="H5092"/>
      <c r="N5092"/>
      <c r="P5092" s="8"/>
      <c r="R5092" s="8"/>
      <c r="T5092" s="8"/>
      <c r="AQ5092"/>
      <c r="BJ5092" s="33" t="s">
        <v>5259</v>
      </c>
      <c r="BP5092" s="8"/>
    </row>
    <row r="5093" spans="1:68" x14ac:dyDescent="0.25">
      <c r="A5093" s="8"/>
      <c r="B5093" s="8"/>
      <c r="C5093" s="8"/>
      <c r="D5093" s="8"/>
      <c r="F5093" s="8"/>
      <c r="H5093"/>
      <c r="N5093"/>
      <c r="P5093" s="8"/>
      <c r="R5093" s="8"/>
      <c r="T5093" s="8"/>
      <c r="AQ5093"/>
      <c r="BJ5093" s="33" t="s">
        <v>5260</v>
      </c>
      <c r="BP5093" s="8"/>
    </row>
    <row r="5094" spans="1:68" x14ac:dyDescent="0.25">
      <c r="A5094" s="8"/>
      <c r="B5094" s="8"/>
      <c r="C5094" s="8"/>
      <c r="D5094" s="8"/>
      <c r="F5094" s="8"/>
      <c r="H5094"/>
      <c r="N5094"/>
      <c r="P5094" s="8"/>
      <c r="R5094" s="8"/>
      <c r="T5094" s="8"/>
      <c r="AQ5094"/>
      <c r="BJ5094" s="33" t="s">
        <v>5261</v>
      </c>
      <c r="BP5094" s="8"/>
    </row>
    <row r="5095" spans="1:68" x14ac:dyDescent="0.25">
      <c r="A5095" s="8"/>
      <c r="B5095" s="8"/>
      <c r="C5095" s="8"/>
      <c r="D5095" s="8"/>
      <c r="F5095" s="8"/>
      <c r="H5095"/>
      <c r="N5095"/>
      <c r="P5095" s="8"/>
      <c r="R5095" s="8"/>
      <c r="T5095" s="8"/>
      <c r="AQ5095"/>
      <c r="BJ5095" s="33" t="s">
        <v>5262</v>
      </c>
      <c r="BP5095" s="8"/>
    </row>
    <row r="5096" spans="1:68" x14ac:dyDescent="0.25">
      <c r="A5096" s="8"/>
      <c r="B5096" s="8"/>
      <c r="C5096" s="8"/>
      <c r="D5096" s="8"/>
      <c r="F5096" s="8"/>
      <c r="H5096"/>
      <c r="N5096"/>
      <c r="P5096" s="8"/>
      <c r="R5096" s="8"/>
      <c r="T5096" s="8"/>
      <c r="AQ5096"/>
      <c r="BJ5096" s="33" t="s">
        <v>5263</v>
      </c>
      <c r="BP5096" s="8"/>
    </row>
    <row r="5097" spans="1:68" x14ac:dyDescent="0.25">
      <c r="A5097" s="8"/>
      <c r="B5097" s="8"/>
      <c r="C5097" s="8"/>
      <c r="D5097" s="8"/>
      <c r="F5097" s="8"/>
      <c r="H5097"/>
      <c r="N5097"/>
      <c r="P5097" s="8"/>
      <c r="R5097" s="8"/>
      <c r="T5097" s="8"/>
      <c r="AQ5097"/>
      <c r="BJ5097" s="33" t="s">
        <v>5264</v>
      </c>
      <c r="BP5097" s="8"/>
    </row>
    <row r="5098" spans="1:68" x14ac:dyDescent="0.25">
      <c r="A5098" s="8"/>
      <c r="B5098" s="8"/>
      <c r="C5098" s="8"/>
      <c r="D5098" s="8"/>
      <c r="F5098" s="8"/>
      <c r="H5098"/>
      <c r="N5098"/>
      <c r="P5098" s="8"/>
      <c r="R5098" s="8"/>
      <c r="T5098" s="8"/>
      <c r="AQ5098"/>
      <c r="BJ5098" s="33" t="s">
        <v>5265</v>
      </c>
      <c r="BP5098" s="8"/>
    </row>
    <row r="5099" spans="1:68" x14ac:dyDescent="0.25">
      <c r="A5099" s="8"/>
      <c r="B5099" s="8"/>
      <c r="C5099" s="8"/>
      <c r="D5099" s="8"/>
      <c r="F5099" s="8"/>
      <c r="H5099"/>
      <c r="N5099"/>
      <c r="P5099" s="8"/>
      <c r="R5099" s="8"/>
      <c r="T5099" s="8"/>
      <c r="AQ5099"/>
      <c r="BJ5099" s="33" t="s">
        <v>5266</v>
      </c>
      <c r="BP5099" s="8"/>
    </row>
    <row r="5100" spans="1:68" x14ac:dyDescent="0.25">
      <c r="A5100" s="8"/>
      <c r="B5100" s="8"/>
      <c r="C5100" s="8"/>
      <c r="D5100" s="8"/>
      <c r="F5100" s="8"/>
      <c r="H5100"/>
      <c r="N5100"/>
      <c r="P5100" s="8"/>
      <c r="R5100" s="8"/>
      <c r="T5100" s="8"/>
      <c r="AQ5100"/>
      <c r="BJ5100" s="33" t="s">
        <v>5267</v>
      </c>
      <c r="BP5100" s="8"/>
    </row>
    <row r="5101" spans="1:68" x14ac:dyDescent="0.25">
      <c r="A5101" s="8"/>
      <c r="B5101" s="8"/>
      <c r="C5101" s="8"/>
      <c r="D5101" s="8"/>
      <c r="F5101" s="8"/>
      <c r="H5101"/>
      <c r="N5101"/>
      <c r="P5101" s="8"/>
      <c r="R5101" s="8"/>
      <c r="T5101" s="8"/>
      <c r="AQ5101"/>
      <c r="BJ5101" s="33" t="s">
        <v>5268</v>
      </c>
      <c r="BP5101" s="8"/>
    </row>
    <row r="5102" spans="1:68" x14ac:dyDescent="0.25">
      <c r="A5102" s="8"/>
      <c r="B5102" s="8"/>
      <c r="C5102" s="8"/>
      <c r="D5102" s="8"/>
      <c r="F5102" s="8"/>
      <c r="H5102"/>
      <c r="N5102"/>
      <c r="P5102" s="8"/>
      <c r="R5102" s="8"/>
      <c r="T5102" s="8"/>
      <c r="AQ5102"/>
      <c r="BJ5102" s="33" t="s">
        <v>5269</v>
      </c>
      <c r="BP5102" s="8"/>
    </row>
    <row r="5103" spans="1:68" x14ac:dyDescent="0.25">
      <c r="A5103" s="8"/>
      <c r="B5103" s="8"/>
      <c r="C5103" s="8"/>
      <c r="D5103" s="8"/>
      <c r="F5103" s="8"/>
      <c r="H5103"/>
      <c r="N5103"/>
      <c r="P5103" s="8"/>
      <c r="R5103" s="8"/>
      <c r="T5103" s="8"/>
      <c r="AQ5103"/>
      <c r="BJ5103" s="33" t="s">
        <v>5270</v>
      </c>
      <c r="BP5103" s="8"/>
    </row>
    <row r="5104" spans="1:68" x14ac:dyDescent="0.25">
      <c r="A5104" s="8"/>
      <c r="B5104" s="8"/>
      <c r="C5104" s="8"/>
      <c r="D5104" s="8"/>
      <c r="F5104" s="8"/>
      <c r="H5104"/>
      <c r="N5104"/>
      <c r="P5104" s="8"/>
      <c r="R5104" s="8"/>
      <c r="T5104" s="8"/>
      <c r="AQ5104"/>
      <c r="BJ5104" s="33" t="s">
        <v>5271</v>
      </c>
      <c r="BP5104" s="8"/>
    </row>
    <row r="5105" spans="1:68" x14ac:dyDescent="0.25">
      <c r="A5105" s="8"/>
      <c r="B5105" s="8"/>
      <c r="C5105" s="8"/>
      <c r="D5105" s="8"/>
      <c r="F5105" s="8"/>
      <c r="H5105"/>
      <c r="N5105"/>
      <c r="P5105" s="8"/>
      <c r="R5105" s="8"/>
      <c r="T5105" s="8"/>
      <c r="AQ5105"/>
      <c r="BJ5105" s="33" t="s">
        <v>5272</v>
      </c>
      <c r="BP5105" s="8"/>
    </row>
    <row r="5106" spans="1:68" x14ac:dyDescent="0.25">
      <c r="A5106" s="8"/>
      <c r="B5106" s="8"/>
      <c r="C5106" s="8"/>
      <c r="D5106" s="8"/>
      <c r="F5106" s="8"/>
      <c r="H5106"/>
      <c r="N5106"/>
      <c r="P5106" s="8"/>
      <c r="R5106" s="8"/>
      <c r="T5106" s="8"/>
      <c r="AQ5106"/>
      <c r="BJ5106" s="33" t="s">
        <v>5273</v>
      </c>
      <c r="BP5106" s="8"/>
    </row>
    <row r="5107" spans="1:68" x14ac:dyDescent="0.25">
      <c r="A5107" s="8"/>
      <c r="B5107" s="8"/>
      <c r="C5107" s="8"/>
      <c r="D5107" s="8"/>
      <c r="F5107" s="8"/>
      <c r="H5107"/>
      <c r="N5107"/>
      <c r="P5107" s="8"/>
      <c r="R5107" s="8"/>
      <c r="T5107" s="8"/>
      <c r="AQ5107"/>
      <c r="BJ5107" s="33" t="s">
        <v>5274</v>
      </c>
      <c r="BP5107" s="8"/>
    </row>
    <row r="5108" spans="1:68" x14ac:dyDescent="0.25">
      <c r="A5108" s="8"/>
      <c r="B5108" s="8"/>
      <c r="C5108" s="8"/>
      <c r="D5108" s="8"/>
      <c r="F5108" s="8"/>
      <c r="H5108"/>
      <c r="N5108"/>
      <c r="P5108" s="8"/>
      <c r="R5108" s="8"/>
      <c r="T5108" s="8"/>
      <c r="AQ5108"/>
      <c r="BJ5108" s="33" t="s">
        <v>5275</v>
      </c>
      <c r="BP5108" s="8"/>
    </row>
    <row r="5109" spans="1:68" x14ac:dyDescent="0.25">
      <c r="A5109" s="8"/>
      <c r="B5109" s="8"/>
      <c r="C5109" s="8"/>
      <c r="D5109" s="8"/>
      <c r="F5109" s="8"/>
      <c r="H5109"/>
      <c r="N5109"/>
      <c r="P5109" s="8"/>
      <c r="R5109" s="8"/>
      <c r="T5109" s="8"/>
      <c r="AQ5109"/>
      <c r="BJ5109" s="33" t="s">
        <v>5276</v>
      </c>
      <c r="BP5109" s="8"/>
    </row>
    <row r="5110" spans="1:68" x14ac:dyDescent="0.25">
      <c r="A5110" s="8"/>
      <c r="B5110" s="8"/>
      <c r="C5110" s="8"/>
      <c r="D5110" s="8"/>
      <c r="F5110" s="8"/>
      <c r="H5110"/>
      <c r="N5110"/>
      <c r="P5110" s="8"/>
      <c r="R5110" s="8"/>
      <c r="T5110" s="8"/>
      <c r="AQ5110"/>
      <c r="BJ5110" s="33" t="s">
        <v>5277</v>
      </c>
      <c r="BP5110" s="8"/>
    </row>
    <row r="5111" spans="1:68" x14ac:dyDescent="0.25">
      <c r="A5111" s="8"/>
      <c r="B5111" s="8"/>
      <c r="C5111" s="8"/>
      <c r="D5111" s="8"/>
      <c r="F5111" s="8"/>
      <c r="H5111"/>
      <c r="N5111"/>
      <c r="P5111" s="8"/>
      <c r="R5111" s="8"/>
      <c r="T5111" s="8"/>
      <c r="AQ5111"/>
      <c r="BJ5111" s="33" t="s">
        <v>5278</v>
      </c>
      <c r="BP5111" s="8"/>
    </row>
    <row r="5112" spans="1:68" x14ac:dyDescent="0.25">
      <c r="A5112" s="8"/>
      <c r="B5112" s="8"/>
      <c r="C5112" s="8"/>
      <c r="D5112" s="8"/>
      <c r="F5112" s="8"/>
      <c r="H5112"/>
      <c r="N5112"/>
      <c r="P5112" s="8"/>
      <c r="R5112" s="8"/>
      <c r="T5112" s="8"/>
      <c r="AQ5112"/>
      <c r="BJ5112" s="33" t="s">
        <v>5279</v>
      </c>
      <c r="BP5112" s="8"/>
    </row>
    <row r="5113" spans="1:68" x14ac:dyDescent="0.25">
      <c r="A5113" s="8"/>
      <c r="B5113" s="8"/>
      <c r="C5113" s="8"/>
      <c r="D5113" s="8"/>
      <c r="F5113" s="8"/>
      <c r="H5113"/>
      <c r="N5113"/>
      <c r="P5113" s="8"/>
      <c r="R5113" s="8"/>
      <c r="T5113" s="8"/>
      <c r="AQ5113"/>
      <c r="BJ5113" s="33" t="s">
        <v>5280</v>
      </c>
      <c r="BP5113" s="8"/>
    </row>
    <row r="5114" spans="1:68" x14ac:dyDescent="0.25">
      <c r="A5114" s="8"/>
      <c r="B5114" s="8"/>
      <c r="C5114" s="8"/>
      <c r="D5114" s="8"/>
      <c r="F5114" s="8"/>
      <c r="H5114"/>
      <c r="N5114"/>
      <c r="P5114" s="8"/>
      <c r="R5114" s="8"/>
      <c r="T5114" s="8"/>
      <c r="AQ5114"/>
      <c r="BJ5114" s="33" t="s">
        <v>5281</v>
      </c>
      <c r="BP5114" s="8"/>
    </row>
    <row r="5115" spans="1:68" x14ac:dyDescent="0.25">
      <c r="A5115" s="8"/>
      <c r="B5115" s="8"/>
      <c r="C5115" s="8"/>
      <c r="D5115" s="8"/>
      <c r="F5115" s="8"/>
      <c r="H5115"/>
      <c r="N5115"/>
      <c r="P5115" s="8"/>
      <c r="R5115" s="8"/>
      <c r="T5115" s="8"/>
      <c r="AQ5115"/>
      <c r="BJ5115" s="33" t="s">
        <v>5282</v>
      </c>
      <c r="BP5115" s="8"/>
    </row>
    <row r="5116" spans="1:68" x14ac:dyDescent="0.25">
      <c r="A5116" s="8"/>
      <c r="B5116" s="8"/>
      <c r="C5116" s="8"/>
      <c r="D5116" s="8"/>
      <c r="F5116" s="8"/>
      <c r="H5116"/>
      <c r="N5116"/>
      <c r="P5116" s="8"/>
      <c r="R5116" s="8"/>
      <c r="T5116" s="8"/>
      <c r="AQ5116"/>
      <c r="BJ5116" s="33" t="s">
        <v>5283</v>
      </c>
      <c r="BP5116" s="8"/>
    </row>
    <row r="5117" spans="1:68" x14ac:dyDescent="0.25">
      <c r="A5117" s="8"/>
      <c r="B5117" s="8"/>
      <c r="C5117" s="8"/>
      <c r="D5117" s="8"/>
      <c r="F5117" s="8"/>
      <c r="H5117"/>
      <c r="N5117"/>
      <c r="P5117" s="8"/>
      <c r="R5117" s="8"/>
      <c r="T5117" s="8"/>
      <c r="AQ5117"/>
      <c r="BJ5117" s="33" t="s">
        <v>5284</v>
      </c>
      <c r="BP5117" s="8"/>
    </row>
    <row r="5118" spans="1:68" x14ac:dyDescent="0.25">
      <c r="A5118" s="8"/>
      <c r="B5118" s="8"/>
      <c r="C5118" s="8"/>
      <c r="D5118" s="8"/>
      <c r="F5118" s="8"/>
      <c r="H5118"/>
      <c r="N5118"/>
      <c r="P5118" s="8"/>
      <c r="R5118" s="8"/>
      <c r="T5118" s="8"/>
      <c r="AQ5118"/>
      <c r="BJ5118" s="33" t="s">
        <v>5285</v>
      </c>
      <c r="BP5118" s="8"/>
    </row>
    <row r="5119" spans="1:68" x14ac:dyDescent="0.25">
      <c r="A5119" s="8"/>
      <c r="B5119" s="8"/>
      <c r="C5119" s="8"/>
      <c r="D5119" s="8"/>
      <c r="F5119" s="8"/>
      <c r="H5119"/>
      <c r="N5119"/>
      <c r="P5119" s="8"/>
      <c r="R5119" s="8"/>
      <c r="T5119" s="8"/>
      <c r="AQ5119"/>
      <c r="BJ5119" s="33" t="s">
        <v>5286</v>
      </c>
      <c r="BP5119" s="8"/>
    </row>
    <row r="5120" spans="1:68" x14ac:dyDescent="0.25">
      <c r="A5120" s="8"/>
      <c r="B5120" s="8"/>
      <c r="C5120" s="8"/>
      <c r="D5120" s="8"/>
      <c r="F5120" s="8"/>
      <c r="H5120"/>
      <c r="N5120"/>
      <c r="P5120" s="8"/>
      <c r="R5120" s="8"/>
      <c r="T5120" s="8"/>
      <c r="AQ5120"/>
      <c r="BJ5120" s="33" t="s">
        <v>5287</v>
      </c>
      <c r="BP5120" s="8"/>
    </row>
    <row r="5121" spans="1:68" x14ac:dyDescent="0.25">
      <c r="A5121" s="8"/>
      <c r="B5121" s="8"/>
      <c r="C5121" s="8"/>
      <c r="D5121" s="8"/>
      <c r="F5121" s="8"/>
      <c r="H5121"/>
      <c r="N5121"/>
      <c r="P5121" s="8"/>
      <c r="R5121" s="8"/>
      <c r="T5121" s="8"/>
      <c r="AQ5121"/>
      <c r="BJ5121" s="33" t="s">
        <v>5288</v>
      </c>
      <c r="BP5121" s="8"/>
    </row>
    <row r="5122" spans="1:68" x14ac:dyDescent="0.25">
      <c r="A5122" s="8"/>
      <c r="B5122" s="8"/>
      <c r="C5122" s="8"/>
      <c r="D5122" s="8"/>
      <c r="F5122" s="8"/>
      <c r="H5122"/>
      <c r="N5122"/>
      <c r="P5122" s="8"/>
      <c r="R5122" s="8"/>
      <c r="T5122" s="8"/>
      <c r="AQ5122"/>
      <c r="BJ5122" s="33" t="s">
        <v>5289</v>
      </c>
      <c r="BP5122" s="8"/>
    </row>
    <row r="5123" spans="1:68" x14ac:dyDescent="0.25">
      <c r="A5123" s="8"/>
      <c r="B5123" s="8"/>
      <c r="C5123" s="8"/>
      <c r="D5123" s="8"/>
      <c r="F5123" s="8"/>
      <c r="H5123"/>
      <c r="N5123"/>
      <c r="P5123" s="8"/>
      <c r="R5123" s="8"/>
      <c r="T5123" s="8"/>
      <c r="AQ5123"/>
      <c r="BJ5123" s="33" t="s">
        <v>5290</v>
      </c>
      <c r="BP5123" s="8"/>
    </row>
    <row r="5124" spans="1:68" x14ac:dyDescent="0.25">
      <c r="A5124" s="8"/>
      <c r="B5124" s="8"/>
      <c r="C5124" s="8"/>
      <c r="D5124" s="8"/>
      <c r="F5124" s="8"/>
      <c r="H5124"/>
      <c r="N5124"/>
      <c r="P5124" s="8"/>
      <c r="R5124" s="8"/>
      <c r="T5124" s="8"/>
      <c r="AQ5124"/>
      <c r="BJ5124" s="33" t="s">
        <v>5291</v>
      </c>
      <c r="BP5124" s="8"/>
    </row>
    <row r="5125" spans="1:68" x14ac:dyDescent="0.25">
      <c r="A5125" s="8"/>
      <c r="B5125" s="8"/>
      <c r="C5125" s="8"/>
      <c r="D5125" s="8"/>
      <c r="F5125" s="8"/>
      <c r="H5125"/>
      <c r="N5125"/>
      <c r="P5125" s="8"/>
      <c r="R5125" s="8"/>
      <c r="T5125" s="8"/>
      <c r="AQ5125"/>
      <c r="BJ5125" s="33" t="s">
        <v>5292</v>
      </c>
      <c r="BP5125" s="8"/>
    </row>
    <row r="5126" spans="1:68" x14ac:dyDescent="0.25">
      <c r="A5126" s="8"/>
      <c r="B5126" s="8"/>
      <c r="C5126" s="8"/>
      <c r="D5126" s="8"/>
      <c r="F5126" s="8"/>
      <c r="H5126"/>
      <c r="N5126"/>
      <c r="P5126" s="8"/>
      <c r="R5126" s="8"/>
      <c r="T5126" s="8"/>
      <c r="AQ5126"/>
      <c r="BJ5126" s="33" t="s">
        <v>5293</v>
      </c>
      <c r="BP5126" s="8"/>
    </row>
    <row r="5127" spans="1:68" x14ac:dyDescent="0.25">
      <c r="A5127" s="8"/>
      <c r="B5127" s="8"/>
      <c r="C5127" s="8"/>
      <c r="D5127" s="8"/>
      <c r="F5127" s="8"/>
      <c r="H5127"/>
      <c r="N5127"/>
      <c r="P5127" s="8"/>
      <c r="R5127" s="8"/>
      <c r="T5127" s="8"/>
      <c r="AQ5127"/>
      <c r="BJ5127" s="33" t="s">
        <v>5294</v>
      </c>
      <c r="BP5127" s="8"/>
    </row>
    <row r="5128" spans="1:68" x14ac:dyDescent="0.25">
      <c r="A5128" s="8"/>
      <c r="B5128" s="8"/>
      <c r="C5128" s="8"/>
      <c r="D5128" s="8"/>
      <c r="F5128" s="8"/>
      <c r="H5128"/>
      <c r="N5128"/>
      <c r="P5128" s="8"/>
      <c r="R5128" s="8"/>
      <c r="T5128" s="8"/>
      <c r="AQ5128"/>
      <c r="BJ5128" s="33" t="s">
        <v>5295</v>
      </c>
      <c r="BP5128" s="8"/>
    </row>
    <row r="5129" spans="1:68" x14ac:dyDescent="0.25">
      <c r="A5129" s="8"/>
      <c r="B5129" s="8"/>
      <c r="C5129" s="8"/>
      <c r="D5129" s="8"/>
      <c r="F5129" s="8"/>
      <c r="H5129"/>
      <c r="N5129"/>
      <c r="P5129" s="8"/>
      <c r="R5129" s="8"/>
      <c r="T5129" s="8"/>
      <c r="AQ5129"/>
      <c r="BJ5129" s="33" t="s">
        <v>5296</v>
      </c>
      <c r="BP5129" s="8"/>
    </row>
    <row r="5130" spans="1:68" x14ac:dyDescent="0.25">
      <c r="A5130" s="8"/>
      <c r="B5130" s="8"/>
      <c r="C5130" s="8"/>
      <c r="D5130" s="8"/>
      <c r="F5130" s="8"/>
      <c r="H5130"/>
      <c r="N5130"/>
      <c r="P5130" s="8"/>
      <c r="R5130" s="8"/>
      <c r="T5130" s="8"/>
      <c r="AQ5130"/>
      <c r="BJ5130" s="33" t="s">
        <v>5297</v>
      </c>
      <c r="BP5130" s="8"/>
    </row>
    <row r="5131" spans="1:68" x14ac:dyDescent="0.25">
      <c r="A5131" s="8"/>
      <c r="B5131" s="8"/>
      <c r="C5131" s="8"/>
      <c r="D5131" s="8"/>
      <c r="F5131" s="8"/>
      <c r="H5131"/>
      <c r="N5131"/>
      <c r="P5131" s="8"/>
      <c r="R5131" s="8"/>
      <c r="T5131" s="8"/>
      <c r="AQ5131"/>
      <c r="BJ5131" s="33" t="s">
        <v>5298</v>
      </c>
      <c r="BP5131" s="8"/>
    </row>
    <row r="5132" spans="1:68" x14ac:dyDescent="0.25">
      <c r="A5132" s="8"/>
      <c r="B5132" s="8"/>
      <c r="C5132" s="8"/>
      <c r="D5132" s="8"/>
      <c r="F5132" s="8"/>
      <c r="H5132"/>
      <c r="N5132"/>
      <c r="P5132" s="8"/>
      <c r="R5132" s="8"/>
      <c r="T5132" s="8"/>
      <c r="AQ5132"/>
      <c r="BJ5132" s="33" t="s">
        <v>5299</v>
      </c>
      <c r="BP5132" s="8"/>
    </row>
    <row r="5133" spans="1:68" x14ac:dyDescent="0.25">
      <c r="A5133" s="8"/>
      <c r="B5133" s="8"/>
      <c r="C5133" s="8"/>
      <c r="D5133" s="8"/>
      <c r="F5133" s="8"/>
      <c r="H5133"/>
      <c r="N5133"/>
      <c r="P5133" s="8"/>
      <c r="R5133" s="8"/>
      <c r="T5133" s="8"/>
      <c r="AQ5133"/>
      <c r="BJ5133" s="33" t="s">
        <v>5300</v>
      </c>
      <c r="BP5133" s="8"/>
    </row>
    <row r="5134" spans="1:68" x14ac:dyDescent="0.25">
      <c r="A5134" s="8"/>
      <c r="B5134" s="8"/>
      <c r="C5134" s="8"/>
      <c r="D5134" s="8"/>
      <c r="F5134" s="8"/>
      <c r="H5134"/>
      <c r="N5134"/>
      <c r="P5134" s="8"/>
      <c r="R5134" s="8"/>
      <c r="T5134" s="8"/>
      <c r="AQ5134"/>
      <c r="BJ5134" s="33" t="s">
        <v>5301</v>
      </c>
      <c r="BP5134" s="8"/>
    </row>
    <row r="5135" spans="1:68" x14ac:dyDescent="0.25">
      <c r="A5135" s="8"/>
      <c r="B5135" s="8"/>
      <c r="C5135" s="8"/>
      <c r="D5135" s="8"/>
      <c r="F5135" s="8"/>
      <c r="H5135"/>
      <c r="N5135"/>
      <c r="P5135" s="8"/>
      <c r="R5135" s="8"/>
      <c r="T5135" s="8"/>
      <c r="AQ5135"/>
      <c r="BJ5135" s="33" t="s">
        <v>5302</v>
      </c>
      <c r="BP5135" s="8"/>
    </row>
    <row r="5136" spans="1:68" x14ac:dyDescent="0.25">
      <c r="A5136" s="8"/>
      <c r="B5136" s="8"/>
      <c r="C5136" s="8"/>
      <c r="D5136" s="8"/>
      <c r="F5136" s="8"/>
      <c r="H5136"/>
      <c r="N5136"/>
      <c r="P5136" s="8"/>
      <c r="R5136" s="8"/>
      <c r="T5136" s="8"/>
      <c r="AQ5136"/>
      <c r="BJ5136" s="33" t="s">
        <v>5303</v>
      </c>
      <c r="BP5136" s="8"/>
    </row>
    <row r="5137" spans="1:68" x14ac:dyDescent="0.25">
      <c r="A5137" s="8"/>
      <c r="B5137" s="8"/>
      <c r="C5137" s="8"/>
      <c r="D5137" s="8"/>
      <c r="F5137" s="8"/>
      <c r="H5137"/>
      <c r="N5137"/>
      <c r="P5137" s="8"/>
      <c r="R5137" s="8"/>
      <c r="T5137" s="8"/>
      <c r="AQ5137"/>
      <c r="BJ5137" s="33" t="s">
        <v>5304</v>
      </c>
      <c r="BP5137" s="8"/>
    </row>
    <row r="5138" spans="1:68" x14ac:dyDescent="0.25">
      <c r="A5138" s="8"/>
      <c r="B5138" s="8"/>
      <c r="C5138" s="8"/>
      <c r="D5138" s="8"/>
      <c r="F5138" s="8"/>
      <c r="H5138"/>
      <c r="N5138"/>
      <c r="P5138" s="8"/>
      <c r="R5138" s="8"/>
      <c r="T5138" s="8"/>
      <c r="AQ5138"/>
      <c r="BJ5138" s="33" t="s">
        <v>5305</v>
      </c>
      <c r="BP5138" s="8"/>
    </row>
    <row r="5139" spans="1:68" x14ac:dyDescent="0.25">
      <c r="A5139" s="8"/>
      <c r="B5139" s="8"/>
      <c r="C5139" s="8"/>
      <c r="D5139" s="8"/>
      <c r="F5139" s="8"/>
      <c r="H5139"/>
      <c r="N5139"/>
      <c r="P5139" s="8"/>
      <c r="R5139" s="8"/>
      <c r="T5139" s="8"/>
      <c r="AQ5139"/>
      <c r="BJ5139" s="33" t="s">
        <v>5306</v>
      </c>
      <c r="BP5139" s="8"/>
    </row>
    <row r="5140" spans="1:68" x14ac:dyDescent="0.25">
      <c r="A5140" s="8"/>
      <c r="B5140" s="8"/>
      <c r="C5140" s="8"/>
      <c r="D5140" s="8"/>
      <c r="F5140" s="8"/>
      <c r="H5140"/>
      <c r="N5140"/>
      <c r="P5140" s="8"/>
      <c r="R5140" s="8"/>
      <c r="T5140" s="8"/>
      <c r="AQ5140"/>
      <c r="BJ5140" s="33" t="s">
        <v>5307</v>
      </c>
      <c r="BP5140" s="8"/>
    </row>
    <row r="5141" spans="1:68" x14ac:dyDescent="0.25">
      <c r="A5141" s="8"/>
      <c r="B5141" s="8"/>
      <c r="C5141" s="8"/>
      <c r="D5141" s="8"/>
      <c r="F5141" s="8"/>
      <c r="H5141"/>
      <c r="N5141"/>
      <c r="P5141" s="8"/>
      <c r="R5141" s="8"/>
      <c r="T5141" s="8"/>
      <c r="AQ5141"/>
      <c r="BJ5141" s="33" t="s">
        <v>5308</v>
      </c>
      <c r="BP5141" s="8"/>
    </row>
    <row r="5142" spans="1:68" x14ac:dyDescent="0.25">
      <c r="A5142" s="8"/>
      <c r="B5142" s="8"/>
      <c r="C5142" s="8"/>
      <c r="D5142" s="8"/>
      <c r="F5142" s="8"/>
      <c r="H5142"/>
      <c r="N5142"/>
      <c r="P5142" s="8"/>
      <c r="R5142" s="8"/>
      <c r="T5142" s="8"/>
      <c r="AQ5142"/>
      <c r="BJ5142" s="33" t="s">
        <v>5309</v>
      </c>
      <c r="BP5142" s="8"/>
    </row>
    <row r="5143" spans="1:68" x14ac:dyDescent="0.25">
      <c r="A5143" s="8"/>
      <c r="B5143" s="8"/>
      <c r="C5143" s="8"/>
      <c r="D5143" s="8"/>
      <c r="F5143" s="8"/>
      <c r="H5143"/>
      <c r="N5143"/>
      <c r="P5143" s="8"/>
      <c r="R5143" s="8"/>
      <c r="T5143" s="8"/>
      <c r="AQ5143"/>
      <c r="BJ5143" s="33" t="s">
        <v>5310</v>
      </c>
      <c r="BP5143" s="8"/>
    </row>
    <row r="5144" spans="1:68" x14ac:dyDescent="0.25">
      <c r="A5144" s="8"/>
      <c r="B5144" s="8"/>
      <c r="C5144" s="8"/>
      <c r="D5144" s="8"/>
      <c r="F5144" s="8"/>
      <c r="H5144"/>
      <c r="N5144"/>
      <c r="P5144" s="8"/>
      <c r="R5144" s="8"/>
      <c r="T5144" s="8"/>
      <c r="AQ5144"/>
      <c r="BJ5144" s="33" t="s">
        <v>5311</v>
      </c>
      <c r="BP5144" s="8"/>
    </row>
    <row r="5145" spans="1:68" x14ac:dyDescent="0.25">
      <c r="A5145" s="8"/>
      <c r="B5145" s="8"/>
      <c r="C5145" s="8"/>
      <c r="D5145" s="8"/>
      <c r="F5145" s="8"/>
      <c r="H5145"/>
      <c r="N5145"/>
      <c r="P5145" s="8"/>
      <c r="R5145" s="8"/>
      <c r="T5145" s="8"/>
      <c r="AQ5145"/>
      <c r="BJ5145" s="33" t="s">
        <v>5312</v>
      </c>
      <c r="BP5145" s="8"/>
    </row>
    <row r="5146" spans="1:68" x14ac:dyDescent="0.25">
      <c r="A5146" s="8"/>
      <c r="B5146" s="8"/>
      <c r="C5146" s="8"/>
      <c r="D5146" s="8"/>
      <c r="F5146" s="8"/>
      <c r="H5146"/>
      <c r="N5146"/>
      <c r="P5146" s="8"/>
      <c r="R5146" s="8"/>
      <c r="T5146" s="8"/>
      <c r="AQ5146"/>
      <c r="BJ5146" s="33" t="s">
        <v>5313</v>
      </c>
      <c r="BP5146" s="8"/>
    </row>
    <row r="5147" spans="1:68" x14ac:dyDescent="0.25">
      <c r="A5147" s="8"/>
      <c r="B5147" s="8"/>
      <c r="C5147" s="8"/>
      <c r="D5147" s="8"/>
      <c r="F5147" s="8"/>
      <c r="H5147"/>
      <c r="N5147"/>
      <c r="P5147" s="8"/>
      <c r="R5147" s="8"/>
      <c r="T5147" s="8"/>
      <c r="AQ5147"/>
      <c r="BJ5147" s="33" t="s">
        <v>5314</v>
      </c>
      <c r="BP5147" s="8"/>
    </row>
    <row r="5148" spans="1:68" x14ac:dyDescent="0.25">
      <c r="A5148" s="8"/>
      <c r="B5148" s="8"/>
      <c r="C5148" s="8"/>
      <c r="D5148" s="8"/>
      <c r="F5148" s="8"/>
      <c r="H5148"/>
      <c r="N5148"/>
      <c r="P5148" s="8"/>
      <c r="R5148" s="8"/>
      <c r="T5148" s="8"/>
      <c r="AQ5148"/>
      <c r="BJ5148" s="33" t="s">
        <v>5315</v>
      </c>
      <c r="BP5148" s="8"/>
    </row>
    <row r="5149" spans="1:68" x14ac:dyDescent="0.25">
      <c r="A5149" s="8"/>
      <c r="B5149" s="8"/>
      <c r="C5149" s="8"/>
      <c r="D5149" s="8"/>
      <c r="F5149" s="8"/>
      <c r="H5149"/>
      <c r="N5149"/>
      <c r="P5149" s="8"/>
      <c r="R5149" s="8"/>
      <c r="T5149" s="8"/>
      <c r="AQ5149"/>
      <c r="BJ5149" s="33" t="s">
        <v>5316</v>
      </c>
      <c r="BP5149" s="8"/>
    </row>
    <row r="5150" spans="1:68" x14ac:dyDescent="0.25">
      <c r="A5150" s="8"/>
      <c r="B5150" s="8"/>
      <c r="C5150" s="8"/>
      <c r="D5150" s="8"/>
      <c r="F5150" s="8"/>
      <c r="H5150"/>
      <c r="N5150"/>
      <c r="P5150" s="8"/>
      <c r="R5150" s="8"/>
      <c r="T5150" s="8"/>
      <c r="AQ5150"/>
      <c r="BJ5150" s="33" t="s">
        <v>5317</v>
      </c>
      <c r="BP5150" s="8"/>
    </row>
    <row r="5151" spans="1:68" x14ac:dyDescent="0.25">
      <c r="A5151" s="8"/>
      <c r="B5151" s="8"/>
      <c r="C5151" s="8"/>
      <c r="D5151" s="8"/>
      <c r="F5151" s="8"/>
      <c r="H5151"/>
      <c r="N5151"/>
      <c r="P5151" s="8"/>
      <c r="R5151" s="8"/>
      <c r="T5151" s="8"/>
      <c r="AQ5151"/>
      <c r="BJ5151" s="33" t="s">
        <v>5318</v>
      </c>
      <c r="BP5151" s="8"/>
    </row>
    <row r="5152" spans="1:68" x14ac:dyDescent="0.25">
      <c r="A5152" s="8"/>
      <c r="B5152" s="8"/>
      <c r="C5152" s="8"/>
      <c r="D5152" s="8"/>
      <c r="F5152" s="8"/>
      <c r="H5152"/>
      <c r="N5152"/>
      <c r="P5152" s="8"/>
      <c r="R5152" s="8"/>
      <c r="T5152" s="8"/>
      <c r="AQ5152"/>
      <c r="BJ5152" s="33" t="s">
        <v>5319</v>
      </c>
      <c r="BP5152" s="8"/>
    </row>
    <row r="5153" spans="1:68" x14ac:dyDescent="0.25">
      <c r="A5153" s="8"/>
      <c r="B5153" s="8"/>
      <c r="C5153" s="8"/>
      <c r="D5153" s="8"/>
      <c r="F5153" s="8"/>
      <c r="H5153"/>
      <c r="N5153"/>
      <c r="P5153" s="8"/>
      <c r="R5153" s="8"/>
      <c r="T5153" s="8"/>
      <c r="AQ5153"/>
      <c r="BJ5153" s="33" t="s">
        <v>5320</v>
      </c>
      <c r="BP5153" s="8"/>
    </row>
    <row r="5154" spans="1:68" x14ac:dyDescent="0.25">
      <c r="A5154" s="8"/>
      <c r="B5154" s="8"/>
      <c r="C5154" s="8"/>
      <c r="D5154" s="8"/>
      <c r="F5154" s="8"/>
      <c r="H5154"/>
      <c r="N5154"/>
      <c r="P5154" s="8"/>
      <c r="R5154" s="8"/>
      <c r="T5154" s="8"/>
      <c r="AQ5154"/>
      <c r="BJ5154" s="33" t="s">
        <v>5321</v>
      </c>
      <c r="BP5154" s="8"/>
    </row>
    <row r="5155" spans="1:68" x14ac:dyDescent="0.25">
      <c r="A5155" s="8"/>
      <c r="B5155" s="8"/>
      <c r="C5155" s="8"/>
      <c r="D5155" s="8"/>
      <c r="F5155" s="8"/>
      <c r="H5155"/>
      <c r="N5155"/>
      <c r="P5155" s="8"/>
      <c r="R5155" s="8"/>
      <c r="T5155" s="8"/>
      <c r="AQ5155"/>
      <c r="BJ5155" s="33" t="s">
        <v>5322</v>
      </c>
      <c r="BP5155" s="8"/>
    </row>
    <row r="5156" spans="1:68" x14ac:dyDescent="0.25">
      <c r="A5156" s="8"/>
      <c r="B5156" s="8"/>
      <c r="C5156" s="8"/>
      <c r="D5156" s="8"/>
      <c r="F5156" s="8"/>
      <c r="H5156"/>
      <c r="N5156"/>
      <c r="P5156" s="8"/>
      <c r="R5156" s="8"/>
      <c r="T5156" s="8"/>
      <c r="AQ5156"/>
      <c r="BJ5156" s="33" t="s">
        <v>5323</v>
      </c>
      <c r="BP5156" s="8"/>
    </row>
    <row r="5157" spans="1:68" x14ac:dyDescent="0.25">
      <c r="A5157" s="8"/>
      <c r="B5157" s="8"/>
      <c r="C5157" s="8"/>
      <c r="D5157" s="8"/>
      <c r="F5157" s="8"/>
      <c r="H5157"/>
      <c r="N5157"/>
      <c r="P5157" s="8"/>
      <c r="R5157" s="8"/>
      <c r="T5157" s="8"/>
      <c r="AQ5157"/>
      <c r="BJ5157" s="33" t="s">
        <v>5324</v>
      </c>
      <c r="BP5157" s="8"/>
    </row>
    <row r="5158" spans="1:68" x14ac:dyDescent="0.25">
      <c r="A5158" s="8"/>
      <c r="B5158" s="8"/>
      <c r="C5158" s="8"/>
      <c r="D5158" s="8"/>
      <c r="F5158" s="8"/>
      <c r="H5158"/>
      <c r="N5158"/>
      <c r="P5158" s="8"/>
      <c r="R5158" s="8"/>
      <c r="T5158" s="8"/>
      <c r="AQ5158"/>
      <c r="BJ5158" s="33" t="s">
        <v>5325</v>
      </c>
      <c r="BP5158" s="8"/>
    </row>
    <row r="5159" spans="1:68" x14ac:dyDescent="0.25">
      <c r="A5159" s="8"/>
      <c r="B5159" s="8"/>
      <c r="C5159" s="8"/>
      <c r="D5159" s="8"/>
      <c r="F5159" s="8"/>
      <c r="H5159"/>
      <c r="N5159"/>
      <c r="P5159" s="8"/>
      <c r="R5159" s="8"/>
      <c r="T5159" s="8"/>
      <c r="AQ5159"/>
      <c r="BJ5159" s="33" t="s">
        <v>5326</v>
      </c>
      <c r="BP5159" s="8"/>
    </row>
    <row r="5160" spans="1:68" x14ac:dyDescent="0.25">
      <c r="A5160" s="8"/>
      <c r="B5160" s="8"/>
      <c r="C5160" s="8"/>
      <c r="D5160" s="8"/>
      <c r="F5160" s="8"/>
      <c r="H5160"/>
      <c r="N5160"/>
      <c r="P5160" s="8"/>
      <c r="R5160" s="8"/>
      <c r="T5160" s="8"/>
      <c r="AQ5160"/>
      <c r="BJ5160" s="33" t="s">
        <v>5327</v>
      </c>
      <c r="BP5160" s="8"/>
    </row>
    <row r="5161" spans="1:68" x14ac:dyDescent="0.25">
      <c r="A5161" s="8"/>
      <c r="B5161" s="8"/>
      <c r="C5161" s="8"/>
      <c r="D5161" s="8"/>
      <c r="F5161" s="8"/>
      <c r="H5161"/>
      <c r="N5161"/>
      <c r="P5161" s="8"/>
      <c r="R5161" s="8"/>
      <c r="T5161" s="8"/>
      <c r="AQ5161"/>
      <c r="BJ5161" s="33" t="s">
        <v>5328</v>
      </c>
      <c r="BP5161" s="8"/>
    </row>
    <row r="5162" spans="1:68" x14ac:dyDescent="0.25">
      <c r="A5162" s="8"/>
      <c r="B5162" s="8"/>
      <c r="C5162" s="8"/>
      <c r="D5162" s="8"/>
      <c r="F5162" s="8"/>
      <c r="H5162"/>
      <c r="N5162"/>
      <c r="P5162" s="8"/>
      <c r="R5162" s="8"/>
      <c r="T5162" s="8"/>
      <c r="AQ5162"/>
      <c r="BJ5162" s="33" t="s">
        <v>5329</v>
      </c>
      <c r="BP5162" s="8"/>
    </row>
    <row r="5163" spans="1:68" x14ac:dyDescent="0.25">
      <c r="A5163" s="8"/>
      <c r="B5163" s="8"/>
      <c r="C5163" s="8"/>
      <c r="D5163" s="8"/>
      <c r="F5163" s="8"/>
      <c r="H5163"/>
      <c r="N5163"/>
      <c r="P5163" s="8"/>
      <c r="R5163" s="8"/>
      <c r="T5163" s="8"/>
      <c r="AQ5163"/>
      <c r="BJ5163" s="33" t="s">
        <v>5330</v>
      </c>
      <c r="BP5163" s="8"/>
    </row>
    <row r="5164" spans="1:68" x14ac:dyDescent="0.25">
      <c r="A5164" s="8"/>
      <c r="B5164" s="8"/>
      <c r="C5164" s="8"/>
      <c r="D5164" s="8"/>
      <c r="F5164" s="8"/>
      <c r="H5164"/>
      <c r="N5164"/>
      <c r="P5164" s="8"/>
      <c r="R5164" s="8"/>
      <c r="T5164" s="8"/>
      <c r="AQ5164"/>
      <c r="BJ5164" s="33" t="s">
        <v>5331</v>
      </c>
      <c r="BP5164" s="8"/>
    </row>
    <row r="5165" spans="1:68" x14ac:dyDescent="0.25">
      <c r="A5165" s="8"/>
      <c r="B5165" s="8"/>
      <c r="C5165" s="8"/>
      <c r="D5165" s="8"/>
      <c r="F5165" s="8"/>
      <c r="H5165"/>
      <c r="N5165"/>
      <c r="P5165" s="8"/>
      <c r="R5165" s="8"/>
      <c r="T5165" s="8"/>
      <c r="AQ5165"/>
      <c r="BJ5165" s="33" t="s">
        <v>5332</v>
      </c>
      <c r="BP5165" s="8"/>
    </row>
    <row r="5166" spans="1:68" x14ac:dyDescent="0.25">
      <c r="A5166" s="8"/>
      <c r="B5166" s="8"/>
      <c r="C5166" s="8"/>
      <c r="D5166" s="8"/>
      <c r="F5166" s="8"/>
      <c r="H5166"/>
      <c r="N5166"/>
      <c r="P5166" s="8"/>
      <c r="R5166" s="8"/>
      <c r="T5166" s="8"/>
      <c r="AQ5166"/>
      <c r="BJ5166" s="33" t="s">
        <v>5333</v>
      </c>
      <c r="BP5166" s="8"/>
    </row>
    <row r="5167" spans="1:68" x14ac:dyDescent="0.25">
      <c r="A5167" s="8"/>
      <c r="B5167" s="8"/>
      <c r="C5167" s="8"/>
      <c r="D5167" s="8"/>
      <c r="F5167" s="8"/>
      <c r="H5167"/>
      <c r="N5167"/>
      <c r="P5167" s="8"/>
      <c r="R5167" s="8"/>
      <c r="T5167" s="8"/>
      <c r="AQ5167"/>
      <c r="BJ5167" s="33" t="s">
        <v>5334</v>
      </c>
      <c r="BP5167" s="8"/>
    </row>
    <row r="5168" spans="1:68" x14ac:dyDescent="0.25">
      <c r="A5168" s="8"/>
      <c r="B5168" s="8"/>
      <c r="C5168" s="8"/>
      <c r="D5168" s="8"/>
      <c r="F5168" s="8"/>
      <c r="H5168"/>
      <c r="N5168"/>
      <c r="P5168" s="8"/>
      <c r="R5168" s="8"/>
      <c r="T5168" s="8"/>
      <c r="AQ5168"/>
      <c r="BJ5168" s="33" t="s">
        <v>5335</v>
      </c>
      <c r="BP5168" s="8"/>
    </row>
    <row r="5169" spans="1:68" x14ac:dyDescent="0.25">
      <c r="A5169" s="8"/>
      <c r="B5169" s="8"/>
      <c r="C5169" s="8"/>
      <c r="D5169" s="8"/>
      <c r="F5169" s="8"/>
      <c r="H5169"/>
      <c r="N5169"/>
      <c r="P5169" s="8"/>
      <c r="R5169" s="8"/>
      <c r="T5169" s="8"/>
      <c r="AQ5169"/>
      <c r="BJ5169" s="33" t="s">
        <v>5336</v>
      </c>
      <c r="BP5169" s="8"/>
    </row>
    <row r="5170" spans="1:68" x14ac:dyDescent="0.25">
      <c r="A5170" s="8"/>
      <c r="B5170" s="8"/>
      <c r="C5170" s="8"/>
      <c r="D5170" s="8"/>
      <c r="F5170" s="8"/>
      <c r="H5170"/>
      <c r="N5170"/>
      <c r="P5170" s="8"/>
      <c r="R5170" s="8"/>
      <c r="T5170" s="8"/>
      <c r="AQ5170"/>
      <c r="BJ5170" s="33" t="s">
        <v>5337</v>
      </c>
      <c r="BP5170" s="8"/>
    </row>
    <row r="5171" spans="1:68" x14ac:dyDescent="0.25">
      <c r="A5171" s="8"/>
      <c r="B5171" s="8"/>
      <c r="C5171" s="8"/>
      <c r="D5171" s="8"/>
      <c r="F5171" s="8"/>
      <c r="H5171"/>
      <c r="N5171"/>
      <c r="P5171" s="8"/>
      <c r="R5171" s="8"/>
      <c r="T5171" s="8"/>
      <c r="AQ5171"/>
      <c r="BJ5171" s="33" t="s">
        <v>5338</v>
      </c>
      <c r="BP5171" s="8"/>
    </row>
    <row r="5172" spans="1:68" x14ac:dyDescent="0.25">
      <c r="A5172" s="8"/>
      <c r="B5172" s="8"/>
      <c r="C5172" s="8"/>
      <c r="D5172" s="8"/>
      <c r="F5172" s="8"/>
      <c r="H5172"/>
      <c r="N5172"/>
      <c r="P5172" s="8"/>
      <c r="R5172" s="8"/>
      <c r="T5172" s="8"/>
      <c r="AQ5172"/>
      <c r="BJ5172" s="33" t="s">
        <v>5339</v>
      </c>
      <c r="BP5172" s="8"/>
    </row>
    <row r="5173" spans="1:68" x14ac:dyDescent="0.25">
      <c r="A5173" s="8"/>
      <c r="B5173" s="8"/>
      <c r="C5173" s="8"/>
      <c r="D5173" s="8"/>
      <c r="F5173" s="8"/>
      <c r="H5173"/>
      <c r="N5173"/>
      <c r="P5173" s="8"/>
      <c r="R5173" s="8"/>
      <c r="T5173" s="8"/>
      <c r="AQ5173"/>
      <c r="BJ5173" s="33" t="s">
        <v>5340</v>
      </c>
      <c r="BP5173" s="8"/>
    </row>
    <row r="5174" spans="1:68" x14ac:dyDescent="0.25">
      <c r="A5174" s="8"/>
      <c r="B5174" s="8"/>
      <c r="C5174" s="8"/>
      <c r="D5174" s="8"/>
      <c r="F5174" s="8"/>
      <c r="H5174"/>
      <c r="N5174"/>
      <c r="P5174" s="8"/>
      <c r="R5174" s="8"/>
      <c r="T5174" s="8"/>
      <c r="AQ5174"/>
      <c r="BJ5174" s="33" t="s">
        <v>5341</v>
      </c>
      <c r="BP5174" s="8"/>
    </row>
    <row r="5175" spans="1:68" x14ac:dyDescent="0.25">
      <c r="A5175" s="8"/>
      <c r="B5175" s="8"/>
      <c r="C5175" s="8"/>
      <c r="D5175" s="8"/>
      <c r="F5175" s="8"/>
      <c r="H5175"/>
      <c r="N5175"/>
      <c r="P5175" s="8"/>
      <c r="R5175" s="8"/>
      <c r="T5175" s="8"/>
      <c r="AQ5175"/>
      <c r="BJ5175" s="33" t="s">
        <v>5342</v>
      </c>
      <c r="BP5175" s="8"/>
    </row>
    <row r="5176" spans="1:68" x14ac:dyDescent="0.25">
      <c r="A5176" s="8"/>
      <c r="B5176" s="8"/>
      <c r="C5176" s="8"/>
      <c r="D5176" s="8"/>
      <c r="F5176" s="8"/>
      <c r="H5176"/>
      <c r="N5176"/>
      <c r="P5176" s="8"/>
      <c r="R5176" s="8"/>
      <c r="T5176" s="8"/>
      <c r="AQ5176"/>
      <c r="BJ5176" s="33" t="s">
        <v>5343</v>
      </c>
      <c r="BP5176" s="8"/>
    </row>
    <row r="5177" spans="1:68" x14ac:dyDescent="0.25">
      <c r="A5177" s="8"/>
      <c r="B5177" s="8"/>
      <c r="C5177" s="8"/>
      <c r="D5177" s="8"/>
      <c r="F5177" s="8"/>
      <c r="H5177"/>
      <c r="N5177"/>
      <c r="P5177" s="8"/>
      <c r="R5177" s="8"/>
      <c r="T5177" s="8"/>
      <c r="AQ5177"/>
      <c r="BJ5177" s="33" t="s">
        <v>5344</v>
      </c>
      <c r="BP5177" s="8"/>
    </row>
    <row r="5178" spans="1:68" x14ac:dyDescent="0.25">
      <c r="A5178" s="8"/>
      <c r="B5178" s="8"/>
      <c r="C5178" s="8"/>
      <c r="D5178" s="8"/>
      <c r="F5178" s="8"/>
      <c r="H5178"/>
      <c r="N5178"/>
      <c r="P5178" s="8"/>
      <c r="R5178" s="8"/>
      <c r="T5178" s="8"/>
      <c r="AQ5178"/>
      <c r="BJ5178" s="33" t="s">
        <v>5345</v>
      </c>
      <c r="BP5178" s="8"/>
    </row>
    <row r="5179" spans="1:68" x14ac:dyDescent="0.25">
      <c r="A5179" s="8"/>
      <c r="B5179" s="8"/>
      <c r="C5179" s="8"/>
      <c r="D5179" s="8"/>
      <c r="F5179" s="8"/>
      <c r="H5179"/>
      <c r="N5179"/>
      <c r="P5179" s="8"/>
      <c r="R5179" s="8"/>
      <c r="T5179" s="8"/>
      <c r="AQ5179"/>
      <c r="BJ5179" s="33" t="s">
        <v>5346</v>
      </c>
      <c r="BP5179" s="8"/>
    </row>
    <row r="5180" spans="1:68" x14ac:dyDescent="0.25">
      <c r="A5180" s="8"/>
      <c r="B5180" s="8"/>
      <c r="C5180" s="8"/>
      <c r="D5180" s="8"/>
      <c r="F5180" s="8"/>
      <c r="H5180"/>
      <c r="N5180"/>
      <c r="P5180" s="8"/>
      <c r="R5180" s="8"/>
      <c r="T5180" s="8"/>
      <c r="AQ5180"/>
      <c r="BJ5180" s="33" t="s">
        <v>5347</v>
      </c>
      <c r="BP5180" s="8"/>
    </row>
    <row r="5181" spans="1:68" x14ac:dyDescent="0.25">
      <c r="A5181" s="8"/>
      <c r="B5181" s="8"/>
      <c r="C5181" s="8"/>
      <c r="D5181" s="8"/>
      <c r="F5181" s="8"/>
      <c r="H5181"/>
      <c r="N5181"/>
      <c r="P5181" s="8"/>
      <c r="R5181" s="8"/>
      <c r="T5181" s="8"/>
      <c r="AQ5181"/>
      <c r="BJ5181" s="33" t="s">
        <v>5348</v>
      </c>
      <c r="BP5181" s="8"/>
    </row>
    <row r="5182" spans="1:68" x14ac:dyDescent="0.25">
      <c r="A5182" s="8"/>
      <c r="B5182" s="8"/>
      <c r="C5182" s="8"/>
      <c r="D5182" s="8"/>
      <c r="F5182" s="8"/>
      <c r="H5182"/>
      <c r="N5182"/>
      <c r="P5182" s="8"/>
      <c r="R5182" s="8"/>
      <c r="T5182" s="8"/>
      <c r="AQ5182"/>
      <c r="BJ5182" s="33" t="s">
        <v>5349</v>
      </c>
      <c r="BP5182" s="8"/>
    </row>
    <row r="5183" spans="1:68" x14ac:dyDescent="0.25">
      <c r="A5183" s="8"/>
      <c r="B5183" s="8"/>
      <c r="C5183" s="8"/>
      <c r="D5183" s="8"/>
      <c r="F5183" s="8"/>
      <c r="H5183"/>
      <c r="N5183"/>
      <c r="P5183" s="8"/>
      <c r="R5183" s="8"/>
      <c r="T5183" s="8"/>
      <c r="AQ5183"/>
      <c r="BJ5183" s="33" t="s">
        <v>5350</v>
      </c>
      <c r="BP5183" s="8"/>
    </row>
    <row r="5184" spans="1:68" x14ac:dyDescent="0.25">
      <c r="A5184" s="8"/>
      <c r="B5184" s="8"/>
      <c r="C5184" s="8"/>
      <c r="D5184" s="8"/>
      <c r="F5184" s="8"/>
      <c r="H5184"/>
      <c r="N5184"/>
      <c r="P5184" s="8"/>
      <c r="R5184" s="8"/>
      <c r="T5184" s="8"/>
      <c r="AQ5184"/>
      <c r="BJ5184" s="33" t="s">
        <v>5351</v>
      </c>
      <c r="BP5184" s="8"/>
    </row>
    <row r="5185" spans="1:68" x14ac:dyDescent="0.25">
      <c r="A5185" s="8"/>
      <c r="B5185" s="8"/>
      <c r="C5185" s="8"/>
      <c r="D5185" s="8"/>
      <c r="F5185" s="8"/>
      <c r="H5185"/>
      <c r="N5185"/>
      <c r="P5185" s="8"/>
      <c r="R5185" s="8"/>
      <c r="T5185" s="8"/>
      <c r="AQ5185"/>
      <c r="BJ5185" s="33" t="s">
        <v>5352</v>
      </c>
      <c r="BP5185" s="8"/>
    </row>
    <row r="5186" spans="1:68" x14ac:dyDescent="0.25">
      <c r="A5186" s="8"/>
      <c r="B5186" s="8"/>
      <c r="C5186" s="8"/>
      <c r="D5186" s="8"/>
      <c r="F5186" s="8"/>
      <c r="H5186"/>
      <c r="N5186"/>
      <c r="P5186" s="8"/>
      <c r="R5186" s="8"/>
      <c r="T5186" s="8"/>
      <c r="AQ5186"/>
      <c r="BJ5186" s="33" t="s">
        <v>5353</v>
      </c>
      <c r="BP5186" s="8"/>
    </row>
    <row r="5187" spans="1:68" x14ac:dyDescent="0.25">
      <c r="A5187" s="8"/>
      <c r="B5187" s="8"/>
      <c r="C5187" s="8"/>
      <c r="D5187" s="8"/>
      <c r="F5187" s="8"/>
      <c r="H5187"/>
      <c r="N5187"/>
      <c r="P5187" s="8"/>
      <c r="R5187" s="8"/>
      <c r="T5187" s="8"/>
      <c r="AQ5187"/>
      <c r="BJ5187" s="33" t="s">
        <v>5354</v>
      </c>
      <c r="BP5187" s="8"/>
    </row>
    <row r="5188" spans="1:68" x14ac:dyDescent="0.25">
      <c r="A5188" s="8"/>
      <c r="B5188" s="8"/>
      <c r="C5188" s="8"/>
      <c r="D5188" s="8"/>
      <c r="F5188" s="8"/>
      <c r="H5188"/>
      <c r="N5188"/>
      <c r="P5188" s="8"/>
      <c r="R5188" s="8"/>
      <c r="T5188" s="8"/>
      <c r="AQ5188"/>
      <c r="BJ5188" s="33" t="s">
        <v>5355</v>
      </c>
      <c r="BP5188" s="8"/>
    </row>
    <row r="5189" spans="1:68" x14ac:dyDescent="0.25">
      <c r="A5189" s="8"/>
      <c r="B5189" s="8"/>
      <c r="C5189" s="8"/>
      <c r="D5189" s="8"/>
      <c r="F5189" s="8"/>
      <c r="H5189"/>
      <c r="N5189"/>
      <c r="P5189" s="8"/>
      <c r="R5189" s="8"/>
      <c r="T5189" s="8"/>
      <c r="AQ5189"/>
      <c r="BJ5189" s="33" t="s">
        <v>5356</v>
      </c>
      <c r="BP5189" s="8"/>
    </row>
    <row r="5190" spans="1:68" x14ac:dyDescent="0.25">
      <c r="A5190" s="8"/>
      <c r="B5190" s="8"/>
      <c r="C5190" s="8"/>
      <c r="D5190" s="8"/>
      <c r="F5190" s="8"/>
      <c r="H5190"/>
      <c r="N5190"/>
      <c r="P5190" s="8"/>
      <c r="R5190" s="8"/>
      <c r="T5190" s="8"/>
      <c r="AQ5190"/>
      <c r="BJ5190" s="33" t="s">
        <v>5357</v>
      </c>
      <c r="BP5190" s="8"/>
    </row>
    <row r="5191" spans="1:68" x14ac:dyDescent="0.25">
      <c r="A5191" s="8"/>
      <c r="B5191" s="8"/>
      <c r="C5191" s="8"/>
      <c r="D5191" s="8"/>
      <c r="F5191" s="8"/>
      <c r="H5191"/>
      <c r="N5191"/>
      <c r="P5191" s="8"/>
      <c r="R5191" s="8"/>
      <c r="T5191" s="8"/>
      <c r="AQ5191"/>
      <c r="BJ5191" s="33" t="s">
        <v>5358</v>
      </c>
      <c r="BP5191" s="8"/>
    </row>
    <row r="5192" spans="1:68" x14ac:dyDescent="0.25">
      <c r="A5192" s="8"/>
      <c r="B5192" s="8"/>
      <c r="C5192" s="8"/>
      <c r="D5192" s="8"/>
      <c r="F5192" s="8"/>
      <c r="H5192"/>
      <c r="N5192"/>
      <c r="P5192" s="8"/>
      <c r="R5192" s="8"/>
      <c r="T5192" s="8"/>
      <c r="AQ5192"/>
      <c r="BJ5192" s="33" t="s">
        <v>5359</v>
      </c>
      <c r="BP5192" s="8"/>
    </row>
    <row r="5193" spans="1:68" x14ac:dyDescent="0.25">
      <c r="A5193" s="8"/>
      <c r="B5193" s="8"/>
      <c r="C5193" s="8"/>
      <c r="D5193" s="8"/>
      <c r="F5193" s="8"/>
      <c r="H5193"/>
      <c r="N5193"/>
      <c r="P5193" s="8"/>
      <c r="R5193" s="8"/>
      <c r="T5193" s="8"/>
      <c r="AQ5193"/>
      <c r="BJ5193" s="33" t="s">
        <v>5360</v>
      </c>
      <c r="BP5193" s="8"/>
    </row>
    <row r="5194" spans="1:68" x14ac:dyDescent="0.25">
      <c r="A5194" s="8"/>
      <c r="B5194" s="8"/>
      <c r="C5194" s="8"/>
      <c r="D5194" s="8"/>
      <c r="F5194" s="8"/>
      <c r="H5194"/>
      <c r="N5194"/>
      <c r="P5194" s="8"/>
      <c r="R5194" s="8"/>
      <c r="T5194" s="8"/>
      <c r="AQ5194"/>
      <c r="BJ5194" s="33" t="s">
        <v>5361</v>
      </c>
      <c r="BP5194" s="8"/>
    </row>
    <row r="5195" spans="1:68" x14ac:dyDescent="0.25">
      <c r="A5195" s="8"/>
      <c r="B5195" s="8"/>
      <c r="C5195" s="8"/>
      <c r="D5195" s="8"/>
      <c r="F5195" s="8"/>
      <c r="H5195"/>
      <c r="N5195"/>
      <c r="P5195" s="8"/>
      <c r="R5195" s="8"/>
      <c r="T5195" s="8"/>
      <c r="AQ5195"/>
      <c r="BJ5195" s="33" t="s">
        <v>5362</v>
      </c>
      <c r="BP5195" s="8"/>
    </row>
    <row r="5196" spans="1:68" x14ac:dyDescent="0.25">
      <c r="A5196" s="8"/>
      <c r="B5196" s="8"/>
      <c r="C5196" s="8"/>
      <c r="D5196" s="8"/>
      <c r="F5196" s="8"/>
      <c r="H5196"/>
      <c r="N5196"/>
      <c r="P5196" s="8"/>
      <c r="R5196" s="8"/>
      <c r="T5196" s="8"/>
      <c r="AQ5196"/>
      <c r="BJ5196" s="33" t="s">
        <v>5363</v>
      </c>
      <c r="BP5196" s="8"/>
    </row>
    <row r="5197" spans="1:68" x14ac:dyDescent="0.25">
      <c r="A5197" s="8"/>
      <c r="B5197" s="8"/>
      <c r="C5197" s="8"/>
      <c r="D5197" s="8"/>
      <c r="F5197" s="8"/>
      <c r="H5197"/>
      <c r="N5197"/>
      <c r="P5197" s="8"/>
      <c r="R5197" s="8"/>
      <c r="T5197" s="8"/>
      <c r="AQ5197"/>
      <c r="BJ5197" s="33" t="s">
        <v>5364</v>
      </c>
      <c r="BP5197" s="8"/>
    </row>
    <row r="5198" spans="1:68" x14ac:dyDescent="0.25">
      <c r="A5198" s="8"/>
      <c r="B5198" s="8"/>
      <c r="C5198" s="8"/>
      <c r="D5198" s="8"/>
      <c r="F5198" s="8"/>
      <c r="H5198"/>
      <c r="N5198"/>
      <c r="P5198" s="8"/>
      <c r="R5198" s="8"/>
      <c r="T5198" s="8"/>
      <c r="AQ5198"/>
      <c r="BJ5198" s="33" t="s">
        <v>5365</v>
      </c>
      <c r="BP5198" s="8"/>
    </row>
    <row r="5199" spans="1:68" x14ac:dyDescent="0.25">
      <c r="A5199" s="8"/>
      <c r="B5199" s="8"/>
      <c r="C5199" s="8"/>
      <c r="D5199" s="8"/>
      <c r="F5199" s="8"/>
      <c r="H5199"/>
      <c r="N5199"/>
      <c r="P5199" s="8"/>
      <c r="R5199" s="8"/>
      <c r="T5199" s="8"/>
      <c r="AQ5199"/>
      <c r="BJ5199" s="33" t="s">
        <v>5366</v>
      </c>
      <c r="BP5199" s="8"/>
    </row>
    <row r="5200" spans="1:68" x14ac:dyDescent="0.25">
      <c r="A5200" s="8"/>
      <c r="B5200" s="8"/>
      <c r="C5200" s="8"/>
      <c r="D5200" s="8"/>
      <c r="F5200" s="8"/>
      <c r="H5200"/>
      <c r="N5200"/>
      <c r="P5200" s="8"/>
      <c r="R5200" s="8"/>
      <c r="T5200" s="8"/>
      <c r="AQ5200"/>
      <c r="BJ5200" s="33" t="s">
        <v>5367</v>
      </c>
      <c r="BP5200" s="8"/>
    </row>
    <row r="5201" spans="1:68" x14ac:dyDescent="0.25">
      <c r="A5201" s="8"/>
      <c r="B5201" s="8"/>
      <c r="C5201" s="8"/>
      <c r="D5201" s="8"/>
      <c r="F5201" s="8"/>
      <c r="H5201"/>
      <c r="N5201"/>
      <c r="P5201" s="8"/>
      <c r="R5201" s="8"/>
      <c r="T5201" s="8"/>
      <c r="AQ5201"/>
      <c r="BJ5201" s="33" t="s">
        <v>5368</v>
      </c>
      <c r="BP5201" s="8"/>
    </row>
    <row r="5202" spans="1:68" x14ac:dyDescent="0.25">
      <c r="A5202" s="8"/>
      <c r="B5202" s="8"/>
      <c r="C5202" s="8"/>
      <c r="D5202" s="8"/>
      <c r="F5202" s="8"/>
      <c r="H5202"/>
      <c r="N5202"/>
      <c r="P5202" s="8"/>
      <c r="R5202" s="8"/>
      <c r="T5202" s="8"/>
      <c r="AQ5202"/>
      <c r="BJ5202" s="33" t="s">
        <v>5369</v>
      </c>
      <c r="BP5202" s="8"/>
    </row>
    <row r="5203" spans="1:68" x14ac:dyDescent="0.25">
      <c r="A5203" s="8"/>
      <c r="B5203" s="8"/>
      <c r="C5203" s="8"/>
      <c r="D5203" s="8"/>
      <c r="F5203" s="8"/>
      <c r="H5203"/>
      <c r="N5203"/>
      <c r="P5203" s="8"/>
      <c r="R5203" s="8"/>
      <c r="T5203" s="8"/>
      <c r="AQ5203"/>
      <c r="BJ5203" s="33" t="s">
        <v>5370</v>
      </c>
      <c r="BP5203" s="8"/>
    </row>
    <row r="5204" spans="1:68" x14ac:dyDescent="0.25">
      <c r="A5204" s="8"/>
      <c r="B5204" s="8"/>
      <c r="C5204" s="8"/>
      <c r="D5204" s="8"/>
      <c r="F5204" s="8"/>
      <c r="H5204"/>
      <c r="N5204"/>
      <c r="P5204" s="8"/>
      <c r="R5204" s="8"/>
      <c r="T5204" s="8"/>
      <c r="AQ5204"/>
      <c r="BJ5204" s="33" t="s">
        <v>5371</v>
      </c>
      <c r="BP5204" s="8"/>
    </row>
    <row r="5205" spans="1:68" x14ac:dyDescent="0.25">
      <c r="A5205" s="8"/>
      <c r="B5205" s="8"/>
      <c r="C5205" s="8"/>
      <c r="D5205" s="8"/>
      <c r="F5205" s="8"/>
      <c r="H5205"/>
      <c r="N5205"/>
      <c r="P5205" s="8"/>
      <c r="R5205" s="8"/>
      <c r="T5205" s="8"/>
      <c r="AQ5205"/>
      <c r="BJ5205" s="33" t="s">
        <v>5372</v>
      </c>
      <c r="BP5205" s="8"/>
    </row>
    <row r="5206" spans="1:68" x14ac:dyDescent="0.25">
      <c r="A5206" s="8"/>
      <c r="B5206" s="8"/>
      <c r="C5206" s="8"/>
      <c r="D5206" s="8"/>
      <c r="F5206" s="8"/>
      <c r="H5206"/>
      <c r="N5206"/>
      <c r="P5206" s="8"/>
      <c r="R5206" s="8"/>
      <c r="T5206" s="8"/>
      <c r="AQ5206"/>
      <c r="BJ5206" s="33" t="s">
        <v>5373</v>
      </c>
      <c r="BP5206" s="8"/>
    </row>
    <row r="5207" spans="1:68" x14ac:dyDescent="0.25">
      <c r="A5207" s="8"/>
      <c r="B5207" s="8"/>
      <c r="C5207" s="8"/>
      <c r="D5207" s="8"/>
      <c r="F5207" s="8"/>
      <c r="H5207"/>
      <c r="N5207"/>
      <c r="P5207" s="8"/>
      <c r="R5207" s="8"/>
      <c r="T5207" s="8"/>
      <c r="AQ5207"/>
      <c r="BJ5207" s="33" t="s">
        <v>5374</v>
      </c>
      <c r="BP5207" s="8"/>
    </row>
    <row r="5208" spans="1:68" x14ac:dyDescent="0.25">
      <c r="A5208" s="8"/>
      <c r="B5208" s="8"/>
      <c r="C5208" s="8"/>
      <c r="D5208" s="8"/>
      <c r="F5208" s="8"/>
      <c r="H5208"/>
      <c r="N5208"/>
      <c r="P5208" s="8"/>
      <c r="R5208" s="8"/>
      <c r="T5208" s="8"/>
      <c r="AQ5208"/>
      <c r="BJ5208" s="33" t="s">
        <v>5375</v>
      </c>
      <c r="BP5208" s="8"/>
    </row>
    <row r="5209" spans="1:68" x14ac:dyDescent="0.25">
      <c r="A5209" s="8"/>
      <c r="B5209" s="8"/>
      <c r="C5209" s="8"/>
      <c r="D5209" s="8"/>
      <c r="F5209" s="8"/>
      <c r="H5209"/>
      <c r="N5209"/>
      <c r="P5209" s="8"/>
      <c r="R5209" s="8"/>
      <c r="T5209" s="8"/>
      <c r="AQ5209"/>
      <c r="BJ5209" s="33" t="s">
        <v>5376</v>
      </c>
      <c r="BP5209" s="8"/>
    </row>
    <row r="5210" spans="1:68" x14ac:dyDescent="0.25">
      <c r="A5210" s="8"/>
      <c r="B5210" s="8"/>
      <c r="C5210" s="8"/>
      <c r="D5210" s="8"/>
      <c r="F5210" s="8"/>
      <c r="H5210"/>
      <c r="N5210"/>
      <c r="P5210" s="8"/>
      <c r="R5210" s="8"/>
      <c r="T5210" s="8"/>
      <c r="AQ5210"/>
      <c r="BJ5210" s="33" t="s">
        <v>5377</v>
      </c>
      <c r="BP5210" s="8"/>
    </row>
    <row r="5211" spans="1:68" x14ac:dyDescent="0.25">
      <c r="A5211" s="8"/>
      <c r="B5211" s="8"/>
      <c r="C5211" s="8"/>
      <c r="D5211" s="8"/>
      <c r="F5211" s="8"/>
      <c r="H5211"/>
      <c r="N5211"/>
      <c r="P5211" s="8"/>
      <c r="R5211" s="8"/>
      <c r="T5211" s="8"/>
      <c r="AQ5211"/>
      <c r="BJ5211" s="33" t="s">
        <v>5378</v>
      </c>
      <c r="BP5211" s="8"/>
    </row>
    <row r="5212" spans="1:68" x14ac:dyDescent="0.25">
      <c r="A5212" s="8"/>
      <c r="B5212" s="8"/>
      <c r="C5212" s="8"/>
      <c r="D5212" s="8"/>
      <c r="F5212" s="8"/>
      <c r="H5212"/>
      <c r="N5212"/>
      <c r="P5212" s="8"/>
      <c r="R5212" s="8"/>
      <c r="T5212" s="8"/>
      <c r="AQ5212"/>
      <c r="BJ5212" s="33" t="s">
        <v>5379</v>
      </c>
      <c r="BP5212" s="8"/>
    </row>
    <row r="5213" spans="1:68" x14ac:dyDescent="0.25">
      <c r="A5213" s="8"/>
      <c r="B5213" s="8"/>
      <c r="C5213" s="8"/>
      <c r="D5213" s="8"/>
      <c r="F5213" s="8"/>
      <c r="H5213"/>
      <c r="N5213"/>
      <c r="P5213" s="8"/>
      <c r="R5213" s="8"/>
      <c r="T5213" s="8"/>
      <c r="AQ5213"/>
      <c r="BJ5213" s="33" t="s">
        <v>5380</v>
      </c>
      <c r="BP5213" s="8"/>
    </row>
    <row r="5214" spans="1:68" x14ac:dyDescent="0.25">
      <c r="A5214" s="8"/>
      <c r="B5214" s="8"/>
      <c r="C5214" s="8"/>
      <c r="D5214" s="8"/>
      <c r="F5214" s="8"/>
      <c r="H5214"/>
      <c r="N5214"/>
      <c r="P5214" s="8"/>
      <c r="R5214" s="8"/>
      <c r="T5214" s="8"/>
      <c r="AQ5214"/>
      <c r="BJ5214" s="33" t="s">
        <v>5381</v>
      </c>
      <c r="BP5214" s="8"/>
    </row>
    <row r="5215" spans="1:68" x14ac:dyDescent="0.25">
      <c r="A5215" s="8"/>
      <c r="B5215" s="8"/>
      <c r="C5215" s="8"/>
      <c r="D5215" s="8"/>
      <c r="F5215" s="8"/>
      <c r="H5215"/>
      <c r="N5215"/>
      <c r="P5215" s="8"/>
      <c r="R5215" s="8"/>
      <c r="T5215" s="8"/>
      <c r="AQ5215"/>
      <c r="BJ5215" s="33" t="s">
        <v>5382</v>
      </c>
      <c r="BP5215" s="8"/>
    </row>
    <row r="5216" spans="1:68" x14ac:dyDescent="0.25">
      <c r="A5216" s="8"/>
      <c r="B5216" s="8"/>
      <c r="C5216" s="8"/>
      <c r="D5216" s="8"/>
      <c r="F5216" s="8"/>
      <c r="H5216"/>
      <c r="N5216"/>
      <c r="P5216" s="8"/>
      <c r="R5216" s="8"/>
      <c r="T5216" s="8"/>
      <c r="AQ5216"/>
      <c r="BJ5216" s="33" t="s">
        <v>5383</v>
      </c>
      <c r="BP5216" s="8"/>
    </row>
    <row r="5217" spans="1:68" x14ac:dyDescent="0.25">
      <c r="A5217" s="8"/>
      <c r="B5217" s="8"/>
      <c r="C5217" s="8"/>
      <c r="D5217" s="8"/>
      <c r="F5217" s="8"/>
      <c r="H5217"/>
      <c r="N5217"/>
      <c r="P5217" s="8"/>
      <c r="R5217" s="8"/>
      <c r="T5217" s="8"/>
      <c r="AQ5217"/>
      <c r="BJ5217" s="33" t="s">
        <v>5384</v>
      </c>
      <c r="BP5217" s="8"/>
    </row>
    <row r="5218" spans="1:68" x14ac:dyDescent="0.25">
      <c r="A5218" s="8"/>
      <c r="B5218" s="8"/>
      <c r="C5218" s="8"/>
      <c r="D5218" s="8"/>
      <c r="F5218" s="8"/>
      <c r="H5218"/>
      <c r="N5218"/>
      <c r="P5218" s="8"/>
      <c r="R5218" s="8"/>
      <c r="T5218" s="8"/>
      <c r="AQ5218"/>
      <c r="BJ5218" s="33" t="s">
        <v>5385</v>
      </c>
      <c r="BP5218" s="8"/>
    </row>
    <row r="5219" spans="1:68" x14ac:dyDescent="0.25">
      <c r="A5219" s="8"/>
      <c r="B5219" s="8"/>
      <c r="C5219" s="8"/>
      <c r="D5219" s="8"/>
      <c r="F5219" s="8"/>
      <c r="H5219"/>
      <c r="N5219"/>
      <c r="P5219" s="8"/>
      <c r="R5219" s="8"/>
      <c r="T5219" s="8"/>
      <c r="AQ5219"/>
      <c r="BJ5219" s="33" t="s">
        <v>5386</v>
      </c>
      <c r="BP5219" s="8"/>
    </row>
    <row r="5220" spans="1:68" x14ac:dyDescent="0.25">
      <c r="A5220" s="8"/>
      <c r="B5220" s="8"/>
      <c r="C5220" s="8"/>
      <c r="D5220" s="8"/>
      <c r="F5220" s="8"/>
      <c r="H5220"/>
      <c r="N5220"/>
      <c r="P5220" s="8"/>
      <c r="R5220" s="8"/>
      <c r="T5220" s="8"/>
      <c r="AQ5220"/>
      <c r="BJ5220" s="33" t="s">
        <v>5387</v>
      </c>
      <c r="BP5220" s="8"/>
    </row>
    <row r="5221" spans="1:68" x14ac:dyDescent="0.25">
      <c r="A5221" s="8"/>
      <c r="B5221" s="8"/>
      <c r="C5221" s="8"/>
      <c r="D5221" s="8"/>
      <c r="F5221" s="8"/>
      <c r="H5221"/>
      <c r="N5221"/>
      <c r="P5221" s="8"/>
      <c r="R5221" s="8"/>
      <c r="T5221" s="8"/>
      <c r="AQ5221"/>
      <c r="BJ5221" s="33" t="s">
        <v>5388</v>
      </c>
      <c r="BP5221" s="8"/>
    </row>
    <row r="5222" spans="1:68" x14ac:dyDescent="0.25">
      <c r="A5222" s="8"/>
      <c r="B5222" s="8"/>
      <c r="C5222" s="8"/>
      <c r="D5222" s="8"/>
      <c r="F5222" s="8"/>
      <c r="H5222"/>
      <c r="N5222"/>
      <c r="P5222" s="8"/>
      <c r="R5222" s="8"/>
      <c r="T5222" s="8"/>
      <c r="AQ5222"/>
      <c r="BJ5222" s="33" t="s">
        <v>5389</v>
      </c>
      <c r="BP5222" s="8"/>
    </row>
    <row r="5223" spans="1:68" x14ac:dyDescent="0.25">
      <c r="A5223" s="8"/>
      <c r="B5223" s="8"/>
      <c r="C5223" s="8"/>
      <c r="D5223" s="8"/>
      <c r="F5223" s="8"/>
      <c r="H5223"/>
      <c r="N5223"/>
      <c r="P5223" s="8"/>
      <c r="R5223" s="8"/>
      <c r="T5223" s="8"/>
      <c r="AQ5223"/>
      <c r="BJ5223" s="33" t="s">
        <v>5390</v>
      </c>
      <c r="BP5223" s="8"/>
    </row>
    <row r="5224" spans="1:68" x14ac:dyDescent="0.25">
      <c r="A5224" s="8"/>
      <c r="B5224" s="8"/>
      <c r="C5224" s="8"/>
      <c r="D5224" s="8"/>
      <c r="F5224" s="8"/>
      <c r="H5224"/>
      <c r="N5224"/>
      <c r="P5224" s="8"/>
      <c r="R5224" s="8"/>
      <c r="T5224" s="8"/>
      <c r="AQ5224"/>
      <c r="BJ5224" s="33" t="s">
        <v>5391</v>
      </c>
      <c r="BP5224" s="8"/>
    </row>
    <row r="5225" spans="1:68" x14ac:dyDescent="0.25">
      <c r="A5225" s="8"/>
      <c r="B5225" s="8"/>
      <c r="C5225" s="8"/>
      <c r="D5225" s="8"/>
      <c r="F5225" s="8"/>
      <c r="H5225"/>
      <c r="N5225"/>
      <c r="P5225" s="8"/>
      <c r="R5225" s="8"/>
      <c r="T5225" s="8"/>
      <c r="AQ5225"/>
      <c r="BJ5225" s="33" t="s">
        <v>5392</v>
      </c>
      <c r="BP5225" s="8"/>
    </row>
    <row r="5226" spans="1:68" x14ac:dyDescent="0.25">
      <c r="A5226" s="8"/>
      <c r="B5226" s="8"/>
      <c r="C5226" s="8"/>
      <c r="D5226" s="8"/>
      <c r="F5226" s="8"/>
      <c r="H5226"/>
      <c r="N5226"/>
      <c r="P5226" s="8"/>
      <c r="R5226" s="8"/>
      <c r="T5226" s="8"/>
      <c r="AQ5226"/>
      <c r="BJ5226" s="33" t="s">
        <v>5393</v>
      </c>
      <c r="BP5226" s="8"/>
    </row>
    <row r="5227" spans="1:68" x14ac:dyDescent="0.25">
      <c r="A5227" s="8"/>
      <c r="B5227" s="8"/>
      <c r="C5227" s="8"/>
      <c r="D5227" s="8"/>
      <c r="F5227" s="8"/>
      <c r="H5227"/>
      <c r="N5227"/>
      <c r="P5227" s="8"/>
      <c r="R5227" s="8"/>
      <c r="T5227" s="8"/>
      <c r="AQ5227"/>
      <c r="BJ5227" s="33" t="s">
        <v>5394</v>
      </c>
      <c r="BP5227" s="8"/>
    </row>
    <row r="5228" spans="1:68" x14ac:dyDescent="0.25">
      <c r="A5228" s="8"/>
      <c r="B5228" s="8"/>
      <c r="C5228" s="8"/>
      <c r="D5228" s="8"/>
      <c r="F5228" s="8"/>
      <c r="H5228"/>
      <c r="N5228"/>
      <c r="P5228" s="8"/>
      <c r="R5228" s="8"/>
      <c r="T5228" s="8"/>
      <c r="AQ5228"/>
      <c r="BJ5228" s="33" t="s">
        <v>5395</v>
      </c>
      <c r="BP5228" s="8"/>
    </row>
    <row r="5229" spans="1:68" x14ac:dyDescent="0.25">
      <c r="A5229" s="8"/>
      <c r="B5229" s="8"/>
      <c r="C5229" s="8"/>
      <c r="D5229" s="8"/>
      <c r="F5229" s="8"/>
      <c r="H5229"/>
      <c r="N5229"/>
      <c r="P5229" s="8"/>
      <c r="R5229" s="8"/>
      <c r="T5229" s="8"/>
      <c r="AQ5229"/>
      <c r="BJ5229" s="33" t="s">
        <v>5396</v>
      </c>
      <c r="BP5229" s="8"/>
    </row>
    <row r="5230" spans="1:68" x14ac:dyDescent="0.25">
      <c r="A5230" s="8"/>
      <c r="B5230" s="8"/>
      <c r="C5230" s="8"/>
      <c r="D5230" s="8"/>
      <c r="F5230" s="8"/>
      <c r="H5230"/>
      <c r="N5230"/>
      <c r="P5230" s="8"/>
      <c r="R5230" s="8"/>
      <c r="T5230" s="8"/>
      <c r="AQ5230"/>
      <c r="BJ5230" s="33" t="s">
        <v>5397</v>
      </c>
      <c r="BP5230" s="8"/>
    </row>
    <row r="5231" spans="1:68" x14ac:dyDescent="0.25">
      <c r="A5231" s="8"/>
      <c r="B5231" s="8"/>
      <c r="C5231" s="8"/>
      <c r="D5231" s="8"/>
      <c r="F5231" s="8"/>
      <c r="H5231"/>
      <c r="N5231"/>
      <c r="P5231" s="8"/>
      <c r="R5231" s="8"/>
      <c r="T5231" s="8"/>
      <c r="AQ5231"/>
      <c r="BJ5231" s="33" t="s">
        <v>5398</v>
      </c>
      <c r="BP5231" s="8"/>
    </row>
    <row r="5232" spans="1:68" x14ac:dyDescent="0.25">
      <c r="A5232" s="8"/>
      <c r="B5232" s="8"/>
      <c r="C5232" s="8"/>
      <c r="D5232" s="8"/>
      <c r="F5232" s="8"/>
      <c r="H5232"/>
      <c r="N5232"/>
      <c r="P5232" s="8"/>
      <c r="R5232" s="8"/>
      <c r="T5232" s="8"/>
      <c r="AQ5232"/>
      <c r="BJ5232" s="33" t="s">
        <v>5399</v>
      </c>
      <c r="BP5232" s="8"/>
    </row>
    <row r="5233" spans="1:68" x14ac:dyDescent="0.25">
      <c r="A5233" s="8"/>
      <c r="B5233" s="8"/>
      <c r="C5233" s="8"/>
      <c r="D5233" s="8"/>
      <c r="F5233" s="8"/>
      <c r="H5233"/>
      <c r="N5233"/>
      <c r="P5233" s="8"/>
      <c r="R5233" s="8"/>
      <c r="T5233" s="8"/>
      <c r="AQ5233"/>
      <c r="BJ5233" s="33" t="s">
        <v>5400</v>
      </c>
      <c r="BP5233" s="8"/>
    </row>
    <row r="5234" spans="1:68" x14ac:dyDescent="0.25">
      <c r="A5234" s="8"/>
      <c r="B5234" s="8"/>
      <c r="C5234" s="8"/>
      <c r="D5234" s="8"/>
      <c r="F5234" s="8"/>
      <c r="H5234"/>
      <c r="N5234"/>
      <c r="P5234" s="8"/>
      <c r="R5234" s="8"/>
      <c r="T5234" s="8"/>
      <c r="AQ5234"/>
      <c r="BJ5234" s="33" t="s">
        <v>5401</v>
      </c>
      <c r="BP5234" s="8"/>
    </row>
    <row r="5235" spans="1:68" x14ac:dyDescent="0.25">
      <c r="A5235" s="8"/>
      <c r="B5235" s="8"/>
      <c r="C5235" s="8"/>
      <c r="D5235" s="8"/>
      <c r="F5235" s="8"/>
      <c r="H5235"/>
      <c r="N5235"/>
      <c r="P5235" s="8"/>
      <c r="R5235" s="8"/>
      <c r="T5235" s="8"/>
      <c r="AQ5235"/>
      <c r="BJ5235" s="33" t="s">
        <v>5402</v>
      </c>
      <c r="BP5235" s="8"/>
    </row>
    <row r="5236" spans="1:68" x14ac:dyDescent="0.25">
      <c r="A5236" s="8"/>
      <c r="B5236" s="8"/>
      <c r="C5236" s="8"/>
      <c r="D5236" s="8"/>
      <c r="F5236" s="8"/>
      <c r="H5236"/>
      <c r="N5236"/>
      <c r="P5236" s="8"/>
      <c r="R5236" s="8"/>
      <c r="T5236" s="8"/>
      <c r="AQ5236"/>
      <c r="BJ5236" s="33" t="s">
        <v>5403</v>
      </c>
      <c r="BP5236" s="8"/>
    </row>
    <row r="5237" spans="1:68" x14ac:dyDescent="0.25">
      <c r="A5237" s="8"/>
      <c r="B5237" s="8"/>
      <c r="C5237" s="8"/>
      <c r="D5237" s="8"/>
      <c r="F5237" s="8"/>
      <c r="H5237"/>
      <c r="N5237"/>
      <c r="P5237" s="8"/>
      <c r="R5237" s="8"/>
      <c r="T5237" s="8"/>
      <c r="AQ5237"/>
      <c r="BJ5237" s="33" t="s">
        <v>5404</v>
      </c>
      <c r="BP5237" s="8"/>
    </row>
    <row r="5238" spans="1:68" x14ac:dyDescent="0.25">
      <c r="A5238" s="8"/>
      <c r="B5238" s="8"/>
      <c r="C5238" s="8"/>
      <c r="D5238" s="8"/>
      <c r="F5238" s="8"/>
      <c r="H5238"/>
      <c r="N5238"/>
      <c r="P5238" s="8"/>
      <c r="R5238" s="8"/>
      <c r="T5238" s="8"/>
      <c r="AQ5238"/>
      <c r="BJ5238" s="33" t="s">
        <v>5405</v>
      </c>
      <c r="BP5238" s="8"/>
    </row>
    <row r="5239" spans="1:68" x14ac:dyDescent="0.25">
      <c r="A5239" s="8"/>
      <c r="B5239" s="8"/>
      <c r="C5239" s="8"/>
      <c r="D5239" s="8"/>
      <c r="F5239" s="8"/>
      <c r="H5239"/>
      <c r="N5239"/>
      <c r="P5239" s="8"/>
      <c r="R5239" s="8"/>
      <c r="T5239" s="8"/>
      <c r="AQ5239"/>
      <c r="BJ5239" s="33" t="s">
        <v>5406</v>
      </c>
      <c r="BP5239" s="8"/>
    </row>
    <row r="5240" spans="1:68" x14ac:dyDescent="0.25">
      <c r="A5240" s="8"/>
      <c r="B5240" s="8"/>
      <c r="C5240" s="8"/>
      <c r="D5240" s="8"/>
      <c r="F5240" s="8"/>
      <c r="H5240"/>
      <c r="N5240"/>
      <c r="P5240" s="8"/>
      <c r="R5240" s="8"/>
      <c r="T5240" s="8"/>
      <c r="AQ5240"/>
      <c r="BJ5240" s="33" t="s">
        <v>5407</v>
      </c>
      <c r="BP5240" s="8"/>
    </row>
    <row r="5241" spans="1:68" x14ac:dyDescent="0.25">
      <c r="A5241" s="8"/>
      <c r="B5241" s="8"/>
      <c r="C5241" s="8"/>
      <c r="D5241" s="8"/>
      <c r="F5241" s="8"/>
      <c r="H5241"/>
      <c r="N5241"/>
      <c r="P5241" s="8"/>
      <c r="R5241" s="8"/>
      <c r="T5241" s="8"/>
      <c r="AQ5241"/>
      <c r="BJ5241" s="33" t="s">
        <v>5408</v>
      </c>
      <c r="BP5241" s="8"/>
    </row>
    <row r="5242" spans="1:68" x14ac:dyDescent="0.25">
      <c r="A5242" s="8"/>
      <c r="B5242" s="8"/>
      <c r="C5242" s="8"/>
      <c r="D5242" s="8"/>
      <c r="F5242" s="8"/>
      <c r="H5242"/>
      <c r="N5242"/>
      <c r="P5242" s="8"/>
      <c r="R5242" s="8"/>
      <c r="T5242" s="8"/>
      <c r="AQ5242"/>
      <c r="BJ5242" s="33" t="s">
        <v>5409</v>
      </c>
      <c r="BP5242" s="8"/>
    </row>
    <row r="5243" spans="1:68" x14ac:dyDescent="0.25">
      <c r="A5243" s="8"/>
      <c r="B5243" s="8"/>
      <c r="C5243" s="8"/>
      <c r="D5243" s="8"/>
      <c r="F5243" s="8"/>
      <c r="H5243"/>
      <c r="N5243"/>
      <c r="P5243" s="8"/>
      <c r="R5243" s="8"/>
      <c r="T5243" s="8"/>
      <c r="AQ5243"/>
      <c r="BJ5243" s="33" t="s">
        <v>5410</v>
      </c>
      <c r="BP5243" s="8"/>
    </row>
    <row r="5244" spans="1:68" x14ac:dyDescent="0.25">
      <c r="A5244" s="8"/>
      <c r="B5244" s="8"/>
      <c r="C5244" s="8"/>
      <c r="D5244" s="8"/>
      <c r="F5244" s="8"/>
      <c r="H5244"/>
      <c r="N5244"/>
      <c r="P5244" s="8"/>
      <c r="R5244" s="8"/>
      <c r="T5244" s="8"/>
      <c r="AQ5244"/>
      <c r="BJ5244" s="33" t="s">
        <v>5411</v>
      </c>
      <c r="BP5244" s="8"/>
    </row>
    <row r="5245" spans="1:68" x14ac:dyDescent="0.25">
      <c r="A5245" s="8"/>
      <c r="B5245" s="8"/>
      <c r="C5245" s="8"/>
      <c r="D5245" s="8"/>
      <c r="F5245" s="8"/>
      <c r="H5245"/>
      <c r="N5245"/>
      <c r="P5245" s="8"/>
      <c r="R5245" s="8"/>
      <c r="T5245" s="8"/>
      <c r="AQ5245"/>
      <c r="BJ5245" s="33" t="s">
        <v>5412</v>
      </c>
      <c r="BP5245" s="8"/>
    </row>
    <row r="5246" spans="1:68" x14ac:dyDescent="0.25">
      <c r="A5246" s="8"/>
      <c r="B5246" s="8"/>
      <c r="C5246" s="8"/>
      <c r="D5246" s="8"/>
      <c r="F5246" s="8"/>
      <c r="H5246"/>
      <c r="N5246"/>
      <c r="P5246" s="8"/>
      <c r="R5246" s="8"/>
      <c r="T5246" s="8"/>
      <c r="AQ5246"/>
      <c r="BJ5246" s="33" t="s">
        <v>5413</v>
      </c>
      <c r="BP5246" s="8"/>
    </row>
    <row r="5247" spans="1:68" x14ac:dyDescent="0.25">
      <c r="A5247" s="8"/>
      <c r="B5247" s="8"/>
      <c r="C5247" s="8"/>
      <c r="D5247" s="8"/>
      <c r="F5247" s="8"/>
      <c r="H5247"/>
      <c r="N5247"/>
      <c r="P5247" s="8"/>
      <c r="R5247" s="8"/>
      <c r="T5247" s="8"/>
      <c r="AQ5247"/>
      <c r="BJ5247" s="33" t="s">
        <v>5414</v>
      </c>
      <c r="BP5247" s="8"/>
    </row>
    <row r="5248" spans="1:68" x14ac:dyDescent="0.25">
      <c r="A5248" s="8"/>
      <c r="B5248" s="8"/>
      <c r="C5248" s="8"/>
      <c r="D5248" s="8"/>
      <c r="F5248" s="8"/>
      <c r="H5248"/>
      <c r="N5248"/>
      <c r="P5248" s="8"/>
      <c r="R5248" s="8"/>
      <c r="T5248" s="8"/>
      <c r="AQ5248"/>
      <c r="BJ5248" s="33" t="s">
        <v>5415</v>
      </c>
      <c r="BP5248" s="8"/>
    </row>
    <row r="5249" spans="1:68" x14ac:dyDescent="0.25">
      <c r="A5249" s="8"/>
      <c r="B5249" s="8"/>
      <c r="C5249" s="8"/>
      <c r="D5249" s="8"/>
      <c r="F5249" s="8"/>
      <c r="H5249"/>
      <c r="N5249"/>
      <c r="P5249" s="8"/>
      <c r="R5249" s="8"/>
      <c r="T5249" s="8"/>
      <c r="AQ5249"/>
      <c r="BJ5249" s="33" t="s">
        <v>5416</v>
      </c>
      <c r="BP5249" s="8"/>
    </row>
    <row r="5250" spans="1:68" x14ac:dyDescent="0.25">
      <c r="A5250" s="8"/>
      <c r="B5250" s="8"/>
      <c r="C5250" s="8"/>
      <c r="D5250" s="8"/>
      <c r="F5250" s="8"/>
      <c r="H5250"/>
      <c r="N5250"/>
      <c r="P5250" s="8"/>
      <c r="R5250" s="8"/>
      <c r="T5250" s="8"/>
      <c r="AQ5250"/>
      <c r="BJ5250" s="33" t="s">
        <v>5417</v>
      </c>
      <c r="BP5250" s="8"/>
    </row>
    <row r="5251" spans="1:68" x14ac:dyDescent="0.25">
      <c r="A5251" s="8"/>
      <c r="B5251" s="8"/>
      <c r="C5251" s="8"/>
      <c r="D5251" s="8"/>
      <c r="F5251" s="8"/>
      <c r="H5251"/>
      <c r="N5251"/>
      <c r="P5251" s="8"/>
      <c r="R5251" s="8"/>
      <c r="T5251" s="8"/>
      <c r="AQ5251"/>
      <c r="BJ5251" s="33" t="s">
        <v>5418</v>
      </c>
      <c r="BP5251" s="8"/>
    </row>
    <row r="5252" spans="1:68" x14ac:dyDescent="0.25">
      <c r="A5252" s="8"/>
      <c r="B5252" s="8"/>
      <c r="C5252" s="8"/>
      <c r="D5252" s="8"/>
      <c r="F5252" s="8"/>
      <c r="H5252"/>
      <c r="N5252"/>
      <c r="P5252" s="8"/>
      <c r="R5252" s="8"/>
      <c r="T5252" s="8"/>
      <c r="AQ5252"/>
      <c r="BJ5252" s="33" t="s">
        <v>5419</v>
      </c>
      <c r="BP5252" s="8"/>
    </row>
    <row r="5253" spans="1:68" x14ac:dyDescent="0.25">
      <c r="A5253" s="8"/>
      <c r="B5253" s="8"/>
      <c r="C5253" s="8"/>
      <c r="D5253" s="8"/>
      <c r="F5253" s="8"/>
      <c r="H5253"/>
      <c r="N5253"/>
      <c r="P5253" s="8"/>
      <c r="R5253" s="8"/>
      <c r="T5253" s="8"/>
      <c r="AQ5253"/>
      <c r="BJ5253" s="33" t="s">
        <v>5420</v>
      </c>
      <c r="BP5253" s="8"/>
    </row>
    <row r="5254" spans="1:68" x14ac:dyDescent="0.25">
      <c r="A5254" s="8"/>
      <c r="B5254" s="8"/>
      <c r="C5254" s="8"/>
      <c r="D5254" s="8"/>
      <c r="F5254" s="8"/>
      <c r="H5254"/>
      <c r="N5254"/>
      <c r="P5254" s="8"/>
      <c r="R5254" s="8"/>
      <c r="T5254" s="8"/>
      <c r="AQ5254"/>
      <c r="BJ5254" s="33" t="s">
        <v>5421</v>
      </c>
      <c r="BP5254" s="8"/>
    </row>
    <row r="5255" spans="1:68" x14ac:dyDescent="0.25">
      <c r="A5255" s="8"/>
      <c r="B5255" s="8"/>
      <c r="C5255" s="8"/>
      <c r="D5255" s="8"/>
      <c r="F5255" s="8"/>
      <c r="H5255"/>
      <c r="N5255"/>
      <c r="P5255" s="8"/>
      <c r="R5255" s="8"/>
      <c r="T5255" s="8"/>
      <c r="AQ5255"/>
      <c r="BJ5255" s="33" t="s">
        <v>5422</v>
      </c>
      <c r="BP5255" s="8"/>
    </row>
    <row r="5256" spans="1:68" x14ac:dyDescent="0.25">
      <c r="A5256" s="8"/>
      <c r="B5256" s="8"/>
      <c r="C5256" s="8"/>
      <c r="D5256" s="8"/>
      <c r="F5256" s="8"/>
      <c r="H5256"/>
      <c r="N5256"/>
      <c r="P5256" s="8"/>
      <c r="R5256" s="8"/>
      <c r="T5256" s="8"/>
      <c r="AQ5256"/>
      <c r="BJ5256" s="33" t="s">
        <v>5423</v>
      </c>
      <c r="BP5256" s="8"/>
    </row>
    <row r="5257" spans="1:68" x14ac:dyDescent="0.25">
      <c r="A5257" s="8"/>
      <c r="B5257" s="8"/>
      <c r="C5257" s="8"/>
      <c r="D5257" s="8"/>
      <c r="F5257" s="8"/>
      <c r="H5257"/>
      <c r="N5257"/>
      <c r="P5257" s="8"/>
      <c r="R5257" s="8"/>
      <c r="T5257" s="8"/>
      <c r="AQ5257"/>
      <c r="BJ5257" s="33" t="s">
        <v>5424</v>
      </c>
      <c r="BP5257" s="8"/>
    </row>
    <row r="5258" spans="1:68" x14ac:dyDescent="0.25">
      <c r="A5258" s="8"/>
      <c r="B5258" s="8"/>
      <c r="C5258" s="8"/>
      <c r="D5258" s="8"/>
      <c r="F5258" s="8"/>
      <c r="H5258"/>
      <c r="N5258"/>
      <c r="P5258" s="8"/>
      <c r="R5258" s="8"/>
      <c r="T5258" s="8"/>
      <c r="AQ5258"/>
      <c r="BJ5258" s="33" t="s">
        <v>5425</v>
      </c>
      <c r="BP5258" s="8"/>
    </row>
    <row r="5259" spans="1:68" x14ac:dyDescent="0.25">
      <c r="A5259" s="8"/>
      <c r="B5259" s="8"/>
      <c r="C5259" s="8"/>
      <c r="D5259" s="8"/>
      <c r="F5259" s="8"/>
      <c r="H5259"/>
      <c r="N5259"/>
      <c r="P5259" s="8"/>
      <c r="R5259" s="8"/>
      <c r="T5259" s="8"/>
      <c r="AQ5259"/>
      <c r="BJ5259" s="33" t="s">
        <v>5426</v>
      </c>
      <c r="BP5259" s="8"/>
    </row>
    <row r="5260" spans="1:68" x14ac:dyDescent="0.25">
      <c r="A5260" s="8"/>
      <c r="B5260" s="8"/>
      <c r="C5260" s="8"/>
      <c r="D5260" s="8"/>
      <c r="F5260" s="8"/>
      <c r="H5260"/>
      <c r="N5260"/>
      <c r="P5260" s="8"/>
      <c r="R5260" s="8"/>
      <c r="T5260" s="8"/>
      <c r="AQ5260"/>
      <c r="BJ5260" s="33" t="s">
        <v>5427</v>
      </c>
      <c r="BP5260" s="8"/>
    </row>
    <row r="5261" spans="1:68" x14ac:dyDescent="0.25">
      <c r="A5261" s="8"/>
      <c r="B5261" s="8"/>
      <c r="C5261" s="8"/>
      <c r="D5261" s="8"/>
      <c r="F5261" s="8"/>
      <c r="H5261"/>
      <c r="N5261"/>
      <c r="P5261" s="8"/>
      <c r="R5261" s="8"/>
      <c r="T5261" s="8"/>
      <c r="AQ5261"/>
      <c r="BJ5261" s="33" t="s">
        <v>5428</v>
      </c>
      <c r="BP5261" s="8"/>
    </row>
    <row r="5262" spans="1:68" x14ac:dyDescent="0.25">
      <c r="A5262" s="8"/>
      <c r="B5262" s="8"/>
      <c r="C5262" s="8"/>
      <c r="D5262" s="8"/>
      <c r="F5262" s="8"/>
      <c r="H5262"/>
      <c r="N5262"/>
      <c r="P5262" s="8"/>
      <c r="R5262" s="8"/>
      <c r="T5262" s="8"/>
      <c r="AQ5262"/>
      <c r="BJ5262" s="33" t="s">
        <v>5429</v>
      </c>
      <c r="BP5262" s="8"/>
    </row>
    <row r="5263" spans="1:68" x14ac:dyDescent="0.25">
      <c r="A5263" s="8"/>
      <c r="B5263" s="8"/>
      <c r="C5263" s="8"/>
      <c r="D5263" s="8"/>
      <c r="F5263" s="8"/>
      <c r="H5263"/>
      <c r="N5263"/>
      <c r="P5263" s="8"/>
      <c r="R5263" s="8"/>
      <c r="T5263" s="8"/>
      <c r="AQ5263"/>
      <c r="BJ5263" s="33" t="s">
        <v>5430</v>
      </c>
      <c r="BP5263" s="8"/>
    </row>
    <row r="5264" spans="1:68" x14ac:dyDescent="0.25">
      <c r="A5264" s="8"/>
      <c r="B5264" s="8"/>
      <c r="C5264" s="8"/>
      <c r="D5264" s="8"/>
      <c r="F5264" s="8"/>
      <c r="H5264"/>
      <c r="N5264"/>
      <c r="P5264" s="8"/>
      <c r="R5264" s="8"/>
      <c r="T5264" s="8"/>
      <c r="AQ5264"/>
      <c r="BJ5264" s="33" t="s">
        <v>5431</v>
      </c>
      <c r="BP5264" s="8"/>
    </row>
    <row r="5265" spans="1:68" x14ac:dyDescent="0.25">
      <c r="A5265" s="8"/>
      <c r="B5265" s="8"/>
      <c r="C5265" s="8"/>
      <c r="D5265" s="8"/>
      <c r="F5265" s="8"/>
      <c r="H5265"/>
      <c r="N5265"/>
      <c r="P5265" s="8"/>
      <c r="R5265" s="8"/>
      <c r="T5265" s="8"/>
      <c r="AQ5265"/>
      <c r="BJ5265" s="33" t="s">
        <v>5432</v>
      </c>
      <c r="BP5265" s="8"/>
    </row>
    <row r="5266" spans="1:68" x14ac:dyDescent="0.25">
      <c r="A5266" s="8"/>
      <c r="B5266" s="8"/>
      <c r="C5266" s="8"/>
      <c r="D5266" s="8"/>
      <c r="F5266" s="8"/>
      <c r="H5266"/>
      <c r="N5266"/>
      <c r="P5266" s="8"/>
      <c r="R5266" s="8"/>
      <c r="T5266" s="8"/>
      <c r="AQ5266"/>
      <c r="BJ5266" s="33" t="s">
        <v>5433</v>
      </c>
      <c r="BP5266" s="8"/>
    </row>
    <row r="5267" spans="1:68" x14ac:dyDescent="0.25">
      <c r="A5267" s="8"/>
      <c r="B5267" s="8"/>
      <c r="C5267" s="8"/>
      <c r="D5267" s="8"/>
      <c r="F5267" s="8"/>
      <c r="H5267"/>
      <c r="N5267"/>
      <c r="P5267" s="8"/>
      <c r="R5267" s="8"/>
      <c r="T5267" s="8"/>
      <c r="AQ5267"/>
      <c r="BJ5267" s="33" t="s">
        <v>5434</v>
      </c>
      <c r="BP5267" s="8"/>
    </row>
    <row r="5268" spans="1:68" x14ac:dyDescent="0.25">
      <c r="A5268" s="8"/>
      <c r="B5268" s="8"/>
      <c r="C5268" s="8"/>
      <c r="D5268" s="8"/>
      <c r="F5268" s="8"/>
      <c r="H5268"/>
      <c r="N5268"/>
      <c r="P5268" s="8"/>
      <c r="R5268" s="8"/>
      <c r="T5268" s="8"/>
      <c r="AQ5268"/>
      <c r="BJ5268" s="33" t="s">
        <v>5435</v>
      </c>
      <c r="BP5268" s="8"/>
    </row>
    <row r="5269" spans="1:68" x14ac:dyDescent="0.25">
      <c r="A5269" s="8"/>
      <c r="B5269" s="8"/>
      <c r="C5269" s="8"/>
      <c r="D5269" s="8"/>
      <c r="F5269" s="8"/>
      <c r="H5269"/>
      <c r="N5269"/>
      <c r="P5269" s="8"/>
      <c r="R5269" s="8"/>
      <c r="T5269" s="8"/>
      <c r="AQ5269"/>
      <c r="BJ5269" s="33" t="s">
        <v>5436</v>
      </c>
      <c r="BP5269" s="8"/>
    </row>
    <row r="5270" spans="1:68" x14ac:dyDescent="0.25">
      <c r="A5270" s="8"/>
      <c r="B5270" s="8"/>
      <c r="C5270" s="8"/>
      <c r="D5270" s="8"/>
      <c r="F5270" s="8"/>
      <c r="H5270"/>
      <c r="N5270"/>
      <c r="P5270" s="8"/>
      <c r="R5270" s="8"/>
      <c r="T5270" s="8"/>
      <c r="AQ5270"/>
      <c r="BJ5270" s="33" t="s">
        <v>5437</v>
      </c>
      <c r="BP5270" s="8"/>
    </row>
    <row r="5271" spans="1:68" x14ac:dyDescent="0.25">
      <c r="A5271" s="8"/>
      <c r="B5271" s="8"/>
      <c r="C5271" s="8"/>
      <c r="D5271" s="8"/>
      <c r="F5271" s="8"/>
      <c r="H5271"/>
      <c r="N5271"/>
      <c r="P5271" s="8"/>
      <c r="R5271" s="8"/>
      <c r="T5271" s="8"/>
      <c r="AQ5271"/>
      <c r="BJ5271" s="33" t="s">
        <v>5438</v>
      </c>
      <c r="BP5271" s="8"/>
    </row>
    <row r="5272" spans="1:68" x14ac:dyDescent="0.25">
      <c r="A5272" s="8"/>
      <c r="B5272" s="8"/>
      <c r="C5272" s="8"/>
      <c r="D5272" s="8"/>
      <c r="F5272" s="8"/>
      <c r="H5272"/>
      <c r="N5272"/>
      <c r="P5272" s="8"/>
      <c r="R5272" s="8"/>
      <c r="T5272" s="8"/>
      <c r="AQ5272"/>
      <c r="BJ5272" s="33" t="s">
        <v>5439</v>
      </c>
      <c r="BP5272" s="8"/>
    </row>
    <row r="5273" spans="1:68" x14ac:dyDescent="0.25">
      <c r="A5273" s="8"/>
      <c r="B5273" s="8"/>
      <c r="C5273" s="8"/>
      <c r="D5273" s="8"/>
      <c r="F5273" s="8"/>
      <c r="H5273"/>
      <c r="N5273"/>
      <c r="P5273" s="8"/>
      <c r="R5273" s="8"/>
      <c r="T5273" s="8"/>
      <c r="AQ5273"/>
      <c r="BJ5273" s="33" t="s">
        <v>5440</v>
      </c>
      <c r="BP5273" s="8"/>
    </row>
    <row r="5274" spans="1:68" x14ac:dyDescent="0.25">
      <c r="A5274" s="8"/>
      <c r="B5274" s="8"/>
      <c r="C5274" s="8"/>
      <c r="D5274" s="8"/>
      <c r="F5274" s="8"/>
      <c r="H5274"/>
      <c r="N5274"/>
      <c r="P5274" s="8"/>
      <c r="R5274" s="8"/>
      <c r="T5274" s="8"/>
      <c r="AQ5274"/>
      <c r="BJ5274" s="33" t="s">
        <v>5441</v>
      </c>
      <c r="BP5274" s="8"/>
    </row>
    <row r="5275" spans="1:68" x14ac:dyDescent="0.25">
      <c r="A5275" s="8"/>
      <c r="B5275" s="8"/>
      <c r="C5275" s="8"/>
      <c r="D5275" s="8"/>
      <c r="F5275" s="8"/>
      <c r="H5275"/>
      <c r="N5275"/>
      <c r="P5275" s="8"/>
      <c r="R5275" s="8"/>
      <c r="T5275" s="8"/>
      <c r="AQ5275"/>
      <c r="BJ5275" s="33" t="s">
        <v>5442</v>
      </c>
      <c r="BP5275" s="8"/>
    </row>
    <row r="5276" spans="1:68" x14ac:dyDescent="0.25">
      <c r="A5276" s="8"/>
      <c r="B5276" s="8"/>
      <c r="C5276" s="8"/>
      <c r="D5276" s="8"/>
      <c r="F5276" s="8"/>
      <c r="H5276"/>
      <c r="N5276"/>
      <c r="P5276" s="8"/>
      <c r="R5276" s="8"/>
      <c r="T5276" s="8"/>
      <c r="AQ5276"/>
      <c r="BJ5276" s="33" t="s">
        <v>5443</v>
      </c>
      <c r="BP5276" s="8"/>
    </row>
    <row r="5277" spans="1:68" x14ac:dyDescent="0.25">
      <c r="A5277" s="8"/>
      <c r="B5277" s="8"/>
      <c r="C5277" s="8"/>
      <c r="D5277" s="8"/>
      <c r="F5277" s="8"/>
      <c r="H5277"/>
      <c r="N5277"/>
      <c r="P5277" s="8"/>
      <c r="R5277" s="8"/>
      <c r="T5277" s="8"/>
      <c r="AQ5277"/>
      <c r="BJ5277" s="33" t="s">
        <v>5444</v>
      </c>
      <c r="BP5277" s="8"/>
    </row>
    <row r="5278" spans="1:68" x14ac:dyDescent="0.25">
      <c r="A5278" s="8"/>
      <c r="B5278" s="8"/>
      <c r="C5278" s="8"/>
      <c r="D5278" s="8"/>
      <c r="F5278" s="8"/>
      <c r="H5278"/>
      <c r="N5278"/>
      <c r="P5278" s="8"/>
      <c r="R5278" s="8"/>
      <c r="T5278" s="8"/>
      <c r="AQ5278"/>
      <c r="BJ5278" s="33" t="s">
        <v>5445</v>
      </c>
      <c r="BP5278" s="8"/>
    </row>
    <row r="5279" spans="1:68" x14ac:dyDescent="0.25">
      <c r="A5279" s="8"/>
      <c r="B5279" s="8"/>
      <c r="C5279" s="8"/>
      <c r="D5279" s="8"/>
      <c r="F5279" s="8"/>
      <c r="H5279"/>
      <c r="N5279"/>
      <c r="P5279" s="8"/>
      <c r="R5279" s="8"/>
      <c r="T5279" s="8"/>
      <c r="AQ5279"/>
      <c r="BJ5279" s="33" t="s">
        <v>5446</v>
      </c>
      <c r="BP5279" s="8"/>
    </row>
    <row r="5280" spans="1:68" x14ac:dyDescent="0.25">
      <c r="A5280" s="8"/>
      <c r="B5280" s="8"/>
      <c r="C5280" s="8"/>
      <c r="D5280" s="8"/>
      <c r="F5280" s="8"/>
      <c r="H5280"/>
      <c r="N5280"/>
      <c r="P5280" s="8"/>
      <c r="R5280" s="8"/>
      <c r="T5280" s="8"/>
      <c r="AQ5280"/>
      <c r="BJ5280" s="33" t="s">
        <v>5447</v>
      </c>
      <c r="BP5280" s="8"/>
    </row>
    <row r="5281" spans="1:68" x14ac:dyDescent="0.25">
      <c r="A5281" s="8"/>
      <c r="B5281" s="8"/>
      <c r="C5281" s="8"/>
      <c r="D5281" s="8"/>
      <c r="F5281" s="8"/>
      <c r="H5281"/>
      <c r="N5281"/>
      <c r="P5281" s="8"/>
      <c r="R5281" s="8"/>
      <c r="T5281" s="8"/>
      <c r="AQ5281"/>
      <c r="BJ5281" s="33" t="s">
        <v>5448</v>
      </c>
      <c r="BP5281" s="8"/>
    </row>
    <row r="5282" spans="1:68" x14ac:dyDescent="0.25">
      <c r="A5282" s="8"/>
      <c r="B5282" s="8"/>
      <c r="C5282" s="8"/>
      <c r="D5282" s="8"/>
      <c r="F5282" s="8"/>
      <c r="H5282"/>
      <c r="N5282"/>
      <c r="P5282" s="8"/>
      <c r="R5282" s="8"/>
      <c r="T5282" s="8"/>
      <c r="AQ5282"/>
      <c r="BJ5282" s="33" t="s">
        <v>5449</v>
      </c>
      <c r="BP5282" s="8"/>
    </row>
    <row r="5283" spans="1:68" x14ac:dyDescent="0.25">
      <c r="A5283" s="8"/>
      <c r="B5283" s="8"/>
      <c r="C5283" s="8"/>
      <c r="D5283" s="8"/>
      <c r="F5283" s="8"/>
      <c r="H5283"/>
      <c r="N5283"/>
      <c r="P5283" s="8"/>
      <c r="R5283" s="8"/>
      <c r="T5283" s="8"/>
      <c r="AQ5283"/>
      <c r="BJ5283" s="33" t="s">
        <v>5450</v>
      </c>
      <c r="BP5283" s="8"/>
    </row>
    <row r="5284" spans="1:68" x14ac:dyDescent="0.25">
      <c r="A5284" s="8"/>
      <c r="B5284" s="8"/>
      <c r="C5284" s="8"/>
      <c r="D5284" s="8"/>
      <c r="F5284" s="8"/>
      <c r="H5284"/>
      <c r="N5284"/>
      <c r="P5284" s="8"/>
      <c r="R5284" s="8"/>
      <c r="T5284" s="8"/>
      <c r="AQ5284"/>
      <c r="BJ5284" s="33" t="s">
        <v>5451</v>
      </c>
      <c r="BP5284" s="8"/>
    </row>
    <row r="5285" spans="1:68" x14ac:dyDescent="0.25">
      <c r="A5285" s="8"/>
      <c r="B5285" s="8"/>
      <c r="C5285" s="8"/>
      <c r="D5285" s="8"/>
      <c r="F5285" s="8"/>
      <c r="H5285"/>
      <c r="N5285"/>
      <c r="P5285" s="8"/>
      <c r="R5285" s="8"/>
      <c r="T5285" s="8"/>
      <c r="AQ5285"/>
      <c r="BJ5285" s="33" t="s">
        <v>5452</v>
      </c>
      <c r="BP5285" s="8"/>
    </row>
    <row r="5286" spans="1:68" x14ac:dyDescent="0.25">
      <c r="A5286" s="8"/>
      <c r="B5286" s="8"/>
      <c r="C5286" s="8"/>
      <c r="D5286" s="8"/>
      <c r="F5286" s="8"/>
      <c r="H5286"/>
      <c r="N5286"/>
      <c r="P5286" s="8"/>
      <c r="R5286" s="8"/>
      <c r="T5286" s="8"/>
      <c r="AQ5286"/>
      <c r="BJ5286" s="33" t="s">
        <v>5453</v>
      </c>
      <c r="BP5286" s="8"/>
    </row>
    <row r="5287" spans="1:68" x14ac:dyDescent="0.25">
      <c r="A5287" s="8"/>
      <c r="B5287" s="8"/>
      <c r="C5287" s="8"/>
      <c r="D5287" s="8"/>
      <c r="F5287" s="8"/>
      <c r="H5287"/>
      <c r="N5287"/>
      <c r="P5287" s="8"/>
      <c r="R5287" s="8"/>
      <c r="T5287" s="8"/>
      <c r="AQ5287"/>
      <c r="BJ5287" s="33" t="s">
        <v>5454</v>
      </c>
      <c r="BP5287" s="8"/>
    </row>
    <row r="5288" spans="1:68" x14ac:dyDescent="0.25">
      <c r="A5288" s="8"/>
      <c r="B5288" s="8"/>
      <c r="C5288" s="8"/>
      <c r="D5288" s="8"/>
      <c r="F5288" s="8"/>
      <c r="H5288"/>
      <c r="N5288"/>
      <c r="P5288" s="8"/>
      <c r="R5288" s="8"/>
      <c r="T5288" s="8"/>
      <c r="AQ5288"/>
      <c r="BJ5288" s="33" t="s">
        <v>5455</v>
      </c>
      <c r="BP5288" s="8"/>
    </row>
    <row r="5289" spans="1:68" x14ac:dyDescent="0.25">
      <c r="A5289" s="8"/>
      <c r="B5289" s="8"/>
      <c r="C5289" s="8"/>
      <c r="D5289" s="8"/>
      <c r="F5289" s="8"/>
      <c r="H5289"/>
      <c r="N5289"/>
      <c r="P5289" s="8"/>
      <c r="R5289" s="8"/>
      <c r="T5289" s="8"/>
      <c r="AQ5289"/>
      <c r="BJ5289" s="33" t="s">
        <v>5456</v>
      </c>
      <c r="BP5289" s="8"/>
    </row>
    <row r="5290" spans="1:68" x14ac:dyDescent="0.25">
      <c r="A5290" s="8"/>
      <c r="B5290" s="8"/>
      <c r="C5290" s="8"/>
      <c r="D5290" s="8"/>
      <c r="F5290" s="8"/>
      <c r="H5290"/>
      <c r="N5290"/>
      <c r="P5290" s="8"/>
      <c r="R5290" s="8"/>
      <c r="T5290" s="8"/>
      <c r="AQ5290"/>
      <c r="BJ5290" s="33" t="s">
        <v>5457</v>
      </c>
      <c r="BP5290" s="8"/>
    </row>
    <row r="5291" spans="1:68" x14ac:dyDescent="0.25">
      <c r="A5291" s="8"/>
      <c r="B5291" s="8"/>
      <c r="C5291" s="8"/>
      <c r="D5291" s="8"/>
      <c r="F5291" s="8"/>
      <c r="H5291"/>
      <c r="N5291"/>
      <c r="P5291" s="8"/>
      <c r="R5291" s="8"/>
      <c r="T5291" s="8"/>
      <c r="AQ5291"/>
      <c r="BJ5291" s="33" t="s">
        <v>5458</v>
      </c>
      <c r="BP5291" s="8"/>
    </row>
    <row r="5292" spans="1:68" x14ac:dyDescent="0.25">
      <c r="A5292" s="8"/>
      <c r="B5292" s="8"/>
      <c r="C5292" s="8"/>
      <c r="D5292" s="8"/>
      <c r="F5292" s="8"/>
      <c r="H5292"/>
      <c r="N5292"/>
      <c r="P5292" s="8"/>
      <c r="R5292" s="8"/>
      <c r="T5292" s="8"/>
      <c r="AQ5292"/>
      <c r="BJ5292" s="33" t="s">
        <v>5459</v>
      </c>
      <c r="BP5292" s="8"/>
    </row>
    <row r="5293" spans="1:68" x14ac:dyDescent="0.25">
      <c r="A5293" s="8"/>
      <c r="B5293" s="8"/>
      <c r="C5293" s="8"/>
      <c r="D5293" s="8"/>
      <c r="F5293" s="8"/>
      <c r="H5293"/>
      <c r="N5293"/>
      <c r="P5293" s="8"/>
      <c r="R5293" s="8"/>
      <c r="T5293" s="8"/>
      <c r="AQ5293"/>
      <c r="BJ5293" s="33" t="s">
        <v>5460</v>
      </c>
      <c r="BP5293" s="8"/>
    </row>
    <row r="5294" spans="1:68" x14ac:dyDescent="0.25">
      <c r="A5294" s="8"/>
      <c r="B5294" s="8"/>
      <c r="C5294" s="8"/>
      <c r="D5294" s="8"/>
      <c r="F5294" s="8"/>
      <c r="H5294"/>
      <c r="N5294"/>
      <c r="P5294" s="8"/>
      <c r="R5294" s="8"/>
      <c r="T5294" s="8"/>
      <c r="AQ5294"/>
      <c r="BJ5294" s="33" t="s">
        <v>5461</v>
      </c>
      <c r="BP5294" s="8"/>
    </row>
    <row r="5295" spans="1:68" x14ac:dyDescent="0.25">
      <c r="A5295" s="8"/>
      <c r="B5295" s="8"/>
      <c r="C5295" s="8"/>
      <c r="D5295" s="8"/>
      <c r="F5295" s="8"/>
      <c r="H5295"/>
      <c r="N5295"/>
      <c r="P5295" s="8"/>
      <c r="R5295" s="8"/>
      <c r="T5295" s="8"/>
      <c r="AQ5295"/>
      <c r="BJ5295" s="33" t="s">
        <v>5462</v>
      </c>
      <c r="BP5295" s="8"/>
    </row>
    <row r="5296" spans="1:68" x14ac:dyDescent="0.25">
      <c r="A5296" s="8"/>
      <c r="B5296" s="8"/>
      <c r="C5296" s="8"/>
      <c r="D5296" s="8"/>
      <c r="F5296" s="8"/>
      <c r="H5296"/>
      <c r="N5296"/>
      <c r="P5296" s="8"/>
      <c r="R5296" s="8"/>
      <c r="T5296" s="8"/>
      <c r="AQ5296"/>
      <c r="BJ5296" s="33" t="s">
        <v>5463</v>
      </c>
      <c r="BP5296" s="8"/>
    </row>
    <row r="5297" spans="1:68" x14ac:dyDescent="0.25">
      <c r="A5297" s="8"/>
      <c r="B5297" s="8"/>
      <c r="C5297" s="8"/>
      <c r="D5297" s="8"/>
      <c r="F5297" s="8"/>
      <c r="H5297"/>
      <c r="N5297"/>
      <c r="P5297" s="8"/>
      <c r="R5297" s="8"/>
      <c r="T5297" s="8"/>
      <c r="AQ5297"/>
      <c r="BJ5297" s="33" t="s">
        <v>5464</v>
      </c>
      <c r="BP5297" s="8"/>
    </row>
    <row r="5298" spans="1:68" x14ac:dyDescent="0.25">
      <c r="A5298" s="8"/>
      <c r="B5298" s="8"/>
      <c r="C5298" s="8"/>
      <c r="D5298" s="8"/>
      <c r="F5298" s="8"/>
      <c r="H5298"/>
      <c r="N5298"/>
      <c r="P5298" s="8"/>
      <c r="R5298" s="8"/>
      <c r="T5298" s="8"/>
      <c r="AQ5298"/>
      <c r="BJ5298" s="33" t="s">
        <v>5465</v>
      </c>
      <c r="BP5298" s="8"/>
    </row>
    <row r="5299" spans="1:68" x14ac:dyDescent="0.25">
      <c r="A5299" s="8"/>
      <c r="B5299" s="8"/>
      <c r="C5299" s="8"/>
      <c r="D5299" s="8"/>
      <c r="F5299" s="8"/>
      <c r="H5299"/>
      <c r="N5299"/>
      <c r="P5299" s="8"/>
      <c r="R5299" s="8"/>
      <c r="T5299" s="8"/>
      <c r="AQ5299"/>
      <c r="BJ5299" s="33" t="s">
        <v>5466</v>
      </c>
      <c r="BP5299" s="8"/>
    </row>
    <row r="5300" spans="1:68" x14ac:dyDescent="0.25">
      <c r="A5300" s="8"/>
      <c r="B5300" s="8"/>
      <c r="C5300" s="8"/>
      <c r="D5300" s="8"/>
      <c r="F5300" s="8"/>
      <c r="H5300"/>
      <c r="N5300"/>
      <c r="P5300" s="8"/>
      <c r="R5300" s="8"/>
      <c r="T5300" s="8"/>
      <c r="AQ5300"/>
      <c r="BJ5300" s="33" t="s">
        <v>5467</v>
      </c>
      <c r="BP5300" s="8"/>
    </row>
    <row r="5301" spans="1:68" x14ac:dyDescent="0.25">
      <c r="A5301" s="8"/>
      <c r="B5301" s="8"/>
      <c r="C5301" s="8"/>
      <c r="D5301" s="8"/>
      <c r="F5301" s="8"/>
      <c r="H5301"/>
      <c r="N5301"/>
      <c r="P5301" s="8"/>
      <c r="R5301" s="8"/>
      <c r="T5301" s="8"/>
      <c r="AQ5301"/>
      <c r="BJ5301" s="33" t="s">
        <v>5468</v>
      </c>
      <c r="BP5301" s="8"/>
    </row>
    <row r="5302" spans="1:68" x14ac:dyDescent="0.25">
      <c r="A5302" s="8"/>
      <c r="B5302" s="8"/>
      <c r="C5302" s="8"/>
      <c r="D5302" s="8"/>
      <c r="F5302" s="8"/>
      <c r="H5302"/>
      <c r="N5302"/>
      <c r="P5302" s="8"/>
      <c r="R5302" s="8"/>
      <c r="T5302" s="8"/>
      <c r="AQ5302"/>
      <c r="BJ5302" s="33" t="s">
        <v>5469</v>
      </c>
      <c r="BP5302" s="8"/>
    </row>
    <row r="5303" spans="1:68" x14ac:dyDescent="0.25">
      <c r="A5303" s="8"/>
      <c r="B5303" s="8"/>
      <c r="C5303" s="8"/>
      <c r="D5303" s="8"/>
      <c r="F5303" s="8"/>
      <c r="H5303"/>
      <c r="N5303"/>
      <c r="P5303" s="8"/>
      <c r="R5303" s="8"/>
      <c r="T5303" s="8"/>
      <c r="AQ5303"/>
      <c r="BJ5303" s="33" t="s">
        <v>5470</v>
      </c>
      <c r="BP5303" s="8"/>
    </row>
    <row r="5304" spans="1:68" x14ac:dyDescent="0.25">
      <c r="A5304" s="8"/>
      <c r="B5304" s="8"/>
      <c r="C5304" s="8"/>
      <c r="D5304" s="8"/>
      <c r="F5304" s="8"/>
      <c r="H5304"/>
      <c r="N5304"/>
      <c r="P5304" s="8"/>
      <c r="R5304" s="8"/>
      <c r="T5304" s="8"/>
      <c r="AQ5304"/>
      <c r="BJ5304" s="33" t="s">
        <v>5471</v>
      </c>
      <c r="BP5304" s="8"/>
    </row>
    <row r="5305" spans="1:68" x14ac:dyDescent="0.25">
      <c r="A5305" s="8"/>
      <c r="B5305" s="8"/>
      <c r="C5305" s="8"/>
      <c r="D5305" s="8"/>
      <c r="F5305" s="8"/>
      <c r="H5305"/>
      <c r="N5305"/>
      <c r="P5305" s="8"/>
      <c r="R5305" s="8"/>
      <c r="T5305" s="8"/>
      <c r="AQ5305"/>
      <c r="BJ5305" s="33" t="s">
        <v>5472</v>
      </c>
      <c r="BP5305" s="8"/>
    </row>
    <row r="5306" spans="1:68" x14ac:dyDescent="0.25">
      <c r="A5306" s="8"/>
      <c r="B5306" s="8"/>
      <c r="C5306" s="8"/>
      <c r="D5306" s="8"/>
      <c r="F5306" s="8"/>
      <c r="H5306"/>
      <c r="N5306"/>
      <c r="P5306" s="8"/>
      <c r="R5306" s="8"/>
      <c r="T5306" s="8"/>
      <c r="AQ5306"/>
      <c r="BJ5306" s="33" t="s">
        <v>5473</v>
      </c>
      <c r="BP5306" s="8"/>
    </row>
    <row r="5307" spans="1:68" x14ac:dyDescent="0.25">
      <c r="A5307" s="8"/>
      <c r="B5307" s="8"/>
      <c r="C5307" s="8"/>
      <c r="D5307" s="8"/>
      <c r="F5307" s="8"/>
      <c r="H5307"/>
      <c r="N5307"/>
      <c r="P5307" s="8"/>
      <c r="R5307" s="8"/>
      <c r="T5307" s="8"/>
      <c r="AQ5307"/>
      <c r="BJ5307" s="33" t="s">
        <v>5474</v>
      </c>
      <c r="BP5307" s="8"/>
    </row>
    <row r="5308" spans="1:68" x14ac:dyDescent="0.25">
      <c r="A5308" s="8"/>
      <c r="B5308" s="8"/>
      <c r="C5308" s="8"/>
      <c r="D5308" s="8"/>
      <c r="F5308" s="8"/>
      <c r="H5308"/>
      <c r="N5308"/>
      <c r="P5308" s="8"/>
      <c r="R5308" s="8"/>
      <c r="T5308" s="8"/>
      <c r="AQ5308"/>
      <c r="BJ5308" s="33" t="s">
        <v>5475</v>
      </c>
      <c r="BP5308" s="8"/>
    </row>
    <row r="5309" spans="1:68" x14ac:dyDescent="0.25">
      <c r="A5309" s="8"/>
      <c r="B5309" s="8"/>
      <c r="C5309" s="8"/>
      <c r="D5309" s="8"/>
      <c r="F5309" s="8"/>
      <c r="H5309"/>
      <c r="N5309"/>
      <c r="P5309" s="8"/>
      <c r="R5309" s="8"/>
      <c r="T5309" s="8"/>
      <c r="AQ5309"/>
      <c r="BJ5309" s="33" t="s">
        <v>5476</v>
      </c>
      <c r="BP5309" s="8"/>
    </row>
    <row r="5310" spans="1:68" x14ac:dyDescent="0.25">
      <c r="A5310" s="8"/>
      <c r="B5310" s="8"/>
      <c r="C5310" s="8"/>
      <c r="D5310" s="8"/>
      <c r="F5310" s="8"/>
      <c r="H5310"/>
      <c r="N5310"/>
      <c r="P5310" s="8"/>
      <c r="R5310" s="8"/>
      <c r="T5310" s="8"/>
      <c r="AQ5310"/>
      <c r="BJ5310" s="33" t="s">
        <v>5477</v>
      </c>
      <c r="BP5310" s="8"/>
    </row>
    <row r="5311" spans="1:68" x14ac:dyDescent="0.25">
      <c r="A5311" s="8"/>
      <c r="B5311" s="8"/>
      <c r="C5311" s="8"/>
      <c r="D5311" s="8"/>
      <c r="F5311" s="8"/>
      <c r="H5311"/>
      <c r="N5311"/>
      <c r="P5311" s="8"/>
      <c r="R5311" s="8"/>
      <c r="T5311" s="8"/>
      <c r="AQ5311"/>
      <c r="BJ5311" s="33" t="s">
        <v>5478</v>
      </c>
      <c r="BP5311" s="8"/>
    </row>
    <row r="5312" spans="1:68" x14ac:dyDescent="0.25">
      <c r="A5312" s="8"/>
      <c r="B5312" s="8"/>
      <c r="C5312" s="8"/>
      <c r="D5312" s="8"/>
      <c r="F5312" s="8"/>
      <c r="H5312"/>
      <c r="N5312"/>
      <c r="P5312" s="8"/>
      <c r="R5312" s="8"/>
      <c r="T5312" s="8"/>
      <c r="AQ5312"/>
      <c r="BJ5312" s="33" t="s">
        <v>5479</v>
      </c>
      <c r="BP5312" s="8"/>
    </row>
    <row r="5313" spans="1:68" x14ac:dyDescent="0.25">
      <c r="A5313" s="8"/>
      <c r="B5313" s="8"/>
      <c r="C5313" s="8"/>
      <c r="D5313" s="8"/>
      <c r="F5313" s="8"/>
      <c r="H5313"/>
      <c r="N5313"/>
      <c r="P5313" s="8"/>
      <c r="R5313" s="8"/>
      <c r="T5313" s="8"/>
      <c r="AQ5313"/>
      <c r="BJ5313" s="33" t="s">
        <v>5480</v>
      </c>
      <c r="BP5313" s="8"/>
    </row>
    <row r="5314" spans="1:68" x14ac:dyDescent="0.25">
      <c r="A5314" s="8"/>
      <c r="B5314" s="8"/>
      <c r="C5314" s="8"/>
      <c r="D5314" s="8"/>
      <c r="F5314" s="8"/>
      <c r="H5314"/>
      <c r="N5314"/>
      <c r="P5314" s="8"/>
      <c r="R5314" s="8"/>
      <c r="T5314" s="8"/>
      <c r="AQ5314"/>
      <c r="BJ5314" s="33" t="s">
        <v>5481</v>
      </c>
      <c r="BP5314" s="8"/>
    </row>
    <row r="5315" spans="1:68" x14ac:dyDescent="0.25">
      <c r="A5315" s="8"/>
      <c r="B5315" s="8"/>
      <c r="C5315" s="8"/>
      <c r="D5315" s="8"/>
      <c r="F5315" s="8"/>
      <c r="H5315"/>
      <c r="N5315"/>
      <c r="P5315" s="8"/>
      <c r="R5315" s="8"/>
      <c r="T5315" s="8"/>
      <c r="AQ5315"/>
      <c r="BJ5315" s="33" t="s">
        <v>5482</v>
      </c>
      <c r="BP5315" s="8"/>
    </row>
    <row r="5316" spans="1:68" x14ac:dyDescent="0.25">
      <c r="A5316" s="8"/>
      <c r="B5316" s="8"/>
      <c r="C5316" s="8"/>
      <c r="D5316" s="8"/>
      <c r="F5316" s="8"/>
      <c r="H5316"/>
      <c r="N5316"/>
      <c r="P5316" s="8"/>
      <c r="R5316" s="8"/>
      <c r="T5316" s="8"/>
      <c r="AQ5316"/>
      <c r="BJ5316" s="33" t="s">
        <v>5483</v>
      </c>
      <c r="BP5316" s="8"/>
    </row>
    <row r="5317" spans="1:68" x14ac:dyDescent="0.25">
      <c r="A5317" s="8"/>
      <c r="B5317" s="8"/>
      <c r="C5317" s="8"/>
      <c r="D5317" s="8"/>
      <c r="F5317" s="8"/>
      <c r="H5317"/>
      <c r="N5317"/>
      <c r="P5317" s="8"/>
      <c r="R5317" s="8"/>
      <c r="T5317" s="8"/>
      <c r="AQ5317"/>
      <c r="BJ5317" s="33" t="s">
        <v>5484</v>
      </c>
      <c r="BP5317" s="8"/>
    </row>
    <row r="5318" spans="1:68" x14ac:dyDescent="0.25">
      <c r="A5318" s="8"/>
      <c r="B5318" s="8"/>
      <c r="C5318" s="8"/>
      <c r="D5318" s="8"/>
      <c r="F5318" s="8"/>
      <c r="H5318"/>
      <c r="N5318"/>
      <c r="P5318" s="8"/>
      <c r="R5318" s="8"/>
      <c r="T5318" s="8"/>
      <c r="AQ5318"/>
      <c r="BJ5318" s="33" t="s">
        <v>5485</v>
      </c>
      <c r="BP5318" s="8"/>
    </row>
    <row r="5319" spans="1:68" x14ac:dyDescent="0.25">
      <c r="A5319" s="8"/>
      <c r="B5319" s="8"/>
      <c r="C5319" s="8"/>
      <c r="D5319" s="8"/>
      <c r="F5319" s="8"/>
      <c r="H5319"/>
      <c r="N5319"/>
      <c r="P5319" s="8"/>
      <c r="R5319" s="8"/>
      <c r="T5319" s="8"/>
      <c r="AQ5319"/>
      <c r="BJ5319" s="33" t="s">
        <v>5486</v>
      </c>
      <c r="BP5319" s="8"/>
    </row>
    <row r="5320" spans="1:68" x14ac:dyDescent="0.25">
      <c r="A5320" s="8"/>
      <c r="B5320" s="8"/>
      <c r="C5320" s="8"/>
      <c r="D5320" s="8"/>
      <c r="F5320" s="8"/>
      <c r="H5320"/>
      <c r="N5320"/>
      <c r="P5320" s="8"/>
      <c r="R5320" s="8"/>
      <c r="T5320" s="8"/>
      <c r="AQ5320"/>
      <c r="BJ5320" s="33" t="s">
        <v>5487</v>
      </c>
      <c r="BP5320" s="8"/>
    </row>
    <row r="5321" spans="1:68" x14ac:dyDescent="0.25">
      <c r="A5321" s="8"/>
      <c r="B5321" s="8"/>
      <c r="C5321" s="8"/>
      <c r="D5321" s="8"/>
      <c r="F5321" s="8"/>
      <c r="H5321"/>
      <c r="N5321"/>
      <c r="P5321" s="8"/>
      <c r="R5321" s="8"/>
      <c r="T5321" s="8"/>
      <c r="AQ5321"/>
      <c r="BJ5321" s="33" t="s">
        <v>5488</v>
      </c>
      <c r="BP5321" s="8"/>
    </row>
    <row r="5322" spans="1:68" x14ac:dyDescent="0.25">
      <c r="A5322" s="8"/>
      <c r="B5322" s="8"/>
      <c r="C5322" s="8"/>
      <c r="D5322" s="8"/>
      <c r="F5322" s="8"/>
      <c r="H5322"/>
      <c r="N5322"/>
      <c r="P5322" s="8"/>
      <c r="R5322" s="8"/>
      <c r="T5322" s="8"/>
      <c r="AQ5322"/>
      <c r="BJ5322" s="33" t="s">
        <v>5489</v>
      </c>
      <c r="BP5322" s="8"/>
    </row>
    <row r="5323" spans="1:68" x14ac:dyDescent="0.25">
      <c r="A5323" s="8"/>
      <c r="B5323" s="8"/>
      <c r="C5323" s="8"/>
      <c r="D5323" s="8"/>
      <c r="F5323" s="8"/>
      <c r="H5323"/>
      <c r="N5323"/>
      <c r="P5323" s="8"/>
      <c r="R5323" s="8"/>
      <c r="T5323" s="8"/>
      <c r="AQ5323"/>
      <c r="BJ5323" s="33" t="s">
        <v>5490</v>
      </c>
      <c r="BP5323" s="8"/>
    </row>
    <row r="5324" spans="1:68" x14ac:dyDescent="0.25">
      <c r="A5324" s="8"/>
      <c r="B5324" s="8"/>
      <c r="C5324" s="8"/>
      <c r="D5324" s="8"/>
      <c r="F5324" s="8"/>
      <c r="H5324"/>
      <c r="N5324"/>
      <c r="P5324" s="8"/>
      <c r="R5324" s="8"/>
      <c r="T5324" s="8"/>
      <c r="AQ5324"/>
      <c r="BJ5324" s="33" t="s">
        <v>5491</v>
      </c>
      <c r="BP5324" s="8"/>
    </row>
    <row r="5325" spans="1:68" x14ac:dyDescent="0.25">
      <c r="A5325" s="8"/>
      <c r="B5325" s="8"/>
      <c r="C5325" s="8"/>
      <c r="D5325" s="8"/>
      <c r="F5325" s="8"/>
      <c r="H5325"/>
      <c r="N5325"/>
      <c r="P5325" s="8"/>
      <c r="R5325" s="8"/>
      <c r="T5325" s="8"/>
      <c r="AQ5325"/>
      <c r="BJ5325" s="33" t="s">
        <v>5492</v>
      </c>
      <c r="BP5325" s="8"/>
    </row>
    <row r="5326" spans="1:68" x14ac:dyDescent="0.25">
      <c r="A5326" s="8"/>
      <c r="B5326" s="8"/>
      <c r="C5326" s="8"/>
      <c r="D5326" s="8"/>
      <c r="F5326" s="8"/>
      <c r="H5326"/>
      <c r="N5326"/>
      <c r="P5326" s="8"/>
      <c r="R5326" s="8"/>
      <c r="T5326" s="8"/>
      <c r="AQ5326"/>
      <c r="BJ5326" s="33" t="s">
        <v>5493</v>
      </c>
      <c r="BP5326" s="8"/>
    </row>
    <row r="5327" spans="1:68" x14ac:dyDescent="0.25">
      <c r="A5327" s="8"/>
      <c r="B5327" s="8"/>
      <c r="C5327" s="8"/>
      <c r="D5327" s="8"/>
      <c r="F5327" s="8"/>
      <c r="H5327"/>
      <c r="N5327"/>
      <c r="P5327" s="8"/>
      <c r="R5327" s="8"/>
      <c r="T5327" s="8"/>
      <c r="AQ5327"/>
      <c r="BJ5327" s="33" t="s">
        <v>5494</v>
      </c>
      <c r="BP5327" s="8"/>
    </row>
    <row r="5328" spans="1:68" x14ac:dyDescent="0.25">
      <c r="A5328" s="8"/>
      <c r="B5328" s="8"/>
      <c r="C5328" s="8"/>
      <c r="D5328" s="8"/>
      <c r="F5328" s="8"/>
      <c r="H5328"/>
      <c r="N5328"/>
      <c r="P5328" s="8"/>
      <c r="R5328" s="8"/>
      <c r="T5328" s="8"/>
      <c r="AQ5328"/>
      <c r="BJ5328" s="33" t="s">
        <v>5495</v>
      </c>
      <c r="BP5328" s="8"/>
    </row>
    <row r="5329" spans="1:68" x14ac:dyDescent="0.25">
      <c r="A5329" s="8"/>
      <c r="B5329" s="8"/>
      <c r="C5329" s="8"/>
      <c r="D5329" s="8"/>
      <c r="F5329" s="8"/>
      <c r="H5329"/>
      <c r="N5329"/>
      <c r="P5329" s="8"/>
      <c r="R5329" s="8"/>
      <c r="T5329" s="8"/>
      <c r="AQ5329"/>
      <c r="BJ5329" s="33" t="s">
        <v>5496</v>
      </c>
      <c r="BP5329" s="8"/>
    </row>
    <row r="5330" spans="1:68" x14ac:dyDescent="0.25">
      <c r="A5330" s="8"/>
      <c r="B5330" s="8"/>
      <c r="C5330" s="8"/>
      <c r="D5330" s="8"/>
      <c r="F5330" s="8"/>
      <c r="H5330"/>
      <c r="N5330"/>
      <c r="P5330" s="8"/>
      <c r="R5330" s="8"/>
      <c r="T5330" s="8"/>
      <c r="AQ5330"/>
      <c r="BJ5330" s="33" t="s">
        <v>5497</v>
      </c>
      <c r="BP5330" s="8"/>
    </row>
    <row r="5331" spans="1:68" x14ac:dyDescent="0.25">
      <c r="A5331" s="8"/>
      <c r="B5331" s="8"/>
      <c r="C5331" s="8"/>
      <c r="D5331" s="8"/>
      <c r="F5331" s="8"/>
      <c r="H5331"/>
      <c r="N5331"/>
      <c r="P5331" s="8"/>
      <c r="R5331" s="8"/>
      <c r="T5331" s="8"/>
      <c r="AQ5331"/>
      <c r="BJ5331" s="33" t="s">
        <v>5498</v>
      </c>
      <c r="BP5331" s="8"/>
    </row>
    <row r="5332" spans="1:68" x14ac:dyDescent="0.25">
      <c r="A5332" s="8"/>
      <c r="B5332" s="8"/>
      <c r="C5332" s="8"/>
      <c r="D5332" s="8"/>
      <c r="F5332" s="8"/>
      <c r="H5332"/>
      <c r="N5332"/>
      <c r="P5332" s="8"/>
      <c r="R5332" s="8"/>
      <c r="T5332" s="8"/>
      <c r="AQ5332"/>
      <c r="BJ5332" s="33" t="s">
        <v>5499</v>
      </c>
      <c r="BP5332" s="8"/>
    </row>
    <row r="5333" spans="1:68" x14ac:dyDescent="0.25">
      <c r="A5333" s="8"/>
      <c r="B5333" s="8"/>
      <c r="C5333" s="8"/>
      <c r="D5333" s="8"/>
      <c r="F5333" s="8"/>
      <c r="H5333"/>
      <c r="N5333"/>
      <c r="P5333" s="8"/>
      <c r="R5333" s="8"/>
      <c r="T5333" s="8"/>
      <c r="AQ5333"/>
      <c r="BJ5333" s="33" t="s">
        <v>5500</v>
      </c>
      <c r="BP5333" s="8"/>
    </row>
    <row r="5334" spans="1:68" x14ac:dyDescent="0.25">
      <c r="A5334" s="8"/>
      <c r="B5334" s="8"/>
      <c r="C5334" s="8"/>
      <c r="D5334" s="8"/>
      <c r="F5334" s="8"/>
      <c r="H5334"/>
      <c r="N5334"/>
      <c r="P5334" s="8"/>
      <c r="R5334" s="8"/>
      <c r="T5334" s="8"/>
      <c r="AQ5334"/>
      <c r="BJ5334" s="33" t="s">
        <v>5501</v>
      </c>
      <c r="BP5334" s="8"/>
    </row>
    <row r="5335" spans="1:68" x14ac:dyDescent="0.25">
      <c r="A5335" s="8"/>
      <c r="B5335" s="8"/>
      <c r="C5335" s="8"/>
      <c r="D5335" s="8"/>
      <c r="F5335" s="8"/>
      <c r="H5335"/>
      <c r="N5335"/>
      <c r="P5335" s="8"/>
      <c r="R5335" s="8"/>
      <c r="T5335" s="8"/>
      <c r="AQ5335"/>
      <c r="BJ5335" s="33" t="s">
        <v>5502</v>
      </c>
      <c r="BP5335" s="8"/>
    </row>
    <row r="5336" spans="1:68" x14ac:dyDescent="0.25">
      <c r="A5336" s="8"/>
      <c r="B5336" s="8"/>
      <c r="C5336" s="8"/>
      <c r="D5336" s="8"/>
      <c r="F5336" s="8"/>
      <c r="H5336"/>
      <c r="N5336"/>
      <c r="P5336" s="8"/>
      <c r="R5336" s="8"/>
      <c r="T5336" s="8"/>
      <c r="AQ5336"/>
      <c r="BJ5336" s="33" t="s">
        <v>5503</v>
      </c>
      <c r="BP5336" s="8"/>
    </row>
    <row r="5337" spans="1:68" x14ac:dyDescent="0.25">
      <c r="A5337" s="8"/>
      <c r="B5337" s="8"/>
      <c r="C5337" s="8"/>
      <c r="D5337" s="8"/>
      <c r="F5337" s="8"/>
      <c r="H5337"/>
      <c r="N5337"/>
      <c r="P5337" s="8"/>
      <c r="R5337" s="8"/>
      <c r="T5337" s="8"/>
      <c r="AQ5337"/>
      <c r="BJ5337" s="33" t="s">
        <v>5504</v>
      </c>
      <c r="BP5337" s="8"/>
    </row>
    <row r="5338" spans="1:68" x14ac:dyDescent="0.25">
      <c r="A5338" s="8"/>
      <c r="B5338" s="8"/>
      <c r="C5338" s="8"/>
      <c r="D5338" s="8"/>
      <c r="F5338" s="8"/>
      <c r="H5338"/>
      <c r="N5338"/>
      <c r="P5338" s="8"/>
      <c r="R5338" s="8"/>
      <c r="T5338" s="8"/>
      <c r="AQ5338"/>
      <c r="BJ5338" s="33" t="s">
        <v>5505</v>
      </c>
      <c r="BP5338" s="8"/>
    </row>
    <row r="5339" spans="1:68" x14ac:dyDescent="0.25">
      <c r="A5339" s="8"/>
      <c r="B5339" s="8"/>
      <c r="C5339" s="8"/>
      <c r="D5339" s="8"/>
      <c r="F5339" s="8"/>
      <c r="H5339"/>
      <c r="N5339"/>
      <c r="P5339" s="8"/>
      <c r="R5339" s="8"/>
      <c r="T5339" s="8"/>
      <c r="AQ5339"/>
      <c r="BJ5339" s="33" t="s">
        <v>5506</v>
      </c>
      <c r="BP5339" s="8"/>
    </row>
    <row r="5340" spans="1:68" x14ac:dyDescent="0.25">
      <c r="A5340" s="8"/>
      <c r="B5340" s="8"/>
      <c r="C5340" s="8"/>
      <c r="D5340" s="8"/>
      <c r="F5340" s="8"/>
      <c r="H5340"/>
      <c r="N5340"/>
      <c r="P5340" s="8"/>
      <c r="R5340" s="8"/>
      <c r="T5340" s="8"/>
      <c r="AQ5340"/>
      <c r="BJ5340" s="33" t="s">
        <v>5507</v>
      </c>
      <c r="BP5340" s="8"/>
    </row>
    <row r="5341" spans="1:68" x14ac:dyDescent="0.25">
      <c r="A5341" s="8"/>
      <c r="B5341" s="8"/>
      <c r="C5341" s="8"/>
      <c r="D5341" s="8"/>
      <c r="F5341" s="8"/>
      <c r="H5341"/>
      <c r="N5341"/>
      <c r="P5341" s="8"/>
      <c r="R5341" s="8"/>
      <c r="T5341" s="8"/>
      <c r="AQ5341"/>
      <c r="BJ5341" s="33" t="s">
        <v>5508</v>
      </c>
      <c r="BP5341" s="8"/>
    </row>
    <row r="5342" spans="1:68" x14ac:dyDescent="0.25">
      <c r="A5342" s="8"/>
      <c r="B5342" s="8"/>
      <c r="C5342" s="8"/>
      <c r="D5342" s="8"/>
      <c r="F5342" s="8"/>
      <c r="H5342"/>
      <c r="N5342"/>
      <c r="P5342" s="8"/>
      <c r="R5342" s="8"/>
      <c r="T5342" s="8"/>
      <c r="AQ5342"/>
      <c r="BJ5342" s="33" t="s">
        <v>5509</v>
      </c>
      <c r="BP5342" s="8"/>
    </row>
    <row r="5343" spans="1:68" x14ac:dyDescent="0.25">
      <c r="A5343" s="8"/>
      <c r="B5343" s="8"/>
      <c r="C5343" s="8"/>
      <c r="D5343" s="8"/>
      <c r="F5343" s="8"/>
      <c r="H5343"/>
      <c r="N5343"/>
      <c r="P5343" s="8"/>
      <c r="R5343" s="8"/>
      <c r="T5343" s="8"/>
      <c r="AQ5343"/>
      <c r="BJ5343" s="33" t="s">
        <v>5510</v>
      </c>
      <c r="BP5343" s="8"/>
    </row>
    <row r="5344" spans="1:68" x14ac:dyDescent="0.25">
      <c r="A5344" s="8"/>
      <c r="B5344" s="8"/>
      <c r="C5344" s="8"/>
      <c r="D5344" s="8"/>
      <c r="F5344" s="8"/>
      <c r="H5344"/>
      <c r="N5344"/>
      <c r="P5344" s="8"/>
      <c r="R5344" s="8"/>
      <c r="T5344" s="8"/>
      <c r="AQ5344"/>
      <c r="BJ5344" s="33" t="s">
        <v>5511</v>
      </c>
      <c r="BP5344" s="8"/>
    </row>
    <row r="5345" spans="1:68" x14ac:dyDescent="0.25">
      <c r="A5345" s="8"/>
      <c r="B5345" s="8"/>
      <c r="C5345" s="8"/>
      <c r="D5345" s="8"/>
      <c r="F5345" s="8"/>
      <c r="H5345"/>
      <c r="N5345"/>
      <c r="P5345" s="8"/>
      <c r="R5345" s="8"/>
      <c r="T5345" s="8"/>
      <c r="AQ5345"/>
      <c r="BJ5345" s="33" t="s">
        <v>5512</v>
      </c>
      <c r="BP5345" s="8"/>
    </row>
    <row r="5346" spans="1:68" x14ac:dyDescent="0.25">
      <c r="A5346" s="8"/>
      <c r="B5346" s="8"/>
      <c r="C5346" s="8"/>
      <c r="D5346" s="8"/>
      <c r="F5346" s="8"/>
      <c r="H5346"/>
      <c r="N5346"/>
      <c r="P5346" s="8"/>
      <c r="R5346" s="8"/>
      <c r="T5346" s="8"/>
      <c r="AQ5346"/>
      <c r="BJ5346" s="33" t="s">
        <v>5513</v>
      </c>
      <c r="BP5346" s="8"/>
    </row>
    <row r="5347" spans="1:68" x14ac:dyDescent="0.25">
      <c r="A5347" s="8"/>
      <c r="B5347" s="8"/>
      <c r="C5347" s="8"/>
      <c r="D5347" s="8"/>
      <c r="F5347" s="8"/>
      <c r="H5347"/>
      <c r="N5347"/>
      <c r="P5347" s="8"/>
      <c r="R5347" s="8"/>
      <c r="T5347" s="8"/>
      <c r="AQ5347"/>
      <c r="BJ5347" s="33" t="s">
        <v>5514</v>
      </c>
      <c r="BP5347" s="8"/>
    </row>
    <row r="5348" spans="1:68" x14ac:dyDescent="0.25">
      <c r="A5348" s="8"/>
      <c r="B5348" s="8"/>
      <c r="C5348" s="8"/>
      <c r="D5348" s="8"/>
      <c r="F5348" s="8"/>
      <c r="H5348"/>
      <c r="N5348"/>
      <c r="P5348" s="8"/>
      <c r="R5348" s="8"/>
      <c r="T5348" s="8"/>
      <c r="AQ5348"/>
      <c r="BJ5348" s="33" t="s">
        <v>5515</v>
      </c>
      <c r="BP5348" s="8"/>
    </row>
    <row r="5349" spans="1:68" x14ac:dyDescent="0.25">
      <c r="A5349" s="8"/>
      <c r="B5349" s="8"/>
      <c r="C5349" s="8"/>
      <c r="D5349" s="8"/>
      <c r="F5349" s="8"/>
      <c r="H5349"/>
      <c r="N5349"/>
      <c r="P5349" s="8"/>
      <c r="R5349" s="8"/>
      <c r="T5349" s="8"/>
      <c r="AQ5349"/>
      <c r="BJ5349" s="33" t="s">
        <v>5516</v>
      </c>
      <c r="BP5349" s="8"/>
    </row>
    <row r="5350" spans="1:68" x14ac:dyDescent="0.25">
      <c r="A5350" s="8"/>
      <c r="B5350" s="8"/>
      <c r="C5350" s="8"/>
      <c r="D5350" s="8"/>
      <c r="F5350" s="8"/>
      <c r="H5350"/>
      <c r="N5350"/>
      <c r="P5350" s="8"/>
      <c r="R5350" s="8"/>
      <c r="T5350" s="8"/>
      <c r="AQ5350"/>
      <c r="BJ5350" s="33" t="s">
        <v>5517</v>
      </c>
      <c r="BP5350" s="8"/>
    </row>
    <row r="5351" spans="1:68" x14ac:dyDescent="0.25">
      <c r="A5351" s="8"/>
      <c r="B5351" s="8"/>
      <c r="C5351" s="8"/>
      <c r="D5351" s="8"/>
      <c r="F5351" s="8"/>
      <c r="H5351"/>
      <c r="N5351"/>
      <c r="P5351" s="8"/>
      <c r="R5351" s="8"/>
      <c r="T5351" s="8"/>
      <c r="AQ5351"/>
      <c r="BJ5351" s="33" t="s">
        <v>5518</v>
      </c>
      <c r="BP5351" s="8"/>
    </row>
    <row r="5352" spans="1:68" x14ac:dyDescent="0.25">
      <c r="A5352" s="8"/>
      <c r="B5352" s="8"/>
      <c r="C5352" s="8"/>
      <c r="D5352" s="8"/>
      <c r="F5352" s="8"/>
      <c r="H5352"/>
      <c r="N5352"/>
      <c r="P5352" s="8"/>
      <c r="R5352" s="8"/>
      <c r="T5352" s="8"/>
      <c r="AQ5352"/>
      <c r="BJ5352" s="33" t="s">
        <v>5519</v>
      </c>
      <c r="BP5352" s="8"/>
    </row>
    <row r="5353" spans="1:68" x14ac:dyDescent="0.25">
      <c r="A5353" s="8"/>
      <c r="B5353" s="8"/>
      <c r="C5353" s="8"/>
      <c r="D5353" s="8"/>
      <c r="F5353" s="8"/>
      <c r="H5353"/>
      <c r="N5353"/>
      <c r="P5353" s="8"/>
      <c r="R5353" s="8"/>
      <c r="T5353" s="8"/>
      <c r="AQ5353"/>
      <c r="BJ5353" s="33" t="s">
        <v>5520</v>
      </c>
      <c r="BP5353" s="8"/>
    </row>
    <row r="5354" spans="1:68" x14ac:dyDescent="0.25">
      <c r="A5354" s="8"/>
      <c r="B5354" s="8"/>
      <c r="C5354" s="8"/>
      <c r="D5354" s="8"/>
      <c r="F5354" s="8"/>
      <c r="H5354"/>
      <c r="N5354"/>
      <c r="P5354" s="8"/>
      <c r="R5354" s="8"/>
      <c r="T5354" s="8"/>
      <c r="AQ5354"/>
      <c r="BJ5354" s="33" t="s">
        <v>5521</v>
      </c>
      <c r="BP5354" s="8"/>
    </row>
    <row r="5355" spans="1:68" x14ac:dyDescent="0.25">
      <c r="A5355" s="8"/>
      <c r="B5355" s="8"/>
      <c r="C5355" s="8"/>
      <c r="D5355" s="8"/>
      <c r="F5355" s="8"/>
      <c r="H5355"/>
      <c r="N5355"/>
      <c r="P5355" s="8"/>
      <c r="R5355" s="8"/>
      <c r="T5355" s="8"/>
      <c r="AQ5355"/>
      <c r="BJ5355" s="33" t="s">
        <v>5522</v>
      </c>
      <c r="BP5355" s="8"/>
    </row>
    <row r="5356" spans="1:68" x14ac:dyDescent="0.25">
      <c r="A5356" s="8"/>
      <c r="B5356" s="8"/>
      <c r="C5356" s="8"/>
      <c r="D5356" s="8"/>
      <c r="F5356" s="8"/>
      <c r="H5356"/>
      <c r="N5356"/>
      <c r="P5356" s="8"/>
      <c r="R5356" s="8"/>
      <c r="T5356" s="8"/>
      <c r="AQ5356"/>
      <c r="BJ5356" s="33" t="s">
        <v>5523</v>
      </c>
      <c r="BP5356" s="8"/>
    </row>
    <row r="5357" spans="1:68" x14ac:dyDescent="0.25">
      <c r="A5357" s="8"/>
      <c r="B5357" s="8"/>
      <c r="C5357" s="8"/>
      <c r="D5357" s="8"/>
      <c r="F5357" s="8"/>
      <c r="H5357"/>
      <c r="N5357"/>
      <c r="P5357" s="8"/>
      <c r="R5357" s="8"/>
      <c r="T5357" s="8"/>
      <c r="AQ5357"/>
      <c r="BJ5357" s="33" t="s">
        <v>5524</v>
      </c>
      <c r="BP5357" s="8"/>
    </row>
    <row r="5358" spans="1:68" x14ac:dyDescent="0.25">
      <c r="A5358" s="8"/>
      <c r="B5358" s="8"/>
      <c r="C5358" s="8"/>
      <c r="D5358" s="8"/>
      <c r="F5358" s="8"/>
      <c r="H5358"/>
      <c r="N5358"/>
      <c r="P5358" s="8"/>
      <c r="R5358" s="8"/>
      <c r="T5358" s="8"/>
      <c r="AQ5358"/>
      <c r="BJ5358" s="33" t="s">
        <v>5525</v>
      </c>
      <c r="BP5358" s="8"/>
    </row>
    <row r="5359" spans="1:68" x14ac:dyDescent="0.25">
      <c r="A5359" s="8"/>
      <c r="B5359" s="8"/>
      <c r="C5359" s="8"/>
      <c r="D5359" s="8"/>
      <c r="F5359" s="8"/>
      <c r="H5359"/>
      <c r="N5359"/>
      <c r="P5359" s="8"/>
      <c r="R5359" s="8"/>
      <c r="T5359" s="8"/>
      <c r="AQ5359"/>
      <c r="BJ5359" s="33" t="s">
        <v>5526</v>
      </c>
      <c r="BP5359" s="8"/>
    </row>
    <row r="5360" spans="1:68" x14ac:dyDescent="0.25">
      <c r="A5360" s="8"/>
      <c r="B5360" s="8"/>
      <c r="C5360" s="8"/>
      <c r="D5360" s="8"/>
      <c r="F5360" s="8"/>
      <c r="H5360"/>
      <c r="N5360"/>
      <c r="P5360" s="8"/>
      <c r="R5360" s="8"/>
      <c r="T5360" s="8"/>
      <c r="AQ5360"/>
      <c r="BJ5360" s="33" t="s">
        <v>5527</v>
      </c>
      <c r="BP5360" s="8"/>
    </row>
    <row r="5361" spans="1:68" x14ac:dyDescent="0.25">
      <c r="A5361" s="8"/>
      <c r="B5361" s="8"/>
      <c r="C5361" s="8"/>
      <c r="D5361" s="8"/>
      <c r="F5361" s="8"/>
      <c r="H5361"/>
      <c r="N5361"/>
      <c r="P5361" s="8"/>
      <c r="R5361" s="8"/>
      <c r="T5361" s="8"/>
      <c r="AQ5361"/>
      <c r="BJ5361" s="33" t="s">
        <v>5528</v>
      </c>
      <c r="BP5361" s="8"/>
    </row>
    <row r="5362" spans="1:68" x14ac:dyDescent="0.25">
      <c r="A5362" s="8"/>
      <c r="B5362" s="8"/>
      <c r="C5362" s="8"/>
      <c r="D5362" s="8"/>
      <c r="F5362" s="8"/>
      <c r="H5362"/>
      <c r="N5362"/>
      <c r="P5362" s="8"/>
      <c r="R5362" s="8"/>
      <c r="T5362" s="8"/>
      <c r="AQ5362"/>
      <c r="BJ5362" s="33" t="s">
        <v>5529</v>
      </c>
      <c r="BP5362" s="8"/>
    </row>
    <row r="5363" spans="1:68" x14ac:dyDescent="0.25">
      <c r="A5363" s="8"/>
      <c r="B5363" s="8"/>
      <c r="C5363" s="8"/>
      <c r="D5363" s="8"/>
      <c r="F5363" s="8"/>
      <c r="H5363"/>
      <c r="N5363"/>
      <c r="P5363" s="8"/>
      <c r="R5363" s="8"/>
      <c r="T5363" s="8"/>
      <c r="AQ5363"/>
      <c r="BJ5363" s="33" t="s">
        <v>5530</v>
      </c>
      <c r="BP5363" s="8"/>
    </row>
    <row r="5364" spans="1:68" x14ac:dyDescent="0.25">
      <c r="A5364" s="8"/>
      <c r="B5364" s="8"/>
      <c r="C5364" s="8"/>
      <c r="D5364" s="8"/>
      <c r="F5364" s="8"/>
      <c r="H5364"/>
      <c r="N5364"/>
      <c r="P5364" s="8"/>
      <c r="R5364" s="8"/>
      <c r="T5364" s="8"/>
      <c r="AQ5364"/>
      <c r="BJ5364" s="33" t="s">
        <v>5531</v>
      </c>
      <c r="BP5364" s="8"/>
    </row>
    <row r="5365" spans="1:68" x14ac:dyDescent="0.25">
      <c r="A5365" s="8"/>
      <c r="B5365" s="8"/>
      <c r="C5365" s="8"/>
      <c r="D5365" s="8"/>
      <c r="F5365" s="8"/>
      <c r="H5365"/>
      <c r="N5365"/>
      <c r="P5365" s="8"/>
      <c r="R5365" s="8"/>
      <c r="T5365" s="8"/>
      <c r="AQ5365"/>
      <c r="BJ5365" s="33" t="s">
        <v>5532</v>
      </c>
      <c r="BP5365" s="8"/>
    </row>
    <row r="5366" spans="1:68" x14ac:dyDescent="0.25">
      <c r="A5366" s="8"/>
      <c r="B5366" s="8"/>
      <c r="C5366" s="8"/>
      <c r="D5366" s="8"/>
      <c r="F5366" s="8"/>
      <c r="H5366"/>
      <c r="N5366"/>
      <c r="P5366" s="8"/>
      <c r="R5366" s="8"/>
      <c r="T5366" s="8"/>
      <c r="AQ5366"/>
      <c r="BJ5366" s="33" t="s">
        <v>5533</v>
      </c>
      <c r="BP5366" s="8"/>
    </row>
    <row r="5367" spans="1:68" x14ac:dyDescent="0.25">
      <c r="A5367" s="8"/>
      <c r="B5367" s="8"/>
      <c r="C5367" s="8"/>
      <c r="D5367" s="8"/>
      <c r="F5367" s="8"/>
      <c r="H5367"/>
      <c r="N5367"/>
      <c r="P5367" s="8"/>
      <c r="R5367" s="8"/>
      <c r="T5367" s="8"/>
      <c r="AQ5367"/>
      <c r="BJ5367" s="33" t="s">
        <v>5534</v>
      </c>
      <c r="BP5367" s="8"/>
    </row>
    <row r="5368" spans="1:68" x14ac:dyDescent="0.25">
      <c r="A5368" s="8"/>
      <c r="B5368" s="8"/>
      <c r="C5368" s="8"/>
      <c r="D5368" s="8"/>
      <c r="F5368" s="8"/>
      <c r="H5368"/>
      <c r="N5368"/>
      <c r="P5368" s="8"/>
      <c r="R5368" s="8"/>
      <c r="T5368" s="8"/>
      <c r="AQ5368"/>
      <c r="BJ5368" s="33" t="s">
        <v>5535</v>
      </c>
      <c r="BP5368" s="8"/>
    </row>
    <row r="5369" spans="1:68" x14ac:dyDescent="0.25">
      <c r="A5369" s="8"/>
      <c r="B5369" s="8"/>
      <c r="C5369" s="8"/>
      <c r="D5369" s="8"/>
      <c r="F5369" s="8"/>
      <c r="H5369"/>
      <c r="N5369"/>
      <c r="P5369" s="8"/>
      <c r="R5369" s="8"/>
      <c r="T5369" s="8"/>
      <c r="AQ5369"/>
      <c r="BJ5369" s="33" t="s">
        <v>5536</v>
      </c>
      <c r="BP5369" s="8"/>
    </row>
    <row r="5370" spans="1:68" x14ac:dyDescent="0.25">
      <c r="A5370" s="8"/>
      <c r="B5370" s="8"/>
      <c r="C5370" s="8"/>
      <c r="D5370" s="8"/>
      <c r="F5370" s="8"/>
      <c r="H5370"/>
      <c r="N5370"/>
      <c r="P5370" s="8"/>
      <c r="R5370" s="8"/>
      <c r="T5370" s="8"/>
      <c r="AQ5370"/>
      <c r="BJ5370" s="33" t="s">
        <v>5537</v>
      </c>
      <c r="BP5370" s="8"/>
    </row>
    <row r="5371" spans="1:68" x14ac:dyDescent="0.25">
      <c r="A5371" s="8"/>
      <c r="B5371" s="8"/>
      <c r="C5371" s="8"/>
      <c r="D5371" s="8"/>
      <c r="F5371" s="8"/>
      <c r="H5371"/>
      <c r="N5371"/>
      <c r="P5371" s="8"/>
      <c r="R5371" s="8"/>
      <c r="T5371" s="8"/>
      <c r="AQ5371"/>
      <c r="BJ5371" s="33" t="s">
        <v>5538</v>
      </c>
      <c r="BP5371" s="8"/>
    </row>
    <row r="5372" spans="1:68" x14ac:dyDescent="0.25">
      <c r="A5372" s="8"/>
      <c r="B5372" s="8"/>
      <c r="C5372" s="8"/>
      <c r="D5372" s="8"/>
      <c r="F5372" s="8"/>
      <c r="H5372"/>
      <c r="N5372"/>
      <c r="P5372" s="8"/>
      <c r="R5372" s="8"/>
      <c r="T5372" s="8"/>
      <c r="AQ5372"/>
      <c r="BJ5372" s="33" t="s">
        <v>5539</v>
      </c>
      <c r="BP5372" s="8"/>
    </row>
    <row r="5373" spans="1:68" x14ac:dyDescent="0.25">
      <c r="A5373" s="8"/>
      <c r="B5373" s="8"/>
      <c r="C5373" s="8"/>
      <c r="D5373" s="8"/>
      <c r="F5373" s="8"/>
      <c r="H5373"/>
      <c r="N5373"/>
      <c r="P5373" s="8"/>
      <c r="R5373" s="8"/>
      <c r="T5373" s="8"/>
      <c r="AQ5373"/>
      <c r="BJ5373" s="33" t="s">
        <v>5540</v>
      </c>
      <c r="BP5373" s="8"/>
    </row>
    <row r="5374" spans="1:68" x14ac:dyDescent="0.25">
      <c r="A5374" s="8"/>
      <c r="B5374" s="8"/>
      <c r="C5374" s="8"/>
      <c r="D5374" s="8"/>
      <c r="F5374" s="8"/>
      <c r="H5374"/>
      <c r="N5374"/>
      <c r="P5374" s="8"/>
      <c r="R5374" s="8"/>
      <c r="T5374" s="8"/>
      <c r="AQ5374"/>
      <c r="BJ5374" s="33" t="s">
        <v>5541</v>
      </c>
      <c r="BP5374" s="8"/>
    </row>
    <row r="5375" spans="1:68" x14ac:dyDescent="0.25">
      <c r="A5375" s="8"/>
      <c r="B5375" s="8"/>
      <c r="C5375" s="8"/>
      <c r="D5375" s="8"/>
      <c r="F5375" s="8"/>
      <c r="H5375"/>
      <c r="N5375"/>
      <c r="P5375" s="8"/>
      <c r="R5375" s="8"/>
      <c r="T5375" s="8"/>
      <c r="AQ5375"/>
      <c r="BJ5375" s="33" t="s">
        <v>5542</v>
      </c>
      <c r="BP5375" s="8"/>
    </row>
    <row r="5376" spans="1:68" x14ac:dyDescent="0.25">
      <c r="A5376" s="8"/>
      <c r="B5376" s="8"/>
      <c r="C5376" s="8"/>
      <c r="D5376" s="8"/>
      <c r="F5376" s="8"/>
      <c r="H5376"/>
      <c r="N5376"/>
      <c r="P5376" s="8"/>
      <c r="R5376" s="8"/>
      <c r="T5376" s="8"/>
      <c r="AQ5376"/>
      <c r="BJ5376" s="33" t="s">
        <v>5543</v>
      </c>
      <c r="BP5376" s="8"/>
    </row>
    <row r="5377" spans="1:68" x14ac:dyDescent="0.25">
      <c r="A5377" s="8"/>
      <c r="B5377" s="8"/>
      <c r="C5377" s="8"/>
      <c r="D5377" s="8"/>
      <c r="F5377" s="8"/>
      <c r="H5377"/>
      <c r="N5377"/>
      <c r="P5377" s="8"/>
      <c r="R5377" s="8"/>
      <c r="T5377" s="8"/>
      <c r="AQ5377"/>
      <c r="BJ5377" s="33" t="s">
        <v>5544</v>
      </c>
      <c r="BP5377" s="8"/>
    </row>
    <row r="5378" spans="1:68" x14ac:dyDescent="0.25">
      <c r="A5378" s="8"/>
      <c r="B5378" s="8"/>
      <c r="C5378" s="8"/>
      <c r="D5378" s="8"/>
      <c r="F5378" s="8"/>
      <c r="H5378"/>
      <c r="N5378"/>
      <c r="P5378" s="8"/>
      <c r="R5378" s="8"/>
      <c r="T5378" s="8"/>
      <c r="AQ5378"/>
      <c r="BJ5378" s="33" t="s">
        <v>5545</v>
      </c>
      <c r="BP5378" s="8"/>
    </row>
    <row r="5379" spans="1:68" x14ac:dyDescent="0.25">
      <c r="A5379" s="8"/>
      <c r="B5379" s="8"/>
      <c r="C5379" s="8"/>
      <c r="D5379" s="8"/>
      <c r="F5379" s="8"/>
      <c r="H5379"/>
      <c r="N5379"/>
      <c r="P5379" s="8"/>
      <c r="R5379" s="8"/>
      <c r="T5379" s="8"/>
      <c r="AQ5379"/>
      <c r="BJ5379" s="33" t="s">
        <v>5546</v>
      </c>
      <c r="BP5379" s="8"/>
    </row>
    <row r="5380" spans="1:68" x14ac:dyDescent="0.25">
      <c r="A5380" s="8"/>
      <c r="B5380" s="8"/>
      <c r="C5380" s="8"/>
      <c r="D5380" s="8"/>
      <c r="F5380" s="8"/>
      <c r="H5380"/>
      <c r="N5380"/>
      <c r="P5380" s="8"/>
      <c r="R5380" s="8"/>
      <c r="T5380" s="8"/>
      <c r="AQ5380"/>
      <c r="BJ5380" s="33" t="s">
        <v>5547</v>
      </c>
      <c r="BP5380" s="8"/>
    </row>
    <row r="5381" spans="1:68" x14ac:dyDescent="0.25">
      <c r="A5381" s="8"/>
      <c r="B5381" s="8"/>
      <c r="C5381" s="8"/>
      <c r="D5381" s="8"/>
      <c r="F5381" s="8"/>
      <c r="H5381"/>
      <c r="N5381"/>
      <c r="P5381" s="8"/>
      <c r="R5381" s="8"/>
      <c r="T5381" s="8"/>
      <c r="AQ5381"/>
      <c r="BJ5381" s="33" t="s">
        <v>5548</v>
      </c>
      <c r="BP5381" s="8"/>
    </row>
    <row r="5382" spans="1:68" x14ac:dyDescent="0.25">
      <c r="A5382" s="8"/>
      <c r="B5382" s="8"/>
      <c r="C5382" s="8"/>
      <c r="D5382" s="8"/>
      <c r="F5382" s="8"/>
      <c r="H5382"/>
      <c r="N5382"/>
      <c r="P5382" s="8"/>
      <c r="R5382" s="8"/>
      <c r="T5382" s="8"/>
      <c r="AQ5382"/>
      <c r="BJ5382" s="33" t="s">
        <v>5549</v>
      </c>
      <c r="BP5382" s="8"/>
    </row>
    <row r="5383" spans="1:68" x14ac:dyDescent="0.25">
      <c r="A5383" s="8"/>
      <c r="B5383" s="8"/>
      <c r="C5383" s="8"/>
      <c r="D5383" s="8"/>
      <c r="F5383" s="8"/>
      <c r="H5383"/>
      <c r="N5383"/>
      <c r="P5383" s="8"/>
      <c r="R5383" s="8"/>
      <c r="T5383" s="8"/>
      <c r="AQ5383"/>
      <c r="BJ5383" s="33" t="s">
        <v>5550</v>
      </c>
      <c r="BP5383" s="8"/>
    </row>
    <row r="5384" spans="1:68" x14ac:dyDescent="0.25">
      <c r="A5384" s="8"/>
      <c r="B5384" s="8"/>
      <c r="C5384" s="8"/>
      <c r="D5384" s="8"/>
      <c r="F5384" s="8"/>
      <c r="H5384"/>
      <c r="N5384"/>
      <c r="P5384" s="8"/>
      <c r="R5384" s="8"/>
      <c r="T5384" s="8"/>
      <c r="AQ5384"/>
      <c r="BJ5384" s="33" t="s">
        <v>5551</v>
      </c>
      <c r="BP5384" s="8"/>
    </row>
    <row r="5385" spans="1:68" x14ac:dyDescent="0.25">
      <c r="A5385" s="8"/>
      <c r="B5385" s="8"/>
      <c r="C5385" s="8"/>
      <c r="D5385" s="8"/>
      <c r="F5385" s="8"/>
      <c r="H5385"/>
      <c r="N5385"/>
      <c r="P5385" s="8"/>
      <c r="R5385" s="8"/>
      <c r="T5385" s="8"/>
      <c r="AQ5385"/>
      <c r="BJ5385" s="33" t="s">
        <v>5552</v>
      </c>
      <c r="BP5385" s="8"/>
    </row>
    <row r="5386" spans="1:68" x14ac:dyDescent="0.25">
      <c r="A5386" s="8"/>
      <c r="B5386" s="8"/>
      <c r="C5386" s="8"/>
      <c r="D5386" s="8"/>
      <c r="F5386" s="8"/>
      <c r="H5386"/>
      <c r="N5386"/>
      <c r="P5386" s="8"/>
      <c r="R5386" s="8"/>
      <c r="T5386" s="8"/>
      <c r="AQ5386"/>
      <c r="BJ5386" s="33" t="s">
        <v>5553</v>
      </c>
      <c r="BP5386" s="8"/>
    </row>
    <row r="5387" spans="1:68" x14ac:dyDescent="0.25">
      <c r="A5387" s="8"/>
      <c r="B5387" s="8"/>
      <c r="C5387" s="8"/>
      <c r="D5387" s="8"/>
      <c r="F5387" s="8"/>
      <c r="H5387"/>
      <c r="N5387"/>
      <c r="P5387" s="8"/>
      <c r="R5387" s="8"/>
      <c r="T5387" s="8"/>
      <c r="AQ5387"/>
      <c r="BJ5387" s="33" t="s">
        <v>5554</v>
      </c>
      <c r="BP5387" s="8"/>
    </row>
    <row r="5388" spans="1:68" x14ac:dyDescent="0.25">
      <c r="A5388" s="8"/>
      <c r="B5388" s="8"/>
      <c r="C5388" s="8"/>
      <c r="D5388" s="8"/>
      <c r="F5388" s="8"/>
      <c r="H5388"/>
      <c r="N5388"/>
      <c r="P5388" s="8"/>
      <c r="R5388" s="8"/>
      <c r="T5388" s="8"/>
      <c r="AQ5388"/>
      <c r="BJ5388" s="33" t="s">
        <v>5555</v>
      </c>
      <c r="BP5388" s="8"/>
    </row>
    <row r="5389" spans="1:68" x14ac:dyDescent="0.25">
      <c r="A5389" s="8"/>
      <c r="B5389" s="8"/>
      <c r="C5389" s="8"/>
      <c r="D5389" s="8"/>
      <c r="F5389" s="8"/>
      <c r="H5389"/>
      <c r="N5389"/>
      <c r="P5389" s="8"/>
      <c r="R5389" s="8"/>
      <c r="T5389" s="8"/>
      <c r="AQ5389"/>
      <c r="BJ5389" s="33" t="s">
        <v>5556</v>
      </c>
      <c r="BP5389" s="8"/>
    </row>
    <row r="5390" spans="1:68" x14ac:dyDescent="0.25">
      <c r="A5390" s="8"/>
      <c r="B5390" s="8"/>
      <c r="C5390" s="8"/>
      <c r="D5390" s="8"/>
      <c r="F5390" s="8"/>
      <c r="H5390"/>
      <c r="N5390"/>
      <c r="P5390" s="8"/>
      <c r="R5390" s="8"/>
      <c r="T5390" s="8"/>
      <c r="AQ5390"/>
      <c r="BJ5390" s="33" t="s">
        <v>5557</v>
      </c>
      <c r="BP5390" s="8"/>
    </row>
    <row r="5391" spans="1:68" x14ac:dyDescent="0.25">
      <c r="A5391" s="8"/>
      <c r="B5391" s="8"/>
      <c r="C5391" s="8"/>
      <c r="D5391" s="8"/>
      <c r="F5391" s="8"/>
      <c r="H5391"/>
      <c r="N5391"/>
      <c r="P5391" s="8"/>
      <c r="R5391" s="8"/>
      <c r="T5391" s="8"/>
      <c r="AQ5391"/>
      <c r="BJ5391" s="33" t="s">
        <v>5558</v>
      </c>
      <c r="BP5391" s="8"/>
    </row>
    <row r="5392" spans="1:68" x14ac:dyDescent="0.25">
      <c r="A5392" s="8"/>
      <c r="B5392" s="8"/>
      <c r="C5392" s="8"/>
      <c r="D5392" s="8"/>
      <c r="F5392" s="8"/>
      <c r="H5392"/>
      <c r="N5392"/>
      <c r="P5392" s="8"/>
      <c r="R5392" s="8"/>
      <c r="T5392" s="8"/>
      <c r="AQ5392"/>
      <c r="BJ5392" s="33" t="s">
        <v>5559</v>
      </c>
      <c r="BP5392" s="8"/>
    </row>
    <row r="5393" spans="1:68" x14ac:dyDescent="0.25">
      <c r="A5393" s="8"/>
      <c r="B5393" s="8"/>
      <c r="C5393" s="8"/>
      <c r="D5393" s="8"/>
      <c r="F5393" s="8"/>
      <c r="H5393"/>
      <c r="N5393"/>
      <c r="P5393" s="8"/>
      <c r="R5393" s="8"/>
      <c r="T5393" s="8"/>
      <c r="AQ5393"/>
      <c r="BJ5393" s="33" t="s">
        <v>5560</v>
      </c>
      <c r="BP5393" s="8"/>
    </row>
    <row r="5394" spans="1:68" x14ac:dyDescent="0.25">
      <c r="A5394" s="8"/>
      <c r="B5394" s="8"/>
      <c r="C5394" s="8"/>
      <c r="D5394" s="8"/>
      <c r="F5394" s="8"/>
      <c r="H5394"/>
      <c r="N5394"/>
      <c r="P5394" s="8"/>
      <c r="R5394" s="8"/>
      <c r="T5394" s="8"/>
      <c r="AQ5394"/>
      <c r="BJ5394" s="33" t="s">
        <v>5561</v>
      </c>
      <c r="BP5394" s="8"/>
    </row>
    <row r="5395" spans="1:68" x14ac:dyDescent="0.25">
      <c r="A5395" s="8"/>
      <c r="B5395" s="8"/>
      <c r="C5395" s="8"/>
      <c r="D5395" s="8"/>
      <c r="F5395" s="8"/>
      <c r="H5395"/>
      <c r="N5395"/>
      <c r="P5395" s="8"/>
      <c r="R5395" s="8"/>
      <c r="T5395" s="8"/>
      <c r="AQ5395"/>
      <c r="BJ5395" s="33" t="s">
        <v>5562</v>
      </c>
      <c r="BP5395" s="8"/>
    </row>
    <row r="5396" spans="1:68" x14ac:dyDescent="0.25">
      <c r="A5396" s="8"/>
      <c r="B5396" s="8"/>
      <c r="C5396" s="8"/>
      <c r="D5396" s="8"/>
      <c r="F5396" s="8"/>
      <c r="H5396"/>
      <c r="N5396"/>
      <c r="P5396" s="8"/>
      <c r="R5396" s="8"/>
      <c r="T5396" s="8"/>
      <c r="AQ5396"/>
      <c r="BJ5396" s="33" t="s">
        <v>5563</v>
      </c>
      <c r="BP5396" s="8"/>
    </row>
    <row r="5397" spans="1:68" x14ac:dyDescent="0.25">
      <c r="A5397" s="8"/>
      <c r="B5397" s="8"/>
      <c r="C5397" s="8"/>
      <c r="D5397" s="8"/>
      <c r="F5397" s="8"/>
      <c r="H5397"/>
      <c r="N5397"/>
      <c r="P5397" s="8"/>
      <c r="R5397" s="8"/>
      <c r="T5397" s="8"/>
      <c r="AQ5397"/>
      <c r="BJ5397" s="33" t="s">
        <v>5564</v>
      </c>
      <c r="BP5397" s="8"/>
    </row>
    <row r="5398" spans="1:68" x14ac:dyDescent="0.25">
      <c r="A5398" s="8"/>
      <c r="B5398" s="8"/>
      <c r="C5398" s="8"/>
      <c r="D5398" s="8"/>
      <c r="F5398" s="8"/>
      <c r="H5398"/>
      <c r="N5398"/>
      <c r="P5398" s="8"/>
      <c r="R5398" s="8"/>
      <c r="T5398" s="8"/>
      <c r="AQ5398"/>
      <c r="BJ5398" s="33" t="s">
        <v>5565</v>
      </c>
      <c r="BP5398" s="8"/>
    </row>
    <row r="5399" spans="1:68" x14ac:dyDescent="0.25">
      <c r="A5399" s="8"/>
      <c r="B5399" s="8"/>
      <c r="C5399" s="8"/>
      <c r="D5399" s="8"/>
      <c r="F5399" s="8"/>
      <c r="H5399"/>
      <c r="N5399"/>
      <c r="P5399" s="8"/>
      <c r="R5399" s="8"/>
      <c r="T5399" s="8"/>
      <c r="AQ5399"/>
      <c r="BJ5399" s="33" t="s">
        <v>5566</v>
      </c>
      <c r="BP5399" s="8"/>
    </row>
    <row r="5400" spans="1:68" x14ac:dyDescent="0.25">
      <c r="A5400" s="8"/>
      <c r="B5400" s="8"/>
      <c r="C5400" s="8"/>
      <c r="D5400" s="8"/>
      <c r="F5400" s="8"/>
      <c r="H5400"/>
      <c r="N5400"/>
      <c r="P5400" s="8"/>
      <c r="R5400" s="8"/>
      <c r="T5400" s="8"/>
      <c r="AQ5400"/>
      <c r="BJ5400" s="33" t="s">
        <v>5567</v>
      </c>
      <c r="BP5400" s="8"/>
    </row>
    <row r="5401" spans="1:68" x14ac:dyDescent="0.25">
      <c r="A5401" s="8"/>
      <c r="B5401" s="8"/>
      <c r="C5401" s="8"/>
      <c r="D5401" s="8"/>
      <c r="F5401" s="8"/>
      <c r="H5401"/>
      <c r="N5401"/>
      <c r="P5401" s="8"/>
      <c r="R5401" s="8"/>
      <c r="T5401" s="8"/>
      <c r="AQ5401"/>
      <c r="BJ5401" s="33" t="s">
        <v>5568</v>
      </c>
      <c r="BP5401" s="8"/>
    </row>
    <row r="5402" spans="1:68" x14ac:dyDescent="0.25">
      <c r="A5402" s="8"/>
      <c r="B5402" s="8"/>
      <c r="C5402" s="8"/>
      <c r="D5402" s="8"/>
      <c r="F5402" s="8"/>
      <c r="H5402"/>
      <c r="N5402"/>
      <c r="P5402" s="8"/>
      <c r="R5402" s="8"/>
      <c r="T5402" s="8"/>
      <c r="AQ5402"/>
      <c r="BJ5402" s="33" t="s">
        <v>5569</v>
      </c>
      <c r="BP5402" s="8"/>
    </row>
    <row r="5403" spans="1:68" x14ac:dyDescent="0.25">
      <c r="A5403" s="8"/>
      <c r="B5403" s="8"/>
      <c r="C5403" s="8"/>
      <c r="D5403" s="8"/>
      <c r="F5403" s="8"/>
      <c r="H5403"/>
      <c r="N5403"/>
      <c r="P5403" s="8"/>
      <c r="R5403" s="8"/>
      <c r="T5403" s="8"/>
      <c r="AQ5403"/>
      <c r="BJ5403" s="33" t="s">
        <v>5570</v>
      </c>
      <c r="BP5403" s="8"/>
    </row>
    <row r="5404" spans="1:68" x14ac:dyDescent="0.25">
      <c r="A5404" s="8"/>
      <c r="B5404" s="8"/>
      <c r="C5404" s="8"/>
      <c r="D5404" s="8"/>
      <c r="F5404" s="8"/>
      <c r="H5404"/>
      <c r="N5404"/>
      <c r="P5404" s="8"/>
      <c r="R5404" s="8"/>
      <c r="T5404" s="8"/>
      <c r="AQ5404"/>
      <c r="BJ5404" s="33" t="s">
        <v>5571</v>
      </c>
      <c r="BP5404" s="8"/>
    </row>
    <row r="5405" spans="1:68" x14ac:dyDescent="0.25">
      <c r="A5405" s="8"/>
      <c r="B5405" s="8"/>
      <c r="C5405" s="8"/>
      <c r="D5405" s="8"/>
      <c r="F5405" s="8"/>
      <c r="H5405"/>
      <c r="N5405"/>
      <c r="P5405" s="8"/>
      <c r="R5405" s="8"/>
      <c r="T5405" s="8"/>
      <c r="AQ5405"/>
      <c r="BJ5405" s="33" t="s">
        <v>5572</v>
      </c>
      <c r="BP5405" s="8"/>
    </row>
    <row r="5406" spans="1:68" x14ac:dyDescent="0.25">
      <c r="A5406" s="8"/>
      <c r="B5406" s="8"/>
      <c r="C5406" s="8"/>
      <c r="D5406" s="8"/>
      <c r="F5406" s="8"/>
      <c r="H5406"/>
      <c r="N5406"/>
      <c r="P5406" s="8"/>
      <c r="R5406" s="8"/>
      <c r="T5406" s="8"/>
      <c r="AQ5406"/>
      <c r="BJ5406" s="33" t="s">
        <v>5573</v>
      </c>
      <c r="BP5406" s="8"/>
    </row>
    <row r="5407" spans="1:68" x14ac:dyDescent="0.25">
      <c r="A5407" s="8"/>
      <c r="B5407" s="8"/>
      <c r="C5407" s="8"/>
      <c r="D5407" s="8"/>
      <c r="F5407" s="8"/>
      <c r="H5407"/>
      <c r="N5407"/>
      <c r="P5407" s="8"/>
      <c r="R5407" s="8"/>
      <c r="T5407" s="8"/>
      <c r="AQ5407"/>
      <c r="BJ5407" s="33" t="s">
        <v>5574</v>
      </c>
      <c r="BP5407" s="8"/>
    </row>
    <row r="5408" spans="1:68" x14ac:dyDescent="0.25">
      <c r="A5408" s="8"/>
      <c r="B5408" s="8"/>
      <c r="C5408" s="8"/>
      <c r="D5408" s="8"/>
      <c r="F5408" s="8"/>
      <c r="H5408"/>
      <c r="N5408"/>
      <c r="P5408" s="8"/>
      <c r="R5408" s="8"/>
      <c r="T5408" s="8"/>
      <c r="AQ5408"/>
      <c r="BJ5408" s="33" t="s">
        <v>5575</v>
      </c>
      <c r="BP5408" s="8"/>
    </row>
    <row r="5409" spans="1:68" x14ac:dyDescent="0.25">
      <c r="A5409" s="8"/>
      <c r="B5409" s="8"/>
      <c r="C5409" s="8"/>
      <c r="D5409" s="8"/>
      <c r="F5409" s="8"/>
      <c r="H5409"/>
      <c r="N5409"/>
      <c r="P5409" s="8"/>
      <c r="R5409" s="8"/>
      <c r="T5409" s="8"/>
      <c r="AQ5409"/>
      <c r="BJ5409" s="33" t="s">
        <v>5576</v>
      </c>
      <c r="BP5409" s="8"/>
    </row>
    <row r="5410" spans="1:68" x14ac:dyDescent="0.25">
      <c r="A5410" s="8"/>
      <c r="B5410" s="8"/>
      <c r="C5410" s="8"/>
      <c r="D5410" s="8"/>
      <c r="F5410" s="8"/>
      <c r="H5410"/>
      <c r="N5410"/>
      <c r="P5410" s="8"/>
      <c r="R5410" s="8"/>
      <c r="T5410" s="8"/>
      <c r="AQ5410"/>
      <c r="BJ5410" s="33" t="s">
        <v>5577</v>
      </c>
      <c r="BP5410" s="8"/>
    </row>
    <row r="5411" spans="1:68" x14ac:dyDescent="0.25">
      <c r="A5411" s="8"/>
      <c r="B5411" s="8"/>
      <c r="C5411" s="8"/>
      <c r="D5411" s="8"/>
      <c r="F5411" s="8"/>
      <c r="H5411"/>
      <c r="N5411"/>
      <c r="P5411" s="8"/>
      <c r="R5411" s="8"/>
      <c r="T5411" s="8"/>
      <c r="AQ5411"/>
      <c r="BJ5411" s="33" t="s">
        <v>5578</v>
      </c>
      <c r="BP5411" s="8"/>
    </row>
    <row r="5412" spans="1:68" x14ac:dyDescent="0.25">
      <c r="A5412" s="8"/>
      <c r="B5412" s="8"/>
      <c r="C5412" s="8"/>
      <c r="D5412" s="8"/>
      <c r="F5412" s="8"/>
      <c r="H5412"/>
      <c r="N5412"/>
      <c r="P5412" s="8"/>
      <c r="R5412" s="8"/>
      <c r="T5412" s="8"/>
      <c r="AQ5412"/>
      <c r="BJ5412" s="33" t="s">
        <v>5579</v>
      </c>
      <c r="BP5412" s="8"/>
    </row>
    <row r="5413" spans="1:68" x14ac:dyDescent="0.25">
      <c r="A5413" s="8"/>
      <c r="B5413" s="8"/>
      <c r="C5413" s="8"/>
      <c r="D5413" s="8"/>
      <c r="F5413" s="8"/>
      <c r="H5413"/>
      <c r="N5413"/>
      <c r="P5413" s="8"/>
      <c r="R5413" s="8"/>
      <c r="T5413" s="8"/>
      <c r="AQ5413"/>
      <c r="BJ5413" s="33" t="s">
        <v>5580</v>
      </c>
      <c r="BP5413" s="8"/>
    </row>
    <row r="5414" spans="1:68" x14ac:dyDescent="0.25">
      <c r="A5414" s="8"/>
      <c r="B5414" s="8"/>
      <c r="C5414" s="8"/>
      <c r="D5414" s="8"/>
      <c r="F5414" s="8"/>
      <c r="H5414"/>
      <c r="N5414"/>
      <c r="P5414" s="8"/>
      <c r="R5414" s="8"/>
      <c r="T5414" s="8"/>
      <c r="AQ5414"/>
      <c r="BJ5414" s="33" t="s">
        <v>5581</v>
      </c>
      <c r="BP5414" s="8"/>
    </row>
    <row r="5415" spans="1:68" x14ac:dyDescent="0.25">
      <c r="A5415" s="8"/>
      <c r="B5415" s="8"/>
      <c r="C5415" s="8"/>
      <c r="D5415" s="8"/>
      <c r="F5415" s="8"/>
      <c r="H5415"/>
      <c r="N5415"/>
      <c r="P5415" s="8"/>
      <c r="R5415" s="8"/>
      <c r="T5415" s="8"/>
      <c r="AQ5415"/>
      <c r="BJ5415" s="33" t="s">
        <v>5582</v>
      </c>
      <c r="BP5415" s="8"/>
    </row>
    <row r="5416" spans="1:68" x14ac:dyDescent="0.25">
      <c r="A5416" s="8"/>
      <c r="B5416" s="8"/>
      <c r="C5416" s="8"/>
      <c r="D5416" s="8"/>
      <c r="F5416" s="8"/>
      <c r="H5416"/>
      <c r="N5416"/>
      <c r="P5416" s="8"/>
      <c r="R5416" s="8"/>
      <c r="T5416" s="8"/>
      <c r="AQ5416"/>
      <c r="BJ5416" s="33" t="s">
        <v>5583</v>
      </c>
      <c r="BP5416" s="8"/>
    </row>
    <row r="5417" spans="1:68" x14ac:dyDescent="0.25">
      <c r="A5417" s="8"/>
      <c r="B5417" s="8"/>
      <c r="C5417" s="8"/>
      <c r="D5417" s="8"/>
      <c r="F5417" s="8"/>
      <c r="H5417"/>
      <c r="N5417"/>
      <c r="P5417" s="8"/>
      <c r="R5417" s="8"/>
      <c r="T5417" s="8"/>
      <c r="AQ5417"/>
      <c r="BJ5417" s="33" t="s">
        <v>5584</v>
      </c>
      <c r="BP5417" s="8"/>
    </row>
    <row r="5418" spans="1:68" x14ac:dyDescent="0.25">
      <c r="A5418" s="8"/>
      <c r="B5418" s="8"/>
      <c r="C5418" s="8"/>
      <c r="D5418" s="8"/>
      <c r="F5418" s="8"/>
      <c r="H5418"/>
      <c r="N5418"/>
      <c r="P5418" s="8"/>
      <c r="R5418" s="8"/>
      <c r="T5418" s="8"/>
      <c r="AQ5418"/>
      <c r="BJ5418" s="33" t="s">
        <v>5585</v>
      </c>
      <c r="BP5418" s="8"/>
    </row>
    <row r="5419" spans="1:68" x14ac:dyDescent="0.25">
      <c r="A5419" s="8"/>
      <c r="B5419" s="8"/>
      <c r="C5419" s="8"/>
      <c r="D5419" s="8"/>
      <c r="F5419" s="8"/>
      <c r="H5419"/>
      <c r="N5419"/>
      <c r="P5419" s="8"/>
      <c r="R5419" s="8"/>
      <c r="T5419" s="8"/>
      <c r="AQ5419"/>
      <c r="BJ5419" s="33" t="s">
        <v>5586</v>
      </c>
      <c r="BP5419" s="8"/>
    </row>
    <row r="5420" spans="1:68" x14ac:dyDescent="0.25">
      <c r="A5420" s="8"/>
      <c r="B5420" s="8"/>
      <c r="C5420" s="8"/>
      <c r="D5420" s="8"/>
      <c r="F5420" s="8"/>
      <c r="H5420"/>
      <c r="N5420"/>
      <c r="P5420" s="8"/>
      <c r="R5420" s="8"/>
      <c r="T5420" s="8"/>
      <c r="AQ5420"/>
      <c r="BJ5420" s="33" t="s">
        <v>5587</v>
      </c>
      <c r="BP5420" s="8"/>
    </row>
    <row r="5421" spans="1:68" x14ac:dyDescent="0.25">
      <c r="A5421" s="8"/>
      <c r="B5421" s="8"/>
      <c r="C5421" s="8"/>
      <c r="D5421" s="8"/>
      <c r="F5421" s="8"/>
      <c r="H5421"/>
      <c r="N5421"/>
      <c r="P5421" s="8"/>
      <c r="R5421" s="8"/>
      <c r="T5421" s="8"/>
      <c r="AQ5421"/>
      <c r="BJ5421" s="33" t="s">
        <v>5588</v>
      </c>
      <c r="BP5421" s="8"/>
    </row>
    <row r="5422" spans="1:68" x14ac:dyDescent="0.25">
      <c r="A5422" s="8"/>
      <c r="B5422" s="8"/>
      <c r="C5422" s="8"/>
      <c r="D5422" s="8"/>
      <c r="F5422" s="8"/>
      <c r="H5422"/>
      <c r="N5422"/>
      <c r="P5422" s="8"/>
      <c r="R5422" s="8"/>
      <c r="T5422" s="8"/>
      <c r="AQ5422"/>
      <c r="BJ5422" s="33" t="s">
        <v>5589</v>
      </c>
      <c r="BP5422" s="8"/>
    </row>
    <row r="5423" spans="1:68" x14ac:dyDescent="0.25">
      <c r="A5423" s="8"/>
      <c r="B5423" s="8"/>
      <c r="C5423" s="8"/>
      <c r="D5423" s="8"/>
      <c r="F5423" s="8"/>
      <c r="H5423"/>
      <c r="N5423"/>
      <c r="P5423" s="8"/>
      <c r="R5423" s="8"/>
      <c r="T5423" s="8"/>
      <c r="AQ5423"/>
      <c r="BJ5423" s="33" t="s">
        <v>5590</v>
      </c>
      <c r="BP5423" s="8"/>
    </row>
    <row r="5424" spans="1:68" x14ac:dyDescent="0.25">
      <c r="A5424" s="8"/>
      <c r="B5424" s="8"/>
      <c r="C5424" s="8"/>
      <c r="D5424" s="8"/>
      <c r="F5424" s="8"/>
      <c r="H5424"/>
      <c r="N5424"/>
      <c r="P5424" s="8"/>
      <c r="R5424" s="8"/>
      <c r="T5424" s="8"/>
      <c r="AQ5424"/>
      <c r="BJ5424" s="33" t="s">
        <v>5591</v>
      </c>
      <c r="BP5424" s="8"/>
    </row>
    <row r="5425" spans="1:68" x14ac:dyDescent="0.25">
      <c r="A5425" s="8"/>
      <c r="B5425" s="8"/>
      <c r="C5425" s="8"/>
      <c r="D5425" s="8"/>
      <c r="F5425" s="8"/>
      <c r="H5425"/>
      <c r="N5425"/>
      <c r="P5425" s="8"/>
      <c r="R5425" s="8"/>
      <c r="T5425" s="8"/>
      <c r="AQ5425"/>
      <c r="BJ5425" s="33" t="s">
        <v>5592</v>
      </c>
      <c r="BP5425" s="8"/>
    </row>
    <row r="5426" spans="1:68" x14ac:dyDescent="0.25">
      <c r="A5426" s="8"/>
      <c r="B5426" s="8"/>
      <c r="C5426" s="8"/>
      <c r="D5426" s="8"/>
      <c r="F5426" s="8"/>
      <c r="H5426"/>
      <c r="N5426"/>
      <c r="P5426" s="8"/>
      <c r="R5426" s="8"/>
      <c r="T5426" s="8"/>
      <c r="AQ5426"/>
      <c r="BJ5426" s="33" t="s">
        <v>5593</v>
      </c>
      <c r="BP5426" s="8"/>
    </row>
    <row r="5427" spans="1:68" x14ac:dyDescent="0.25">
      <c r="A5427" s="8"/>
      <c r="B5427" s="8"/>
      <c r="C5427" s="8"/>
      <c r="D5427" s="8"/>
      <c r="F5427" s="8"/>
      <c r="H5427"/>
      <c r="N5427"/>
      <c r="P5427" s="8"/>
      <c r="R5427" s="8"/>
      <c r="T5427" s="8"/>
      <c r="AQ5427"/>
      <c r="BJ5427" s="33" t="s">
        <v>5594</v>
      </c>
      <c r="BP5427" s="8"/>
    </row>
    <row r="5428" spans="1:68" x14ac:dyDescent="0.25">
      <c r="A5428" s="8"/>
      <c r="B5428" s="8"/>
      <c r="C5428" s="8"/>
      <c r="D5428" s="8"/>
      <c r="F5428" s="8"/>
      <c r="H5428"/>
      <c r="N5428"/>
      <c r="P5428" s="8"/>
      <c r="R5428" s="8"/>
      <c r="T5428" s="8"/>
      <c r="AQ5428"/>
      <c r="BJ5428" s="33" t="s">
        <v>5595</v>
      </c>
      <c r="BP5428" s="8"/>
    </row>
    <row r="5429" spans="1:68" x14ac:dyDescent="0.25">
      <c r="A5429" s="8"/>
      <c r="B5429" s="8"/>
      <c r="C5429" s="8"/>
      <c r="D5429" s="8"/>
      <c r="F5429" s="8"/>
      <c r="H5429"/>
      <c r="N5429"/>
      <c r="P5429" s="8"/>
      <c r="R5429" s="8"/>
      <c r="T5429" s="8"/>
      <c r="AQ5429"/>
      <c r="BJ5429" s="33" t="s">
        <v>5596</v>
      </c>
      <c r="BP5429" s="8"/>
    </row>
    <row r="5430" spans="1:68" x14ac:dyDescent="0.25">
      <c r="A5430" s="8"/>
      <c r="B5430" s="8"/>
      <c r="C5430" s="8"/>
      <c r="D5430" s="8"/>
      <c r="F5430" s="8"/>
      <c r="H5430"/>
      <c r="N5430"/>
      <c r="P5430" s="8"/>
      <c r="R5430" s="8"/>
      <c r="T5430" s="8"/>
      <c r="AQ5430"/>
      <c r="BJ5430" s="33" t="s">
        <v>5597</v>
      </c>
      <c r="BP5430" s="8"/>
    </row>
    <row r="5431" spans="1:68" x14ac:dyDescent="0.25">
      <c r="A5431" s="8"/>
      <c r="B5431" s="8"/>
      <c r="C5431" s="8"/>
      <c r="D5431" s="8"/>
      <c r="F5431" s="8"/>
      <c r="H5431"/>
      <c r="N5431"/>
      <c r="P5431" s="8"/>
      <c r="R5431" s="8"/>
      <c r="T5431" s="8"/>
      <c r="AQ5431"/>
      <c r="BJ5431" s="33" t="s">
        <v>5598</v>
      </c>
      <c r="BP5431" s="8"/>
    </row>
    <row r="5432" spans="1:68" x14ac:dyDescent="0.25">
      <c r="A5432" s="8"/>
      <c r="B5432" s="8"/>
      <c r="C5432" s="8"/>
      <c r="D5432" s="8"/>
      <c r="F5432" s="8"/>
      <c r="H5432"/>
      <c r="N5432"/>
      <c r="P5432" s="8"/>
      <c r="R5432" s="8"/>
      <c r="T5432" s="8"/>
      <c r="AQ5432"/>
      <c r="BJ5432" s="33" t="s">
        <v>5599</v>
      </c>
      <c r="BP5432" s="8"/>
    </row>
    <row r="5433" spans="1:68" x14ac:dyDescent="0.25">
      <c r="A5433" s="8"/>
      <c r="B5433" s="8"/>
      <c r="C5433" s="8"/>
      <c r="D5433" s="8"/>
      <c r="F5433" s="8"/>
      <c r="H5433"/>
      <c r="N5433"/>
      <c r="P5433" s="8"/>
      <c r="R5433" s="8"/>
      <c r="T5433" s="8"/>
      <c r="AQ5433"/>
      <c r="BJ5433" s="33" t="s">
        <v>5600</v>
      </c>
      <c r="BP5433" s="8"/>
    </row>
    <row r="5434" spans="1:68" x14ac:dyDescent="0.25">
      <c r="A5434" s="8"/>
      <c r="B5434" s="8"/>
      <c r="C5434" s="8"/>
      <c r="D5434" s="8"/>
      <c r="F5434" s="8"/>
      <c r="H5434"/>
      <c r="N5434"/>
      <c r="P5434" s="8"/>
      <c r="R5434" s="8"/>
      <c r="T5434" s="8"/>
      <c r="AQ5434"/>
      <c r="BJ5434" s="33" t="s">
        <v>5601</v>
      </c>
      <c r="BP5434" s="8"/>
    </row>
    <row r="5435" spans="1:68" x14ac:dyDescent="0.25">
      <c r="A5435" s="8"/>
      <c r="B5435" s="8"/>
      <c r="C5435" s="8"/>
      <c r="D5435" s="8"/>
      <c r="F5435" s="8"/>
      <c r="H5435"/>
      <c r="N5435"/>
      <c r="P5435" s="8"/>
      <c r="R5435" s="8"/>
      <c r="T5435" s="8"/>
      <c r="AQ5435"/>
      <c r="BJ5435" s="33" t="s">
        <v>5602</v>
      </c>
      <c r="BP5435" s="8"/>
    </row>
    <row r="5436" spans="1:68" x14ac:dyDescent="0.25">
      <c r="A5436" s="8"/>
      <c r="B5436" s="8"/>
      <c r="C5436" s="8"/>
      <c r="D5436" s="8"/>
      <c r="F5436" s="8"/>
      <c r="H5436"/>
      <c r="N5436"/>
      <c r="P5436" s="8"/>
      <c r="R5436" s="8"/>
      <c r="T5436" s="8"/>
      <c r="AQ5436"/>
      <c r="BJ5436" s="33" t="s">
        <v>5603</v>
      </c>
      <c r="BP5436" s="8"/>
    </row>
    <row r="5437" spans="1:68" x14ac:dyDescent="0.25">
      <c r="A5437" s="8"/>
      <c r="B5437" s="8"/>
      <c r="C5437" s="8"/>
      <c r="D5437" s="8"/>
      <c r="F5437" s="8"/>
      <c r="H5437"/>
      <c r="N5437"/>
      <c r="P5437" s="8"/>
      <c r="R5437" s="8"/>
      <c r="T5437" s="8"/>
      <c r="AQ5437"/>
      <c r="BJ5437" s="33" t="s">
        <v>5604</v>
      </c>
      <c r="BP5437" s="8"/>
    </row>
    <row r="5438" spans="1:68" x14ac:dyDescent="0.25">
      <c r="A5438" s="8"/>
      <c r="B5438" s="8"/>
      <c r="C5438" s="8"/>
      <c r="D5438" s="8"/>
      <c r="F5438" s="8"/>
      <c r="H5438"/>
      <c r="N5438"/>
      <c r="P5438" s="8"/>
      <c r="R5438" s="8"/>
      <c r="T5438" s="8"/>
      <c r="AQ5438"/>
      <c r="BJ5438" s="33" t="s">
        <v>5605</v>
      </c>
      <c r="BP5438" s="8"/>
    </row>
    <row r="5439" spans="1:68" x14ac:dyDescent="0.25">
      <c r="A5439" s="8"/>
      <c r="B5439" s="8"/>
      <c r="C5439" s="8"/>
      <c r="D5439" s="8"/>
      <c r="F5439" s="8"/>
      <c r="H5439"/>
      <c r="N5439"/>
      <c r="P5439" s="8"/>
      <c r="R5439" s="8"/>
      <c r="T5439" s="8"/>
      <c r="AQ5439"/>
      <c r="BJ5439" s="33" t="s">
        <v>5606</v>
      </c>
      <c r="BP5439" s="8"/>
    </row>
    <row r="5440" spans="1:68" x14ac:dyDescent="0.25">
      <c r="A5440" s="8"/>
      <c r="B5440" s="8"/>
      <c r="C5440" s="8"/>
      <c r="D5440" s="8"/>
      <c r="F5440" s="8"/>
      <c r="H5440"/>
      <c r="N5440"/>
      <c r="P5440" s="8"/>
      <c r="R5440" s="8"/>
      <c r="T5440" s="8"/>
      <c r="AQ5440"/>
      <c r="BJ5440" s="33" t="s">
        <v>5607</v>
      </c>
      <c r="BP5440" s="8"/>
    </row>
    <row r="5441" spans="1:68" x14ac:dyDescent="0.25">
      <c r="A5441" s="8"/>
      <c r="B5441" s="8"/>
      <c r="C5441" s="8"/>
      <c r="D5441" s="8"/>
      <c r="F5441" s="8"/>
      <c r="H5441"/>
      <c r="N5441"/>
      <c r="P5441" s="8"/>
      <c r="R5441" s="8"/>
      <c r="T5441" s="8"/>
      <c r="AQ5441"/>
      <c r="BJ5441" s="33" t="s">
        <v>5608</v>
      </c>
      <c r="BP5441" s="8"/>
    </row>
    <row r="5442" spans="1:68" x14ac:dyDescent="0.25">
      <c r="A5442" s="8"/>
      <c r="B5442" s="8"/>
      <c r="C5442" s="8"/>
      <c r="D5442" s="8"/>
      <c r="F5442" s="8"/>
      <c r="H5442"/>
      <c r="N5442"/>
      <c r="P5442" s="8"/>
      <c r="R5442" s="8"/>
      <c r="T5442" s="8"/>
      <c r="AQ5442"/>
      <c r="BJ5442" s="33" t="s">
        <v>5609</v>
      </c>
      <c r="BP5442" s="8"/>
    </row>
    <row r="5443" spans="1:68" x14ac:dyDescent="0.25">
      <c r="A5443" s="8"/>
      <c r="B5443" s="8"/>
      <c r="C5443" s="8"/>
      <c r="D5443" s="8"/>
      <c r="F5443" s="8"/>
      <c r="H5443"/>
      <c r="N5443"/>
      <c r="P5443" s="8"/>
      <c r="R5443" s="8"/>
      <c r="T5443" s="8"/>
      <c r="AQ5443"/>
      <c r="BJ5443" s="33" t="s">
        <v>5610</v>
      </c>
      <c r="BP5443" s="8"/>
    </row>
    <row r="5444" spans="1:68" x14ac:dyDescent="0.25">
      <c r="A5444" s="8"/>
      <c r="B5444" s="8"/>
      <c r="C5444" s="8"/>
      <c r="D5444" s="8"/>
      <c r="F5444" s="8"/>
      <c r="H5444"/>
      <c r="N5444"/>
      <c r="P5444" s="8"/>
      <c r="R5444" s="8"/>
      <c r="T5444" s="8"/>
      <c r="AQ5444"/>
      <c r="BJ5444" s="33" t="s">
        <v>5611</v>
      </c>
      <c r="BP5444" s="8"/>
    </row>
    <row r="5445" spans="1:68" x14ac:dyDescent="0.25">
      <c r="A5445" s="8"/>
      <c r="B5445" s="8"/>
      <c r="C5445" s="8"/>
      <c r="D5445" s="8"/>
      <c r="F5445" s="8"/>
      <c r="H5445"/>
      <c r="N5445"/>
      <c r="P5445" s="8"/>
      <c r="R5445" s="8"/>
      <c r="T5445" s="8"/>
      <c r="AQ5445"/>
      <c r="BJ5445" s="33" t="s">
        <v>5612</v>
      </c>
      <c r="BP5445" s="8"/>
    </row>
    <row r="5446" spans="1:68" x14ac:dyDescent="0.25">
      <c r="A5446" s="8"/>
      <c r="B5446" s="8"/>
      <c r="C5446" s="8"/>
      <c r="D5446" s="8"/>
      <c r="F5446" s="8"/>
      <c r="H5446"/>
      <c r="N5446"/>
      <c r="P5446" s="8"/>
      <c r="R5446" s="8"/>
      <c r="T5446" s="8"/>
      <c r="AQ5446"/>
      <c r="BJ5446" s="33" t="s">
        <v>5613</v>
      </c>
      <c r="BP5446" s="8"/>
    </row>
    <row r="5447" spans="1:68" x14ac:dyDescent="0.25">
      <c r="A5447" s="8"/>
      <c r="B5447" s="8"/>
      <c r="C5447" s="8"/>
      <c r="D5447" s="8"/>
      <c r="F5447" s="8"/>
      <c r="H5447"/>
      <c r="N5447"/>
      <c r="P5447" s="8"/>
      <c r="R5447" s="8"/>
      <c r="T5447" s="8"/>
      <c r="AQ5447"/>
      <c r="BJ5447" s="33" t="s">
        <v>5614</v>
      </c>
      <c r="BP5447" s="8"/>
    </row>
    <row r="5448" spans="1:68" x14ac:dyDescent="0.25">
      <c r="A5448" s="8"/>
      <c r="B5448" s="8"/>
      <c r="C5448" s="8"/>
      <c r="D5448" s="8"/>
      <c r="F5448" s="8"/>
      <c r="H5448"/>
      <c r="N5448"/>
      <c r="P5448" s="8"/>
      <c r="R5448" s="8"/>
      <c r="T5448" s="8"/>
      <c r="AQ5448"/>
      <c r="BJ5448" s="33" t="s">
        <v>5615</v>
      </c>
      <c r="BP5448" s="8"/>
    </row>
    <row r="5449" spans="1:68" x14ac:dyDescent="0.25">
      <c r="A5449" s="8"/>
      <c r="B5449" s="8"/>
      <c r="C5449" s="8"/>
      <c r="D5449" s="8"/>
      <c r="F5449" s="8"/>
      <c r="H5449"/>
      <c r="N5449"/>
      <c r="P5449" s="8"/>
      <c r="R5449" s="8"/>
      <c r="T5449" s="8"/>
      <c r="AQ5449"/>
      <c r="BJ5449" s="33" t="s">
        <v>5616</v>
      </c>
      <c r="BP5449" s="8"/>
    </row>
    <row r="5450" spans="1:68" x14ac:dyDescent="0.25">
      <c r="A5450" s="8"/>
      <c r="B5450" s="8"/>
      <c r="C5450" s="8"/>
      <c r="D5450" s="8"/>
      <c r="F5450" s="8"/>
      <c r="H5450"/>
      <c r="N5450"/>
      <c r="P5450" s="8"/>
      <c r="R5450" s="8"/>
      <c r="T5450" s="8"/>
      <c r="AQ5450"/>
      <c r="BJ5450" s="33" t="s">
        <v>5617</v>
      </c>
      <c r="BP5450" s="8"/>
    </row>
    <row r="5451" spans="1:68" x14ac:dyDescent="0.25">
      <c r="A5451" s="8"/>
      <c r="B5451" s="8"/>
      <c r="C5451" s="8"/>
      <c r="D5451" s="8"/>
      <c r="F5451" s="8"/>
      <c r="H5451"/>
      <c r="N5451"/>
      <c r="P5451" s="8"/>
      <c r="R5451" s="8"/>
      <c r="T5451" s="8"/>
      <c r="AQ5451"/>
      <c r="BJ5451" s="33" t="s">
        <v>5618</v>
      </c>
      <c r="BP5451" s="8"/>
    </row>
    <row r="5452" spans="1:68" x14ac:dyDescent="0.25">
      <c r="A5452" s="8"/>
      <c r="B5452" s="8"/>
      <c r="C5452" s="8"/>
      <c r="D5452" s="8"/>
      <c r="F5452" s="8"/>
      <c r="H5452"/>
      <c r="N5452"/>
      <c r="P5452" s="8"/>
      <c r="R5452" s="8"/>
      <c r="T5452" s="8"/>
      <c r="AQ5452"/>
      <c r="BJ5452" s="33" t="s">
        <v>5619</v>
      </c>
      <c r="BP5452" s="8"/>
    </row>
    <row r="5453" spans="1:68" x14ac:dyDescent="0.25">
      <c r="A5453" s="8"/>
      <c r="B5453" s="8"/>
      <c r="C5453" s="8"/>
      <c r="D5453" s="8"/>
      <c r="F5453" s="8"/>
      <c r="H5453"/>
      <c r="N5453"/>
      <c r="P5453" s="8"/>
      <c r="R5453" s="8"/>
      <c r="T5453" s="8"/>
      <c r="AQ5453"/>
      <c r="BJ5453" s="33" t="s">
        <v>5620</v>
      </c>
      <c r="BP5453" s="8"/>
    </row>
    <row r="5454" spans="1:68" x14ac:dyDescent="0.25">
      <c r="A5454" s="8"/>
      <c r="B5454" s="8"/>
      <c r="C5454" s="8"/>
      <c r="D5454" s="8"/>
      <c r="F5454" s="8"/>
      <c r="H5454"/>
      <c r="N5454"/>
      <c r="P5454" s="8"/>
      <c r="R5454" s="8"/>
      <c r="T5454" s="8"/>
      <c r="AQ5454"/>
      <c r="BJ5454" s="33" t="s">
        <v>5621</v>
      </c>
      <c r="BP5454" s="8"/>
    </row>
    <row r="5455" spans="1:68" x14ac:dyDescent="0.25">
      <c r="A5455" s="8"/>
      <c r="B5455" s="8"/>
      <c r="C5455" s="8"/>
      <c r="D5455" s="8"/>
      <c r="F5455" s="8"/>
      <c r="H5455"/>
      <c r="N5455"/>
      <c r="P5455" s="8"/>
      <c r="R5455" s="8"/>
      <c r="T5455" s="8"/>
      <c r="AQ5455"/>
      <c r="BJ5455" s="33" t="s">
        <v>5622</v>
      </c>
      <c r="BP5455" s="8"/>
    </row>
    <row r="5456" spans="1:68" x14ac:dyDescent="0.25">
      <c r="A5456" s="8"/>
      <c r="B5456" s="8"/>
      <c r="C5456" s="8"/>
      <c r="D5456" s="8"/>
      <c r="F5456" s="8"/>
      <c r="H5456"/>
      <c r="N5456"/>
      <c r="P5456" s="8"/>
      <c r="R5456" s="8"/>
      <c r="T5456" s="8"/>
      <c r="AQ5456"/>
      <c r="BJ5456" s="33" t="s">
        <v>5623</v>
      </c>
      <c r="BP5456" s="8"/>
    </row>
    <row r="5457" spans="1:68" x14ac:dyDescent="0.25">
      <c r="A5457" s="8"/>
      <c r="B5457" s="8"/>
      <c r="C5457" s="8"/>
      <c r="D5457" s="8"/>
      <c r="F5457" s="8"/>
      <c r="H5457"/>
      <c r="N5457"/>
      <c r="P5457" s="8"/>
      <c r="R5457" s="8"/>
      <c r="T5457" s="8"/>
      <c r="AQ5457"/>
      <c r="BJ5457" s="33" t="s">
        <v>5624</v>
      </c>
      <c r="BP5457" s="8"/>
    </row>
    <row r="5458" spans="1:68" x14ac:dyDescent="0.25">
      <c r="A5458" s="8"/>
      <c r="B5458" s="8"/>
      <c r="C5458" s="8"/>
      <c r="D5458" s="8"/>
      <c r="F5458" s="8"/>
      <c r="H5458"/>
      <c r="N5458"/>
      <c r="P5458" s="8"/>
      <c r="R5458" s="8"/>
      <c r="T5458" s="8"/>
      <c r="AQ5458"/>
      <c r="BJ5458" s="33" t="s">
        <v>5625</v>
      </c>
      <c r="BP5458" s="8"/>
    </row>
    <row r="5459" spans="1:68" x14ac:dyDescent="0.25">
      <c r="A5459" s="8"/>
      <c r="B5459" s="8"/>
      <c r="C5459" s="8"/>
      <c r="D5459" s="8"/>
      <c r="F5459" s="8"/>
      <c r="H5459"/>
      <c r="N5459"/>
      <c r="P5459" s="8"/>
      <c r="R5459" s="8"/>
      <c r="T5459" s="8"/>
      <c r="AQ5459"/>
      <c r="BJ5459" s="33" t="s">
        <v>5626</v>
      </c>
      <c r="BP5459" s="8"/>
    </row>
    <row r="5460" spans="1:68" x14ac:dyDescent="0.25">
      <c r="A5460" s="8"/>
      <c r="B5460" s="8"/>
      <c r="C5460" s="8"/>
      <c r="D5460" s="8"/>
      <c r="F5460" s="8"/>
      <c r="H5460"/>
      <c r="N5460"/>
      <c r="P5460" s="8"/>
      <c r="R5460" s="8"/>
      <c r="T5460" s="8"/>
      <c r="AQ5460"/>
      <c r="BJ5460" s="33" t="s">
        <v>5627</v>
      </c>
      <c r="BP5460" s="8"/>
    </row>
    <row r="5461" spans="1:68" x14ac:dyDescent="0.25">
      <c r="A5461" s="8"/>
      <c r="B5461" s="8"/>
      <c r="C5461" s="8"/>
      <c r="D5461" s="8"/>
      <c r="F5461" s="8"/>
      <c r="H5461"/>
      <c r="N5461"/>
      <c r="P5461" s="8"/>
      <c r="R5461" s="8"/>
      <c r="T5461" s="8"/>
      <c r="AQ5461"/>
      <c r="BJ5461" s="33" t="s">
        <v>5628</v>
      </c>
      <c r="BP5461" s="8"/>
    </row>
    <row r="5462" spans="1:68" x14ac:dyDescent="0.25">
      <c r="A5462" s="8"/>
      <c r="B5462" s="8"/>
      <c r="C5462" s="8"/>
      <c r="D5462" s="8"/>
      <c r="F5462" s="8"/>
      <c r="H5462"/>
      <c r="N5462"/>
      <c r="P5462" s="8"/>
      <c r="R5462" s="8"/>
      <c r="T5462" s="8"/>
      <c r="AQ5462"/>
      <c r="BJ5462" s="33" t="s">
        <v>5629</v>
      </c>
      <c r="BP5462" s="8"/>
    </row>
    <row r="5463" spans="1:68" x14ac:dyDescent="0.25">
      <c r="A5463" s="8"/>
      <c r="B5463" s="8"/>
      <c r="C5463" s="8"/>
      <c r="D5463" s="8"/>
      <c r="F5463" s="8"/>
      <c r="H5463"/>
      <c r="N5463"/>
      <c r="P5463" s="8"/>
      <c r="R5463" s="8"/>
      <c r="T5463" s="8"/>
      <c r="AQ5463"/>
      <c r="BJ5463" s="33" t="s">
        <v>5630</v>
      </c>
      <c r="BP5463" s="8"/>
    </row>
    <row r="5464" spans="1:68" x14ac:dyDescent="0.25">
      <c r="A5464" s="8"/>
      <c r="B5464" s="8"/>
      <c r="C5464" s="8"/>
      <c r="D5464" s="8"/>
      <c r="F5464" s="8"/>
      <c r="H5464"/>
      <c r="N5464"/>
      <c r="P5464" s="8"/>
      <c r="R5464" s="8"/>
      <c r="T5464" s="8"/>
      <c r="AQ5464"/>
      <c r="BJ5464" s="33" t="s">
        <v>5631</v>
      </c>
      <c r="BP5464" s="8"/>
    </row>
    <row r="5465" spans="1:68" x14ac:dyDescent="0.25">
      <c r="A5465" s="8"/>
      <c r="B5465" s="8"/>
      <c r="C5465" s="8"/>
      <c r="D5465" s="8"/>
      <c r="F5465" s="8"/>
      <c r="H5465"/>
      <c r="N5465"/>
      <c r="P5465" s="8"/>
      <c r="R5465" s="8"/>
      <c r="T5465" s="8"/>
      <c r="AQ5465"/>
      <c r="BJ5465" s="33" t="s">
        <v>5632</v>
      </c>
      <c r="BP5465" s="8"/>
    </row>
    <row r="5466" spans="1:68" x14ac:dyDescent="0.25">
      <c r="A5466" s="8"/>
      <c r="B5466" s="8"/>
      <c r="C5466" s="8"/>
      <c r="D5466" s="8"/>
      <c r="F5466" s="8"/>
      <c r="H5466"/>
      <c r="N5466"/>
      <c r="P5466" s="8"/>
      <c r="R5466" s="8"/>
      <c r="T5466" s="8"/>
      <c r="AQ5466"/>
      <c r="BJ5466" s="33" t="s">
        <v>5633</v>
      </c>
      <c r="BP5466" s="8"/>
    </row>
    <row r="5467" spans="1:68" x14ac:dyDescent="0.25">
      <c r="A5467" s="8"/>
      <c r="B5467" s="8"/>
      <c r="C5467" s="8"/>
      <c r="D5467" s="8"/>
      <c r="F5467" s="8"/>
      <c r="H5467"/>
      <c r="N5467"/>
      <c r="P5467" s="8"/>
      <c r="R5467" s="8"/>
      <c r="T5467" s="8"/>
      <c r="AQ5467"/>
      <c r="BJ5467" s="33" t="s">
        <v>5634</v>
      </c>
      <c r="BP5467" s="8"/>
    </row>
    <row r="5468" spans="1:68" x14ac:dyDescent="0.25">
      <c r="A5468" s="8"/>
      <c r="B5468" s="8"/>
      <c r="C5468" s="8"/>
      <c r="D5468" s="8"/>
      <c r="F5468" s="8"/>
      <c r="H5468"/>
      <c r="N5468"/>
      <c r="P5468" s="8"/>
      <c r="R5468" s="8"/>
      <c r="T5468" s="8"/>
      <c r="AQ5468"/>
      <c r="BJ5468" s="33" t="s">
        <v>5635</v>
      </c>
      <c r="BP5468" s="8"/>
    </row>
    <row r="5469" spans="1:68" x14ac:dyDescent="0.25">
      <c r="A5469" s="8"/>
      <c r="B5469" s="8"/>
      <c r="C5469" s="8"/>
      <c r="D5469" s="8"/>
      <c r="F5469" s="8"/>
      <c r="H5469"/>
      <c r="N5469"/>
      <c r="P5469" s="8"/>
      <c r="R5469" s="8"/>
      <c r="T5469" s="8"/>
      <c r="AQ5469"/>
      <c r="BJ5469" s="33" t="s">
        <v>5636</v>
      </c>
      <c r="BP5469" s="8"/>
    </row>
    <row r="5470" spans="1:68" x14ac:dyDescent="0.25">
      <c r="A5470" s="8"/>
      <c r="B5470" s="8"/>
      <c r="C5470" s="8"/>
      <c r="D5470" s="8"/>
      <c r="F5470" s="8"/>
      <c r="H5470"/>
      <c r="N5470"/>
      <c r="P5470" s="8"/>
      <c r="R5470" s="8"/>
      <c r="T5470" s="8"/>
      <c r="AQ5470"/>
      <c r="BJ5470" s="33" t="s">
        <v>5637</v>
      </c>
      <c r="BP5470" s="8"/>
    </row>
    <row r="5471" spans="1:68" x14ac:dyDescent="0.25">
      <c r="A5471" s="8"/>
      <c r="B5471" s="8"/>
      <c r="C5471" s="8"/>
      <c r="D5471" s="8"/>
      <c r="F5471" s="8"/>
      <c r="H5471"/>
      <c r="N5471"/>
      <c r="P5471" s="8"/>
      <c r="R5471" s="8"/>
      <c r="T5471" s="8"/>
      <c r="AQ5471"/>
      <c r="BJ5471" s="33" t="s">
        <v>5638</v>
      </c>
      <c r="BP5471" s="8"/>
    </row>
    <row r="5472" spans="1:68" x14ac:dyDescent="0.25">
      <c r="A5472" s="8"/>
      <c r="B5472" s="8"/>
      <c r="C5472" s="8"/>
      <c r="D5472" s="8"/>
      <c r="F5472" s="8"/>
      <c r="H5472"/>
      <c r="N5472"/>
      <c r="P5472" s="8"/>
      <c r="R5472" s="8"/>
      <c r="T5472" s="8"/>
      <c r="AQ5472"/>
      <c r="BJ5472" s="33" t="s">
        <v>5639</v>
      </c>
      <c r="BP5472" s="8"/>
    </row>
    <row r="5473" spans="1:68" x14ac:dyDescent="0.25">
      <c r="A5473" s="8"/>
      <c r="B5473" s="8"/>
      <c r="C5473" s="8"/>
      <c r="D5473" s="8"/>
      <c r="F5473" s="8"/>
      <c r="H5473"/>
      <c r="N5473"/>
      <c r="P5473" s="8"/>
      <c r="R5473" s="8"/>
      <c r="T5473" s="8"/>
      <c r="AQ5473"/>
      <c r="BJ5473" s="33" t="s">
        <v>5640</v>
      </c>
      <c r="BP5473" s="8"/>
    </row>
    <row r="5474" spans="1:68" x14ac:dyDescent="0.25">
      <c r="A5474" s="8"/>
      <c r="B5474" s="8"/>
      <c r="C5474" s="8"/>
      <c r="D5474" s="8"/>
      <c r="F5474" s="8"/>
      <c r="H5474"/>
      <c r="N5474"/>
      <c r="P5474" s="8"/>
      <c r="R5474" s="8"/>
      <c r="T5474" s="8"/>
      <c r="AQ5474"/>
      <c r="BJ5474" s="33" t="s">
        <v>5641</v>
      </c>
      <c r="BP5474" s="8"/>
    </row>
    <row r="5475" spans="1:68" x14ac:dyDescent="0.25">
      <c r="A5475" s="8"/>
      <c r="B5475" s="8"/>
      <c r="C5475" s="8"/>
      <c r="D5475" s="8"/>
      <c r="F5475" s="8"/>
      <c r="H5475"/>
      <c r="N5475"/>
      <c r="P5475" s="8"/>
      <c r="R5475" s="8"/>
      <c r="T5475" s="8"/>
      <c r="AQ5475"/>
      <c r="BJ5475" s="33" t="s">
        <v>5642</v>
      </c>
      <c r="BP5475" s="8"/>
    </row>
    <row r="5476" spans="1:68" x14ac:dyDescent="0.25">
      <c r="A5476" s="8"/>
      <c r="B5476" s="8"/>
      <c r="C5476" s="8"/>
      <c r="D5476" s="8"/>
      <c r="F5476" s="8"/>
      <c r="H5476"/>
      <c r="N5476"/>
      <c r="P5476" s="8"/>
      <c r="R5476" s="8"/>
      <c r="T5476" s="8"/>
      <c r="AQ5476"/>
      <c r="BJ5476" s="33" t="s">
        <v>5643</v>
      </c>
      <c r="BP5476" s="8"/>
    </row>
    <row r="5477" spans="1:68" x14ac:dyDescent="0.25">
      <c r="A5477" s="8"/>
      <c r="B5477" s="8"/>
      <c r="C5477" s="8"/>
      <c r="D5477" s="8"/>
      <c r="F5477" s="8"/>
      <c r="H5477"/>
      <c r="N5477"/>
      <c r="P5477" s="8"/>
      <c r="R5477" s="8"/>
      <c r="T5477" s="8"/>
      <c r="AQ5477"/>
      <c r="BJ5477" s="33" t="s">
        <v>5644</v>
      </c>
      <c r="BP5477" s="8"/>
    </row>
    <row r="5478" spans="1:68" x14ac:dyDescent="0.25">
      <c r="A5478" s="8"/>
      <c r="B5478" s="8"/>
      <c r="C5478" s="8"/>
      <c r="D5478" s="8"/>
      <c r="F5478" s="8"/>
      <c r="H5478"/>
      <c r="N5478"/>
      <c r="P5478" s="8"/>
      <c r="R5478" s="8"/>
      <c r="T5478" s="8"/>
      <c r="AQ5478"/>
      <c r="BJ5478" s="33" t="s">
        <v>5645</v>
      </c>
      <c r="BP5478" s="8"/>
    </row>
    <row r="5479" spans="1:68" x14ac:dyDescent="0.25">
      <c r="A5479" s="8"/>
      <c r="B5479" s="8"/>
      <c r="C5479" s="8"/>
      <c r="D5479" s="8"/>
      <c r="F5479" s="8"/>
      <c r="H5479"/>
      <c r="N5479"/>
      <c r="P5479" s="8"/>
      <c r="R5479" s="8"/>
      <c r="T5479" s="8"/>
      <c r="AQ5479"/>
      <c r="BJ5479" s="33" t="s">
        <v>5646</v>
      </c>
      <c r="BP5479" s="8"/>
    </row>
    <row r="5480" spans="1:68" x14ac:dyDescent="0.25">
      <c r="A5480" s="8"/>
      <c r="B5480" s="8"/>
      <c r="C5480" s="8"/>
      <c r="D5480" s="8"/>
      <c r="F5480" s="8"/>
      <c r="H5480"/>
      <c r="N5480"/>
      <c r="P5480" s="8"/>
      <c r="R5480" s="8"/>
      <c r="T5480" s="8"/>
      <c r="AQ5480"/>
      <c r="BJ5480" s="33" t="s">
        <v>5647</v>
      </c>
      <c r="BP5480" s="8"/>
    </row>
    <row r="5481" spans="1:68" x14ac:dyDescent="0.25">
      <c r="A5481" s="8"/>
      <c r="B5481" s="8"/>
      <c r="C5481" s="8"/>
      <c r="D5481" s="8"/>
      <c r="F5481" s="8"/>
      <c r="H5481"/>
      <c r="N5481"/>
      <c r="P5481" s="8"/>
      <c r="R5481" s="8"/>
      <c r="T5481" s="8"/>
      <c r="AQ5481"/>
      <c r="BJ5481" s="33" t="s">
        <v>5648</v>
      </c>
      <c r="BP5481" s="8"/>
    </row>
    <row r="5482" spans="1:68" x14ac:dyDescent="0.25">
      <c r="A5482" s="8"/>
      <c r="B5482" s="8"/>
      <c r="C5482" s="8"/>
      <c r="D5482" s="8"/>
      <c r="F5482" s="8"/>
      <c r="H5482"/>
      <c r="N5482"/>
      <c r="P5482" s="8"/>
      <c r="R5482" s="8"/>
      <c r="T5482" s="8"/>
      <c r="AQ5482"/>
      <c r="BJ5482" s="33" t="s">
        <v>5649</v>
      </c>
      <c r="BP5482" s="8"/>
    </row>
    <row r="5483" spans="1:68" x14ac:dyDescent="0.25">
      <c r="A5483" s="8"/>
      <c r="B5483" s="8"/>
      <c r="C5483" s="8"/>
      <c r="D5483" s="8"/>
      <c r="F5483" s="8"/>
      <c r="H5483"/>
      <c r="N5483"/>
      <c r="P5483" s="8"/>
      <c r="R5483" s="8"/>
      <c r="T5483" s="8"/>
      <c r="AQ5483"/>
      <c r="BJ5483" s="33" t="s">
        <v>5650</v>
      </c>
      <c r="BP5483" s="8"/>
    </row>
    <row r="5484" spans="1:68" x14ac:dyDescent="0.25">
      <c r="A5484" s="8"/>
      <c r="B5484" s="8"/>
      <c r="C5484" s="8"/>
      <c r="D5484" s="8"/>
      <c r="F5484" s="8"/>
      <c r="H5484"/>
      <c r="N5484"/>
      <c r="P5484" s="8"/>
      <c r="R5484" s="8"/>
      <c r="T5484" s="8"/>
      <c r="AQ5484"/>
      <c r="BJ5484" s="33" t="s">
        <v>5651</v>
      </c>
      <c r="BP5484" s="8"/>
    </row>
    <row r="5485" spans="1:68" x14ac:dyDescent="0.25">
      <c r="A5485" s="8"/>
      <c r="B5485" s="8"/>
      <c r="C5485" s="8"/>
      <c r="D5485" s="8"/>
      <c r="F5485" s="8"/>
      <c r="H5485"/>
      <c r="N5485"/>
      <c r="P5485" s="8"/>
      <c r="R5485" s="8"/>
      <c r="T5485" s="8"/>
      <c r="AQ5485"/>
      <c r="BJ5485" s="33" t="s">
        <v>5652</v>
      </c>
      <c r="BP5485" s="8"/>
    </row>
    <row r="5486" spans="1:68" x14ac:dyDescent="0.25">
      <c r="A5486" s="8"/>
      <c r="B5486" s="8"/>
      <c r="C5486" s="8"/>
      <c r="D5486" s="8"/>
      <c r="F5486" s="8"/>
      <c r="H5486"/>
      <c r="N5486"/>
      <c r="P5486" s="8"/>
      <c r="R5486" s="8"/>
      <c r="T5486" s="8"/>
      <c r="AQ5486"/>
      <c r="BJ5486" s="33" t="s">
        <v>5653</v>
      </c>
      <c r="BP5486" s="8"/>
    </row>
    <row r="5487" spans="1:68" x14ac:dyDescent="0.25">
      <c r="A5487" s="8"/>
      <c r="B5487" s="8"/>
      <c r="C5487" s="8"/>
      <c r="D5487" s="8"/>
      <c r="F5487" s="8"/>
      <c r="H5487"/>
      <c r="N5487"/>
      <c r="P5487" s="8"/>
      <c r="R5487" s="8"/>
      <c r="T5487" s="8"/>
      <c r="AQ5487"/>
      <c r="BJ5487" s="33" t="s">
        <v>5654</v>
      </c>
      <c r="BP5487" s="8"/>
    </row>
    <row r="5488" spans="1:68" x14ac:dyDescent="0.25">
      <c r="A5488" s="8"/>
      <c r="B5488" s="8"/>
      <c r="C5488" s="8"/>
      <c r="D5488" s="8"/>
      <c r="F5488" s="8"/>
      <c r="H5488"/>
      <c r="N5488"/>
      <c r="P5488" s="8"/>
      <c r="R5488" s="8"/>
      <c r="T5488" s="8"/>
      <c r="AQ5488"/>
      <c r="BJ5488" s="33" t="s">
        <v>5655</v>
      </c>
      <c r="BP5488" s="8"/>
    </row>
    <row r="5489" spans="1:68" x14ac:dyDescent="0.25">
      <c r="A5489" s="8"/>
      <c r="B5489" s="8"/>
      <c r="C5489" s="8"/>
      <c r="D5489" s="8"/>
      <c r="F5489" s="8"/>
      <c r="H5489"/>
      <c r="N5489"/>
      <c r="P5489" s="8"/>
      <c r="R5489" s="8"/>
      <c r="T5489" s="8"/>
      <c r="AQ5489"/>
      <c r="BJ5489" s="33" t="s">
        <v>5656</v>
      </c>
      <c r="BP5489" s="8"/>
    </row>
    <row r="5490" spans="1:68" x14ac:dyDescent="0.25">
      <c r="A5490" s="8"/>
      <c r="B5490" s="8"/>
      <c r="C5490" s="8"/>
      <c r="D5490" s="8"/>
      <c r="F5490" s="8"/>
      <c r="H5490"/>
      <c r="N5490"/>
      <c r="P5490" s="8"/>
      <c r="R5490" s="8"/>
      <c r="T5490" s="8"/>
      <c r="AQ5490"/>
      <c r="BJ5490" s="33" t="s">
        <v>5657</v>
      </c>
      <c r="BP5490" s="8"/>
    </row>
    <row r="5491" spans="1:68" x14ac:dyDescent="0.25">
      <c r="A5491" s="8"/>
      <c r="B5491" s="8"/>
      <c r="C5491" s="8"/>
      <c r="D5491" s="8"/>
      <c r="F5491" s="8"/>
      <c r="H5491"/>
      <c r="N5491"/>
      <c r="P5491" s="8"/>
      <c r="R5491" s="8"/>
      <c r="T5491" s="8"/>
      <c r="AQ5491"/>
      <c r="BJ5491" s="33" t="s">
        <v>5658</v>
      </c>
      <c r="BP5491" s="8"/>
    </row>
    <row r="5492" spans="1:68" x14ac:dyDescent="0.25">
      <c r="A5492" s="8"/>
      <c r="B5492" s="8"/>
      <c r="C5492" s="8"/>
      <c r="D5492" s="8"/>
      <c r="F5492" s="8"/>
      <c r="H5492"/>
      <c r="N5492"/>
      <c r="P5492" s="8"/>
      <c r="R5492" s="8"/>
      <c r="T5492" s="8"/>
      <c r="AQ5492"/>
      <c r="BJ5492" s="33" t="s">
        <v>5659</v>
      </c>
      <c r="BP5492" s="8"/>
    </row>
    <row r="5493" spans="1:68" x14ac:dyDescent="0.25">
      <c r="A5493" s="8"/>
      <c r="B5493" s="8"/>
      <c r="C5493" s="8"/>
      <c r="D5493" s="8"/>
      <c r="F5493" s="8"/>
      <c r="H5493"/>
      <c r="N5493"/>
      <c r="P5493" s="8"/>
      <c r="R5493" s="8"/>
      <c r="T5493" s="8"/>
      <c r="AQ5493"/>
      <c r="BJ5493" s="33" t="s">
        <v>5660</v>
      </c>
      <c r="BP5493" s="8"/>
    </row>
    <row r="5494" spans="1:68" x14ac:dyDescent="0.25">
      <c r="A5494" s="8"/>
      <c r="B5494" s="8"/>
      <c r="C5494" s="8"/>
      <c r="D5494" s="8"/>
      <c r="F5494" s="8"/>
      <c r="H5494"/>
      <c r="N5494"/>
      <c r="P5494" s="8"/>
      <c r="R5494" s="8"/>
      <c r="T5494" s="8"/>
      <c r="AQ5494"/>
      <c r="BJ5494" s="33" t="s">
        <v>5661</v>
      </c>
      <c r="BP5494" s="8"/>
    </row>
    <row r="5495" spans="1:68" x14ac:dyDescent="0.25">
      <c r="A5495" s="8"/>
      <c r="B5495" s="8"/>
      <c r="C5495" s="8"/>
      <c r="D5495" s="8"/>
      <c r="F5495" s="8"/>
      <c r="H5495"/>
      <c r="N5495"/>
      <c r="P5495" s="8"/>
      <c r="R5495" s="8"/>
      <c r="T5495" s="8"/>
      <c r="AQ5495"/>
      <c r="BJ5495" s="33" t="s">
        <v>5662</v>
      </c>
      <c r="BP5495" s="8"/>
    </row>
    <row r="5496" spans="1:68" x14ac:dyDescent="0.25">
      <c r="A5496" s="8"/>
      <c r="B5496" s="8"/>
      <c r="C5496" s="8"/>
      <c r="D5496" s="8"/>
      <c r="F5496" s="8"/>
      <c r="H5496"/>
      <c r="N5496"/>
      <c r="P5496" s="8"/>
      <c r="R5496" s="8"/>
      <c r="T5496" s="8"/>
      <c r="AQ5496"/>
      <c r="BJ5496" s="33" t="s">
        <v>5663</v>
      </c>
      <c r="BP5496" s="8"/>
    </row>
    <row r="5497" spans="1:68" x14ac:dyDescent="0.25">
      <c r="A5497" s="8"/>
      <c r="B5497" s="8"/>
      <c r="C5497" s="8"/>
      <c r="D5497" s="8"/>
      <c r="F5497" s="8"/>
      <c r="H5497"/>
      <c r="N5497"/>
      <c r="P5497" s="8"/>
      <c r="R5497" s="8"/>
      <c r="T5497" s="8"/>
      <c r="AQ5497"/>
      <c r="BJ5497" s="33" t="s">
        <v>5664</v>
      </c>
      <c r="BP5497" s="8"/>
    </row>
    <row r="5498" spans="1:68" x14ac:dyDescent="0.25">
      <c r="A5498" s="8"/>
      <c r="B5498" s="8"/>
      <c r="C5498" s="8"/>
      <c r="D5498" s="8"/>
      <c r="F5498" s="8"/>
      <c r="H5498"/>
      <c r="N5498"/>
      <c r="P5498" s="8"/>
      <c r="R5498" s="8"/>
      <c r="T5498" s="8"/>
      <c r="AQ5498"/>
      <c r="BJ5498" s="33" t="s">
        <v>5665</v>
      </c>
      <c r="BP5498" s="8"/>
    </row>
    <row r="5499" spans="1:68" x14ac:dyDescent="0.25">
      <c r="A5499" s="8"/>
      <c r="B5499" s="8"/>
      <c r="C5499" s="8"/>
      <c r="D5499" s="8"/>
      <c r="F5499" s="8"/>
      <c r="H5499"/>
      <c r="N5499"/>
      <c r="P5499" s="8"/>
      <c r="R5499" s="8"/>
      <c r="T5499" s="8"/>
      <c r="AQ5499"/>
      <c r="BJ5499" s="33" t="s">
        <v>5666</v>
      </c>
      <c r="BP5499" s="8"/>
    </row>
    <row r="5500" spans="1:68" x14ac:dyDescent="0.25">
      <c r="A5500" s="8"/>
      <c r="B5500" s="8"/>
      <c r="C5500" s="8"/>
      <c r="D5500" s="8"/>
      <c r="F5500" s="8"/>
      <c r="H5500"/>
      <c r="N5500"/>
      <c r="P5500" s="8"/>
      <c r="R5500" s="8"/>
      <c r="T5500" s="8"/>
      <c r="AQ5500"/>
      <c r="BJ5500" s="33" t="s">
        <v>5667</v>
      </c>
      <c r="BP5500" s="8"/>
    </row>
    <row r="5501" spans="1:68" x14ac:dyDescent="0.25">
      <c r="A5501" s="8"/>
      <c r="B5501" s="8"/>
      <c r="C5501" s="8"/>
      <c r="D5501" s="8"/>
      <c r="F5501" s="8"/>
      <c r="H5501"/>
      <c r="N5501"/>
      <c r="P5501" s="8"/>
      <c r="R5501" s="8"/>
      <c r="T5501" s="8"/>
      <c r="AQ5501"/>
      <c r="BJ5501" s="33" t="s">
        <v>5668</v>
      </c>
      <c r="BP5501" s="8"/>
    </row>
    <row r="5502" spans="1:68" x14ac:dyDescent="0.25">
      <c r="A5502" s="8"/>
      <c r="B5502" s="8"/>
      <c r="C5502" s="8"/>
      <c r="D5502" s="8"/>
      <c r="F5502" s="8"/>
      <c r="H5502"/>
      <c r="N5502"/>
      <c r="P5502" s="8"/>
      <c r="R5502" s="8"/>
      <c r="T5502" s="8"/>
      <c r="AQ5502"/>
      <c r="BJ5502" s="33" t="s">
        <v>5669</v>
      </c>
      <c r="BP5502" s="8"/>
    </row>
    <row r="5503" spans="1:68" x14ac:dyDescent="0.25">
      <c r="A5503" s="8"/>
      <c r="B5503" s="8"/>
      <c r="C5503" s="8"/>
      <c r="D5503" s="8"/>
      <c r="F5503" s="8"/>
      <c r="H5503"/>
      <c r="N5503"/>
      <c r="P5503" s="8"/>
      <c r="R5503" s="8"/>
      <c r="T5503" s="8"/>
      <c r="AQ5503"/>
      <c r="BJ5503" s="33" t="s">
        <v>5670</v>
      </c>
      <c r="BP5503" s="8"/>
    </row>
    <row r="5504" spans="1:68" x14ac:dyDescent="0.25">
      <c r="A5504" s="8"/>
      <c r="B5504" s="8"/>
      <c r="C5504" s="8"/>
      <c r="D5504" s="8"/>
      <c r="F5504" s="8"/>
      <c r="H5504"/>
      <c r="N5504"/>
      <c r="P5504" s="8"/>
      <c r="R5504" s="8"/>
      <c r="T5504" s="8"/>
      <c r="AQ5504"/>
      <c r="BJ5504" s="33" t="s">
        <v>5671</v>
      </c>
      <c r="BP5504" s="8"/>
    </row>
    <row r="5505" spans="1:68" x14ac:dyDescent="0.25">
      <c r="A5505" s="8"/>
      <c r="B5505" s="8"/>
      <c r="C5505" s="8"/>
      <c r="D5505" s="8"/>
      <c r="F5505" s="8"/>
      <c r="H5505"/>
      <c r="N5505"/>
      <c r="P5505" s="8"/>
      <c r="R5505" s="8"/>
      <c r="T5505" s="8"/>
      <c r="AQ5505"/>
      <c r="BJ5505" s="33" t="s">
        <v>5672</v>
      </c>
      <c r="BP5505" s="8"/>
    </row>
    <row r="5506" spans="1:68" x14ac:dyDescent="0.25">
      <c r="A5506" s="8"/>
      <c r="B5506" s="8"/>
      <c r="C5506" s="8"/>
      <c r="D5506" s="8"/>
      <c r="F5506" s="8"/>
      <c r="H5506"/>
      <c r="N5506"/>
      <c r="P5506" s="8"/>
      <c r="R5506" s="8"/>
      <c r="T5506" s="8"/>
      <c r="AQ5506"/>
      <c r="BJ5506" s="33" t="s">
        <v>5673</v>
      </c>
      <c r="BP5506" s="8"/>
    </row>
    <row r="5507" spans="1:68" x14ac:dyDescent="0.25">
      <c r="A5507" s="8"/>
      <c r="B5507" s="8"/>
      <c r="C5507" s="8"/>
      <c r="D5507" s="8"/>
      <c r="F5507" s="8"/>
      <c r="H5507"/>
      <c r="N5507"/>
      <c r="P5507" s="8"/>
      <c r="R5507" s="8"/>
      <c r="T5507" s="8"/>
      <c r="AQ5507"/>
      <c r="BJ5507" s="33" t="s">
        <v>5674</v>
      </c>
      <c r="BP5507" s="8"/>
    </row>
    <row r="5508" spans="1:68" x14ac:dyDescent="0.25">
      <c r="A5508" s="8"/>
      <c r="B5508" s="8"/>
      <c r="C5508" s="8"/>
      <c r="D5508" s="8"/>
      <c r="F5508" s="8"/>
      <c r="H5508"/>
      <c r="N5508"/>
      <c r="P5508" s="8"/>
      <c r="R5508" s="8"/>
      <c r="T5508" s="8"/>
      <c r="AQ5508"/>
      <c r="BJ5508" s="33" t="s">
        <v>5675</v>
      </c>
      <c r="BP5508" s="8"/>
    </row>
    <row r="5509" spans="1:68" x14ac:dyDescent="0.25">
      <c r="A5509" s="8"/>
      <c r="B5509" s="8"/>
      <c r="C5509" s="8"/>
      <c r="D5509" s="8"/>
      <c r="F5509" s="8"/>
      <c r="H5509"/>
      <c r="N5509"/>
      <c r="P5509" s="8"/>
      <c r="R5509" s="8"/>
      <c r="T5509" s="8"/>
      <c r="AQ5509"/>
      <c r="BJ5509" s="33" t="s">
        <v>5676</v>
      </c>
      <c r="BP5509" s="8"/>
    </row>
    <row r="5510" spans="1:68" x14ac:dyDescent="0.25">
      <c r="A5510" s="8"/>
      <c r="B5510" s="8"/>
      <c r="C5510" s="8"/>
      <c r="D5510" s="8"/>
      <c r="F5510" s="8"/>
      <c r="H5510"/>
      <c r="N5510"/>
      <c r="P5510" s="8"/>
      <c r="R5510" s="8"/>
      <c r="T5510" s="8"/>
      <c r="AQ5510"/>
      <c r="BJ5510" s="33" t="s">
        <v>5677</v>
      </c>
      <c r="BP5510" s="8"/>
    </row>
    <row r="5511" spans="1:68" x14ac:dyDescent="0.25">
      <c r="A5511" s="8"/>
      <c r="B5511" s="8"/>
      <c r="C5511" s="8"/>
      <c r="D5511" s="8"/>
      <c r="F5511" s="8"/>
      <c r="H5511"/>
      <c r="N5511"/>
      <c r="P5511" s="8"/>
      <c r="R5511" s="8"/>
      <c r="T5511" s="8"/>
      <c r="AQ5511"/>
      <c r="BJ5511" s="33" t="s">
        <v>5678</v>
      </c>
      <c r="BP5511" s="8"/>
    </row>
    <row r="5512" spans="1:68" x14ac:dyDescent="0.25">
      <c r="A5512" s="8"/>
      <c r="B5512" s="8"/>
      <c r="C5512" s="8"/>
      <c r="D5512" s="8"/>
      <c r="F5512" s="8"/>
      <c r="H5512"/>
      <c r="N5512"/>
      <c r="P5512" s="8"/>
      <c r="R5512" s="8"/>
      <c r="T5512" s="8"/>
      <c r="AQ5512"/>
      <c r="BJ5512" s="33" t="s">
        <v>5679</v>
      </c>
      <c r="BP5512" s="8"/>
    </row>
    <row r="5513" spans="1:68" x14ac:dyDescent="0.25">
      <c r="A5513" s="8"/>
      <c r="B5513" s="8"/>
      <c r="C5513" s="8"/>
      <c r="D5513" s="8"/>
      <c r="F5513" s="8"/>
      <c r="H5513"/>
      <c r="N5513"/>
      <c r="P5513" s="8"/>
      <c r="R5513" s="8"/>
      <c r="T5513" s="8"/>
      <c r="AQ5513"/>
      <c r="BJ5513" s="33" t="s">
        <v>5680</v>
      </c>
      <c r="BP5513" s="8"/>
    </row>
    <row r="5514" spans="1:68" x14ac:dyDescent="0.25">
      <c r="A5514" s="8"/>
      <c r="B5514" s="8"/>
      <c r="C5514" s="8"/>
      <c r="D5514" s="8"/>
      <c r="F5514" s="8"/>
      <c r="H5514"/>
      <c r="N5514"/>
      <c r="P5514" s="8"/>
      <c r="R5514" s="8"/>
      <c r="T5514" s="8"/>
      <c r="AQ5514"/>
      <c r="BJ5514" s="33" t="s">
        <v>5681</v>
      </c>
      <c r="BP5514" s="8"/>
    </row>
    <row r="5515" spans="1:68" x14ac:dyDescent="0.25">
      <c r="A5515" s="8"/>
      <c r="B5515" s="8"/>
      <c r="C5515" s="8"/>
      <c r="D5515" s="8"/>
      <c r="F5515" s="8"/>
      <c r="H5515"/>
      <c r="N5515"/>
      <c r="P5515" s="8"/>
      <c r="R5515" s="8"/>
      <c r="T5515" s="8"/>
      <c r="AQ5515"/>
      <c r="BJ5515" s="33" t="s">
        <v>5682</v>
      </c>
      <c r="BP5515" s="8"/>
    </row>
    <row r="5516" spans="1:68" x14ac:dyDescent="0.25">
      <c r="A5516" s="8"/>
      <c r="B5516" s="8"/>
      <c r="C5516" s="8"/>
      <c r="D5516" s="8"/>
      <c r="F5516" s="8"/>
      <c r="H5516"/>
      <c r="N5516"/>
      <c r="P5516" s="8"/>
      <c r="R5516" s="8"/>
      <c r="T5516" s="8"/>
      <c r="AQ5516"/>
      <c r="BJ5516" s="33" t="s">
        <v>5683</v>
      </c>
      <c r="BP5516" s="8"/>
    </row>
    <row r="5517" spans="1:68" x14ac:dyDescent="0.25">
      <c r="A5517" s="8"/>
      <c r="B5517" s="8"/>
      <c r="C5517" s="8"/>
      <c r="D5517" s="8"/>
      <c r="F5517" s="8"/>
      <c r="H5517"/>
      <c r="N5517"/>
      <c r="P5517" s="8"/>
      <c r="R5517" s="8"/>
      <c r="T5517" s="8"/>
      <c r="AQ5517"/>
      <c r="BJ5517" s="33" t="s">
        <v>5684</v>
      </c>
      <c r="BP5517" s="8"/>
    </row>
    <row r="5518" spans="1:68" x14ac:dyDescent="0.25">
      <c r="A5518" s="8"/>
      <c r="B5518" s="8"/>
      <c r="C5518" s="8"/>
      <c r="D5518" s="8"/>
      <c r="F5518" s="8"/>
      <c r="H5518"/>
      <c r="N5518"/>
      <c r="P5518" s="8"/>
      <c r="R5518" s="8"/>
      <c r="T5518" s="8"/>
      <c r="AQ5518"/>
      <c r="BJ5518" s="33" t="s">
        <v>5685</v>
      </c>
      <c r="BP5518" s="8"/>
    </row>
    <row r="5519" spans="1:68" x14ac:dyDescent="0.25">
      <c r="A5519" s="8"/>
      <c r="B5519" s="8"/>
      <c r="C5519" s="8"/>
      <c r="D5519" s="8"/>
      <c r="F5519" s="8"/>
      <c r="H5519"/>
      <c r="N5519"/>
      <c r="P5519" s="8"/>
      <c r="R5519" s="8"/>
      <c r="T5519" s="8"/>
      <c r="AQ5519"/>
      <c r="BJ5519" s="33" t="s">
        <v>5686</v>
      </c>
      <c r="BP5519" s="8"/>
    </row>
    <row r="5520" spans="1:68" x14ac:dyDescent="0.25">
      <c r="A5520" s="8"/>
      <c r="B5520" s="8"/>
      <c r="C5520" s="8"/>
      <c r="D5520" s="8"/>
      <c r="F5520" s="8"/>
      <c r="H5520"/>
      <c r="N5520"/>
      <c r="P5520" s="8"/>
      <c r="R5520" s="8"/>
      <c r="T5520" s="8"/>
      <c r="AQ5520"/>
      <c r="BJ5520" s="33" t="s">
        <v>5687</v>
      </c>
      <c r="BP5520" s="8"/>
    </row>
    <row r="5521" spans="1:68" x14ac:dyDescent="0.25">
      <c r="A5521" s="8"/>
      <c r="B5521" s="8"/>
      <c r="C5521" s="8"/>
      <c r="D5521" s="8"/>
      <c r="F5521" s="8"/>
      <c r="H5521"/>
      <c r="N5521"/>
      <c r="P5521" s="8"/>
      <c r="R5521" s="8"/>
      <c r="T5521" s="8"/>
      <c r="AQ5521"/>
      <c r="BJ5521" s="33" t="s">
        <v>5688</v>
      </c>
      <c r="BP5521" s="8"/>
    </row>
    <row r="5522" spans="1:68" x14ac:dyDescent="0.25">
      <c r="A5522" s="8"/>
      <c r="B5522" s="8"/>
      <c r="C5522" s="8"/>
      <c r="D5522" s="8"/>
      <c r="F5522" s="8"/>
      <c r="H5522"/>
      <c r="N5522"/>
      <c r="P5522" s="8"/>
      <c r="R5522" s="8"/>
      <c r="T5522" s="8"/>
      <c r="AQ5522"/>
      <c r="BJ5522" s="33" t="s">
        <v>5689</v>
      </c>
      <c r="BP5522" s="8"/>
    </row>
    <row r="5523" spans="1:68" x14ac:dyDescent="0.25">
      <c r="A5523" s="8"/>
      <c r="B5523" s="8"/>
      <c r="C5523" s="8"/>
      <c r="D5523" s="8"/>
      <c r="F5523" s="8"/>
      <c r="H5523"/>
      <c r="N5523"/>
      <c r="P5523" s="8"/>
      <c r="R5523" s="8"/>
      <c r="T5523" s="8"/>
      <c r="AQ5523"/>
      <c r="BJ5523" s="33" t="s">
        <v>5690</v>
      </c>
      <c r="BP5523" s="8"/>
    </row>
    <row r="5524" spans="1:68" x14ac:dyDescent="0.25">
      <c r="A5524" s="8"/>
      <c r="B5524" s="8"/>
      <c r="C5524" s="8"/>
      <c r="D5524" s="8"/>
      <c r="F5524" s="8"/>
      <c r="H5524"/>
      <c r="N5524"/>
      <c r="P5524" s="8"/>
      <c r="R5524" s="8"/>
      <c r="T5524" s="8"/>
      <c r="AQ5524"/>
      <c r="BJ5524" s="33" t="s">
        <v>5691</v>
      </c>
      <c r="BP5524" s="8"/>
    </row>
    <row r="5525" spans="1:68" x14ac:dyDescent="0.25">
      <c r="A5525" s="8"/>
      <c r="B5525" s="8"/>
      <c r="C5525" s="8"/>
      <c r="D5525" s="8"/>
      <c r="F5525" s="8"/>
      <c r="H5525"/>
      <c r="N5525"/>
      <c r="P5525" s="8"/>
      <c r="R5525" s="8"/>
      <c r="T5525" s="8"/>
      <c r="AQ5525"/>
      <c r="BJ5525" s="33" t="s">
        <v>5692</v>
      </c>
      <c r="BP5525" s="8"/>
    </row>
    <row r="5526" spans="1:68" x14ac:dyDescent="0.25">
      <c r="A5526" s="8"/>
      <c r="B5526" s="8"/>
      <c r="C5526" s="8"/>
      <c r="D5526" s="8"/>
      <c r="F5526" s="8"/>
      <c r="H5526"/>
      <c r="N5526"/>
      <c r="P5526" s="8"/>
      <c r="R5526" s="8"/>
      <c r="T5526" s="8"/>
      <c r="AQ5526"/>
      <c r="BJ5526" s="33" t="s">
        <v>5693</v>
      </c>
      <c r="BP5526" s="8"/>
    </row>
    <row r="5527" spans="1:68" x14ac:dyDescent="0.25">
      <c r="A5527" s="8"/>
      <c r="B5527" s="8"/>
      <c r="C5527" s="8"/>
      <c r="D5527" s="8"/>
      <c r="F5527" s="8"/>
      <c r="H5527"/>
      <c r="N5527"/>
      <c r="P5527" s="8"/>
      <c r="R5527" s="8"/>
      <c r="T5527" s="8"/>
      <c r="AQ5527"/>
      <c r="BJ5527" s="33" t="s">
        <v>5694</v>
      </c>
      <c r="BP5527" s="8"/>
    </row>
    <row r="5528" spans="1:68" x14ac:dyDescent="0.25">
      <c r="A5528" s="8"/>
      <c r="B5528" s="8"/>
      <c r="C5528" s="8"/>
      <c r="D5528" s="8"/>
      <c r="F5528" s="8"/>
      <c r="H5528"/>
      <c r="N5528"/>
      <c r="P5528" s="8"/>
      <c r="R5528" s="8"/>
      <c r="T5528" s="8"/>
      <c r="AQ5528"/>
      <c r="BJ5528" s="33" t="s">
        <v>5695</v>
      </c>
      <c r="BP5528" s="8"/>
    </row>
    <row r="5529" spans="1:68" x14ac:dyDescent="0.25">
      <c r="A5529" s="8"/>
      <c r="B5529" s="8"/>
      <c r="C5529" s="8"/>
      <c r="D5529" s="8"/>
      <c r="F5529" s="8"/>
      <c r="H5529"/>
      <c r="N5529"/>
      <c r="P5529" s="8"/>
      <c r="R5529" s="8"/>
      <c r="T5529" s="8"/>
      <c r="AQ5529"/>
      <c r="BJ5529" s="33" t="s">
        <v>5696</v>
      </c>
      <c r="BP5529" s="8"/>
    </row>
    <row r="5530" spans="1:68" x14ac:dyDescent="0.25">
      <c r="A5530" s="8"/>
      <c r="B5530" s="8"/>
      <c r="C5530" s="8"/>
      <c r="D5530" s="8"/>
      <c r="F5530" s="8"/>
      <c r="H5530"/>
      <c r="N5530"/>
      <c r="P5530" s="8"/>
      <c r="R5530" s="8"/>
      <c r="T5530" s="8"/>
      <c r="AQ5530"/>
      <c r="BJ5530" s="33" t="s">
        <v>5697</v>
      </c>
      <c r="BP5530" s="8"/>
    </row>
    <row r="5531" spans="1:68" x14ac:dyDescent="0.25">
      <c r="A5531" s="8"/>
      <c r="B5531" s="8"/>
      <c r="C5531" s="8"/>
      <c r="D5531" s="8"/>
      <c r="F5531" s="8"/>
      <c r="H5531"/>
      <c r="N5531"/>
      <c r="P5531" s="8"/>
      <c r="R5531" s="8"/>
      <c r="T5531" s="8"/>
      <c r="AQ5531"/>
      <c r="BJ5531" s="33" t="s">
        <v>5698</v>
      </c>
      <c r="BP5531" s="8"/>
    </row>
    <row r="5532" spans="1:68" x14ac:dyDescent="0.25">
      <c r="A5532" s="8"/>
      <c r="B5532" s="8"/>
      <c r="C5532" s="8"/>
      <c r="D5532" s="8"/>
      <c r="F5532" s="8"/>
      <c r="H5532"/>
      <c r="N5532"/>
      <c r="P5532" s="8"/>
      <c r="R5532" s="8"/>
      <c r="T5532" s="8"/>
      <c r="AQ5532"/>
      <c r="BJ5532" s="33" t="s">
        <v>5699</v>
      </c>
      <c r="BP5532" s="8"/>
    </row>
    <row r="5533" spans="1:68" x14ac:dyDescent="0.25">
      <c r="A5533" s="8"/>
      <c r="B5533" s="8"/>
      <c r="C5533" s="8"/>
      <c r="D5533" s="8"/>
      <c r="F5533" s="8"/>
      <c r="H5533"/>
      <c r="N5533"/>
      <c r="P5533" s="8"/>
      <c r="R5533" s="8"/>
      <c r="T5533" s="8"/>
      <c r="AQ5533"/>
      <c r="BJ5533" s="33" t="s">
        <v>5700</v>
      </c>
      <c r="BP5533" s="8"/>
    </row>
    <row r="5534" spans="1:68" x14ac:dyDescent="0.25">
      <c r="A5534" s="8"/>
      <c r="B5534" s="8"/>
      <c r="C5534" s="8"/>
      <c r="D5534" s="8"/>
      <c r="F5534" s="8"/>
      <c r="H5534"/>
      <c r="N5534"/>
      <c r="P5534" s="8"/>
      <c r="R5534" s="8"/>
      <c r="T5534" s="8"/>
      <c r="AQ5534"/>
      <c r="BJ5534" s="33" t="s">
        <v>5701</v>
      </c>
      <c r="BP5534" s="8"/>
    </row>
    <row r="5535" spans="1:68" x14ac:dyDescent="0.25">
      <c r="A5535" s="8"/>
      <c r="B5535" s="8"/>
      <c r="C5535" s="8"/>
      <c r="D5535" s="8"/>
      <c r="F5535" s="8"/>
      <c r="H5535"/>
      <c r="N5535"/>
      <c r="P5535" s="8"/>
      <c r="R5535" s="8"/>
      <c r="T5535" s="8"/>
      <c r="AQ5535"/>
      <c r="BJ5535" s="33" t="s">
        <v>5702</v>
      </c>
      <c r="BP5535" s="8"/>
    </row>
    <row r="5536" spans="1:68" x14ac:dyDescent="0.25">
      <c r="A5536" s="8"/>
      <c r="B5536" s="8"/>
      <c r="C5536" s="8"/>
      <c r="D5536" s="8"/>
      <c r="F5536" s="8"/>
      <c r="H5536"/>
      <c r="N5536"/>
      <c r="P5536" s="8"/>
      <c r="R5536" s="8"/>
      <c r="T5536" s="8"/>
      <c r="AQ5536"/>
      <c r="BJ5536" s="33" t="s">
        <v>5703</v>
      </c>
      <c r="BP5536" s="8"/>
    </row>
    <row r="5537" spans="1:68" x14ac:dyDescent="0.25">
      <c r="A5537" s="8"/>
      <c r="B5537" s="8"/>
      <c r="C5537" s="8"/>
      <c r="D5537" s="8"/>
      <c r="F5537" s="8"/>
      <c r="H5537"/>
      <c r="N5537"/>
      <c r="P5537" s="8"/>
      <c r="R5537" s="8"/>
      <c r="T5537" s="8"/>
      <c r="AQ5537"/>
      <c r="BJ5537" s="33" t="s">
        <v>5704</v>
      </c>
      <c r="BP5537" s="8"/>
    </row>
    <row r="5538" spans="1:68" x14ac:dyDescent="0.25">
      <c r="A5538" s="8"/>
      <c r="B5538" s="8"/>
      <c r="C5538" s="8"/>
      <c r="D5538" s="8"/>
      <c r="F5538" s="8"/>
      <c r="H5538"/>
      <c r="N5538"/>
      <c r="P5538" s="8"/>
      <c r="R5538" s="8"/>
      <c r="T5538" s="8"/>
      <c r="AQ5538"/>
      <c r="BJ5538" s="33" t="s">
        <v>5705</v>
      </c>
      <c r="BP5538" s="8"/>
    </row>
    <row r="5539" spans="1:68" x14ac:dyDescent="0.25">
      <c r="A5539" s="8"/>
      <c r="B5539" s="8"/>
      <c r="C5539" s="8"/>
      <c r="D5539" s="8"/>
      <c r="F5539" s="8"/>
      <c r="H5539"/>
      <c r="N5539"/>
      <c r="P5539" s="8"/>
      <c r="R5539" s="8"/>
      <c r="T5539" s="8"/>
      <c r="AQ5539"/>
      <c r="BJ5539" s="33" t="s">
        <v>5706</v>
      </c>
      <c r="BP5539" s="8"/>
    </row>
    <row r="5540" spans="1:68" x14ac:dyDescent="0.25">
      <c r="A5540" s="8"/>
      <c r="B5540" s="8"/>
      <c r="C5540" s="8"/>
      <c r="D5540" s="8"/>
      <c r="F5540" s="8"/>
      <c r="H5540"/>
      <c r="N5540"/>
      <c r="P5540" s="8"/>
      <c r="R5540" s="8"/>
      <c r="T5540" s="8"/>
      <c r="AQ5540"/>
      <c r="BJ5540" s="33" t="s">
        <v>5707</v>
      </c>
      <c r="BP5540" s="8"/>
    </row>
    <row r="5541" spans="1:68" x14ac:dyDescent="0.25">
      <c r="A5541" s="8"/>
      <c r="B5541" s="8"/>
      <c r="C5541" s="8"/>
      <c r="D5541" s="8"/>
      <c r="F5541" s="8"/>
      <c r="H5541"/>
      <c r="N5541"/>
      <c r="P5541" s="8"/>
      <c r="R5541" s="8"/>
      <c r="T5541" s="8"/>
      <c r="AQ5541"/>
      <c r="BJ5541" s="33" t="s">
        <v>5708</v>
      </c>
      <c r="BP5541" s="8"/>
    </row>
    <row r="5542" spans="1:68" x14ac:dyDescent="0.25">
      <c r="A5542" s="8"/>
      <c r="B5542" s="8"/>
      <c r="C5542" s="8"/>
      <c r="D5542" s="8"/>
      <c r="F5542" s="8"/>
      <c r="H5542"/>
      <c r="N5542"/>
      <c r="P5542" s="8"/>
      <c r="R5542" s="8"/>
      <c r="T5542" s="8"/>
      <c r="AQ5542"/>
      <c r="BJ5542" s="33" t="s">
        <v>5709</v>
      </c>
      <c r="BP5542" s="8"/>
    </row>
    <row r="5543" spans="1:68" x14ac:dyDescent="0.25">
      <c r="A5543" s="8"/>
      <c r="B5543" s="8"/>
      <c r="C5543" s="8"/>
      <c r="D5543" s="8"/>
      <c r="F5543" s="8"/>
      <c r="H5543"/>
      <c r="N5543"/>
      <c r="P5543" s="8"/>
      <c r="R5543" s="8"/>
      <c r="T5543" s="8"/>
      <c r="AQ5543"/>
      <c r="BJ5543" s="33" t="s">
        <v>5710</v>
      </c>
      <c r="BP5543" s="8"/>
    </row>
    <row r="5544" spans="1:68" x14ac:dyDescent="0.25">
      <c r="A5544" s="8"/>
      <c r="B5544" s="8"/>
      <c r="C5544" s="8"/>
      <c r="D5544" s="8"/>
      <c r="F5544" s="8"/>
      <c r="H5544"/>
      <c r="N5544"/>
      <c r="P5544" s="8"/>
      <c r="R5544" s="8"/>
      <c r="T5544" s="8"/>
      <c r="AQ5544"/>
      <c r="BJ5544" s="33" t="s">
        <v>5711</v>
      </c>
      <c r="BP5544" s="8"/>
    </row>
    <row r="5545" spans="1:68" x14ac:dyDescent="0.25">
      <c r="A5545" s="8"/>
      <c r="B5545" s="8"/>
      <c r="C5545" s="8"/>
      <c r="D5545" s="8"/>
      <c r="F5545" s="8"/>
      <c r="H5545"/>
      <c r="N5545"/>
      <c r="P5545" s="8"/>
      <c r="R5545" s="8"/>
      <c r="T5545" s="8"/>
      <c r="AQ5545"/>
      <c r="BJ5545" s="33" t="s">
        <v>5712</v>
      </c>
      <c r="BP5545" s="8"/>
    </row>
    <row r="5546" spans="1:68" x14ac:dyDescent="0.25">
      <c r="A5546" s="8"/>
      <c r="B5546" s="8"/>
      <c r="C5546" s="8"/>
      <c r="D5546" s="8"/>
      <c r="F5546" s="8"/>
      <c r="H5546"/>
      <c r="N5546"/>
      <c r="P5546" s="8"/>
      <c r="R5546" s="8"/>
      <c r="T5546" s="8"/>
      <c r="AQ5546"/>
      <c r="BJ5546" s="33" t="s">
        <v>5713</v>
      </c>
      <c r="BP5546" s="8"/>
    </row>
    <row r="5547" spans="1:68" x14ac:dyDescent="0.25">
      <c r="A5547" s="8"/>
      <c r="B5547" s="8"/>
      <c r="C5547" s="8"/>
      <c r="D5547" s="8"/>
      <c r="F5547" s="8"/>
      <c r="H5547"/>
      <c r="N5547"/>
      <c r="P5547" s="8"/>
      <c r="R5547" s="8"/>
      <c r="T5547" s="8"/>
      <c r="AQ5547"/>
      <c r="BJ5547" s="33" t="s">
        <v>5714</v>
      </c>
      <c r="BP5547" s="8"/>
    </row>
    <row r="5548" spans="1:68" x14ac:dyDescent="0.25">
      <c r="A5548" s="8"/>
      <c r="B5548" s="8"/>
      <c r="C5548" s="8"/>
      <c r="D5548" s="8"/>
      <c r="F5548" s="8"/>
      <c r="H5548"/>
      <c r="N5548"/>
      <c r="P5548" s="8"/>
      <c r="R5548" s="8"/>
      <c r="T5548" s="8"/>
      <c r="AQ5548"/>
      <c r="BJ5548" s="33" t="s">
        <v>5715</v>
      </c>
      <c r="BP5548" s="8"/>
    </row>
    <row r="5549" spans="1:68" x14ac:dyDescent="0.25">
      <c r="A5549" s="8"/>
      <c r="B5549" s="8"/>
      <c r="C5549" s="8"/>
      <c r="D5549" s="8"/>
      <c r="F5549" s="8"/>
      <c r="H5549"/>
      <c r="N5549"/>
      <c r="P5549" s="8"/>
      <c r="R5549" s="8"/>
      <c r="T5549" s="8"/>
      <c r="AQ5549"/>
      <c r="BJ5549" s="33" t="s">
        <v>5716</v>
      </c>
      <c r="BP5549" s="8"/>
    </row>
    <row r="5550" spans="1:68" x14ac:dyDescent="0.25">
      <c r="A5550" s="8"/>
      <c r="B5550" s="8"/>
      <c r="C5550" s="8"/>
      <c r="D5550" s="8"/>
      <c r="F5550" s="8"/>
      <c r="H5550"/>
      <c r="N5550"/>
      <c r="P5550" s="8"/>
      <c r="R5550" s="8"/>
      <c r="T5550" s="8"/>
      <c r="AQ5550"/>
      <c r="BJ5550" s="33" t="s">
        <v>5717</v>
      </c>
      <c r="BP5550" s="8"/>
    </row>
    <row r="5551" spans="1:68" x14ac:dyDescent="0.25">
      <c r="A5551" s="8"/>
      <c r="B5551" s="8"/>
      <c r="C5551" s="8"/>
      <c r="D5551" s="8"/>
      <c r="F5551" s="8"/>
      <c r="H5551"/>
      <c r="N5551"/>
      <c r="P5551" s="8"/>
      <c r="R5551" s="8"/>
      <c r="T5551" s="8"/>
      <c r="AQ5551"/>
      <c r="BJ5551" s="33" t="s">
        <v>5718</v>
      </c>
      <c r="BP5551" s="8"/>
    </row>
    <row r="5552" spans="1:68" x14ac:dyDescent="0.25">
      <c r="A5552" s="8"/>
      <c r="B5552" s="8"/>
      <c r="C5552" s="8"/>
      <c r="D5552" s="8"/>
      <c r="F5552" s="8"/>
      <c r="H5552"/>
      <c r="N5552"/>
      <c r="P5552" s="8"/>
      <c r="R5552" s="8"/>
      <c r="T5552" s="8"/>
      <c r="AQ5552"/>
      <c r="BJ5552" s="33" t="s">
        <v>5719</v>
      </c>
      <c r="BP5552" s="8"/>
    </row>
    <row r="5553" spans="1:68" x14ac:dyDescent="0.25">
      <c r="A5553" s="8"/>
      <c r="B5553" s="8"/>
      <c r="C5553" s="8"/>
      <c r="D5553" s="8"/>
      <c r="F5553" s="8"/>
      <c r="H5553"/>
      <c r="N5553"/>
      <c r="P5553" s="8"/>
      <c r="R5553" s="8"/>
      <c r="T5553" s="8"/>
      <c r="AQ5553"/>
      <c r="BJ5553" s="33" t="s">
        <v>5720</v>
      </c>
      <c r="BP5553" s="8"/>
    </row>
    <row r="5554" spans="1:68" x14ac:dyDescent="0.25">
      <c r="A5554" s="8"/>
      <c r="B5554" s="8"/>
      <c r="C5554" s="8"/>
      <c r="D5554" s="8"/>
      <c r="F5554" s="8"/>
      <c r="H5554"/>
      <c r="N5554"/>
      <c r="P5554" s="8"/>
      <c r="R5554" s="8"/>
      <c r="T5554" s="8"/>
      <c r="AQ5554"/>
      <c r="BJ5554" s="33" t="s">
        <v>5721</v>
      </c>
      <c r="BP5554" s="8"/>
    </row>
    <row r="5555" spans="1:68" x14ac:dyDescent="0.25">
      <c r="A5555" s="8"/>
      <c r="B5555" s="8"/>
      <c r="C5555" s="8"/>
      <c r="D5555" s="8"/>
      <c r="F5555" s="8"/>
      <c r="H5555"/>
      <c r="N5555"/>
      <c r="P5555" s="8"/>
      <c r="R5555" s="8"/>
      <c r="T5555" s="8"/>
      <c r="AQ5555"/>
      <c r="BJ5555" s="33" t="s">
        <v>5722</v>
      </c>
      <c r="BP5555" s="8"/>
    </row>
    <row r="5556" spans="1:68" x14ac:dyDescent="0.25">
      <c r="A5556" s="8"/>
      <c r="B5556" s="8"/>
      <c r="C5556" s="8"/>
      <c r="D5556" s="8"/>
      <c r="F5556" s="8"/>
      <c r="H5556"/>
      <c r="N5556"/>
      <c r="P5556" s="8"/>
      <c r="R5556" s="8"/>
      <c r="T5556" s="8"/>
      <c r="AQ5556"/>
      <c r="BJ5556" s="33" t="s">
        <v>5723</v>
      </c>
      <c r="BP5556" s="8"/>
    </row>
    <row r="5557" spans="1:68" x14ac:dyDescent="0.25">
      <c r="A5557" s="8"/>
      <c r="B5557" s="8"/>
      <c r="C5557" s="8"/>
      <c r="D5557" s="8"/>
      <c r="F5557" s="8"/>
      <c r="H5557"/>
      <c r="N5557"/>
      <c r="P5557" s="8"/>
      <c r="R5557" s="8"/>
      <c r="T5557" s="8"/>
      <c r="AQ5557"/>
      <c r="BJ5557" s="33" t="s">
        <v>5724</v>
      </c>
      <c r="BP5557" s="8"/>
    </row>
    <row r="5558" spans="1:68" x14ac:dyDescent="0.25">
      <c r="A5558" s="8"/>
      <c r="B5558" s="8"/>
      <c r="C5558" s="8"/>
      <c r="D5558" s="8"/>
      <c r="F5558" s="8"/>
      <c r="H5558"/>
      <c r="N5558"/>
      <c r="P5558" s="8"/>
      <c r="R5558" s="8"/>
      <c r="T5558" s="8"/>
      <c r="AQ5558"/>
      <c r="BJ5558" s="33" t="s">
        <v>5725</v>
      </c>
      <c r="BP5558" s="8"/>
    </row>
    <row r="5559" spans="1:68" x14ac:dyDescent="0.25">
      <c r="A5559" s="8"/>
      <c r="B5559" s="8"/>
      <c r="C5559" s="8"/>
      <c r="D5559" s="8"/>
      <c r="F5559" s="8"/>
      <c r="H5559"/>
      <c r="N5559"/>
      <c r="P5559" s="8"/>
      <c r="R5559" s="8"/>
      <c r="T5559" s="8"/>
      <c r="AQ5559"/>
      <c r="BJ5559" s="33" t="s">
        <v>5726</v>
      </c>
      <c r="BP5559" s="8"/>
    </row>
    <row r="5560" spans="1:68" x14ac:dyDescent="0.25">
      <c r="A5560" s="8"/>
      <c r="B5560" s="8"/>
      <c r="C5560" s="8"/>
      <c r="D5560" s="8"/>
      <c r="F5560" s="8"/>
      <c r="H5560"/>
      <c r="N5560"/>
      <c r="P5560" s="8"/>
      <c r="R5560" s="8"/>
      <c r="T5560" s="8"/>
      <c r="AQ5560"/>
      <c r="BJ5560" s="33" t="s">
        <v>5727</v>
      </c>
      <c r="BP5560" s="8"/>
    </row>
    <row r="5561" spans="1:68" x14ac:dyDescent="0.25">
      <c r="A5561" s="8"/>
      <c r="B5561" s="8"/>
      <c r="C5561" s="8"/>
      <c r="D5561" s="8"/>
      <c r="F5561" s="8"/>
      <c r="H5561"/>
      <c r="N5561"/>
      <c r="P5561" s="8"/>
      <c r="R5561" s="8"/>
      <c r="T5561" s="8"/>
      <c r="AQ5561"/>
      <c r="BJ5561" s="33" t="s">
        <v>5728</v>
      </c>
      <c r="BP5561" s="8"/>
    </row>
    <row r="5562" spans="1:68" x14ac:dyDescent="0.25">
      <c r="A5562" s="8"/>
      <c r="B5562" s="8"/>
      <c r="C5562" s="8"/>
      <c r="D5562" s="8"/>
      <c r="F5562" s="8"/>
      <c r="H5562"/>
      <c r="N5562"/>
      <c r="P5562" s="8"/>
      <c r="R5562" s="8"/>
      <c r="T5562" s="8"/>
      <c r="AQ5562"/>
      <c r="BJ5562" s="33" t="s">
        <v>5729</v>
      </c>
      <c r="BP5562" s="8"/>
    </row>
    <row r="5563" spans="1:68" x14ac:dyDescent="0.25">
      <c r="A5563" s="8"/>
      <c r="B5563" s="8"/>
      <c r="C5563" s="8"/>
      <c r="D5563" s="8"/>
      <c r="F5563" s="8"/>
      <c r="H5563"/>
      <c r="N5563"/>
      <c r="P5563" s="8"/>
      <c r="R5563" s="8"/>
      <c r="T5563" s="8"/>
      <c r="AQ5563"/>
      <c r="BJ5563" s="33" t="s">
        <v>5730</v>
      </c>
      <c r="BP5563" s="8"/>
    </row>
    <row r="5564" spans="1:68" x14ac:dyDescent="0.25">
      <c r="A5564" s="8"/>
      <c r="B5564" s="8"/>
      <c r="C5564" s="8"/>
      <c r="D5564" s="8"/>
      <c r="F5564" s="8"/>
      <c r="H5564"/>
      <c r="N5564"/>
      <c r="P5564" s="8"/>
      <c r="R5564" s="8"/>
      <c r="T5564" s="8"/>
      <c r="AQ5564"/>
      <c r="BJ5564" s="33" t="s">
        <v>5731</v>
      </c>
      <c r="BP5564" s="8"/>
    </row>
    <row r="5565" spans="1:68" x14ac:dyDescent="0.25">
      <c r="A5565" s="8"/>
      <c r="B5565" s="8"/>
      <c r="C5565" s="8"/>
      <c r="D5565" s="8"/>
      <c r="F5565" s="8"/>
      <c r="H5565"/>
      <c r="N5565"/>
      <c r="P5565" s="8"/>
      <c r="R5565" s="8"/>
      <c r="T5565" s="8"/>
      <c r="AQ5565"/>
      <c r="BJ5565" s="33" t="s">
        <v>5732</v>
      </c>
      <c r="BP5565" s="8"/>
    </row>
    <row r="5566" spans="1:68" x14ac:dyDescent="0.25">
      <c r="A5566" s="8"/>
      <c r="B5566" s="8"/>
      <c r="C5566" s="8"/>
      <c r="D5566" s="8"/>
      <c r="F5566" s="8"/>
      <c r="H5566"/>
      <c r="N5566"/>
      <c r="P5566" s="8"/>
      <c r="R5566" s="8"/>
      <c r="T5566" s="8"/>
      <c r="AQ5566"/>
      <c r="BJ5566" s="33" t="s">
        <v>5733</v>
      </c>
      <c r="BP5566" s="8"/>
    </row>
    <row r="5567" spans="1:68" x14ac:dyDescent="0.25">
      <c r="A5567" s="8"/>
      <c r="B5567" s="8"/>
      <c r="C5567" s="8"/>
      <c r="D5567" s="8"/>
      <c r="F5567" s="8"/>
      <c r="H5567"/>
      <c r="N5567"/>
      <c r="P5567" s="8"/>
      <c r="R5567" s="8"/>
      <c r="T5567" s="8"/>
      <c r="AQ5567"/>
      <c r="BJ5567" s="33" t="s">
        <v>5734</v>
      </c>
      <c r="BP5567" s="8"/>
    </row>
    <row r="5568" spans="1:68" x14ac:dyDescent="0.25">
      <c r="A5568" s="8"/>
      <c r="B5568" s="8"/>
      <c r="C5568" s="8"/>
      <c r="D5568" s="8"/>
      <c r="F5568" s="8"/>
      <c r="H5568"/>
      <c r="N5568"/>
      <c r="P5568" s="8"/>
      <c r="R5568" s="8"/>
      <c r="T5568" s="8"/>
      <c r="AQ5568"/>
      <c r="BJ5568" s="33" t="s">
        <v>5735</v>
      </c>
      <c r="BP5568" s="8"/>
    </row>
    <row r="5569" spans="1:68" x14ac:dyDescent="0.25">
      <c r="A5569" s="8"/>
      <c r="B5569" s="8"/>
      <c r="C5569" s="8"/>
      <c r="D5569" s="8"/>
      <c r="F5569" s="8"/>
      <c r="H5569"/>
      <c r="N5569"/>
      <c r="P5569" s="8"/>
      <c r="R5569" s="8"/>
      <c r="T5569" s="8"/>
      <c r="AQ5569"/>
      <c r="BJ5569" s="33" t="s">
        <v>5736</v>
      </c>
      <c r="BP5569" s="8"/>
    </row>
    <row r="5570" spans="1:68" x14ac:dyDescent="0.25">
      <c r="A5570" s="8"/>
      <c r="B5570" s="8"/>
      <c r="C5570" s="8"/>
      <c r="D5570" s="8"/>
      <c r="F5570" s="8"/>
      <c r="H5570"/>
      <c r="N5570"/>
      <c r="P5570" s="8"/>
      <c r="R5570" s="8"/>
      <c r="T5570" s="8"/>
      <c r="AQ5570"/>
      <c r="BJ5570" s="33" t="s">
        <v>5737</v>
      </c>
      <c r="BP5570" s="8"/>
    </row>
    <row r="5571" spans="1:68" x14ac:dyDescent="0.25">
      <c r="A5571" s="8"/>
      <c r="B5571" s="8"/>
      <c r="C5571" s="8"/>
      <c r="D5571" s="8"/>
      <c r="F5571" s="8"/>
      <c r="H5571"/>
      <c r="N5571"/>
      <c r="P5571" s="8"/>
      <c r="R5571" s="8"/>
      <c r="T5571" s="8"/>
      <c r="AQ5571"/>
      <c r="BJ5571" s="33" t="s">
        <v>5738</v>
      </c>
      <c r="BP5571" s="8"/>
    </row>
    <row r="5572" spans="1:68" x14ac:dyDescent="0.25">
      <c r="A5572" s="8"/>
      <c r="B5572" s="8"/>
      <c r="C5572" s="8"/>
      <c r="D5572" s="8"/>
      <c r="F5572" s="8"/>
      <c r="H5572"/>
      <c r="N5572"/>
      <c r="P5572" s="8"/>
      <c r="R5572" s="8"/>
      <c r="T5572" s="8"/>
      <c r="AQ5572"/>
      <c r="BJ5572" s="33" t="s">
        <v>5739</v>
      </c>
      <c r="BP5572" s="8"/>
    </row>
    <row r="5573" spans="1:68" x14ac:dyDescent="0.25">
      <c r="A5573" s="8"/>
      <c r="B5573" s="8"/>
      <c r="C5573" s="8"/>
      <c r="D5573" s="8"/>
      <c r="F5573" s="8"/>
      <c r="H5573"/>
      <c r="N5573"/>
      <c r="P5573" s="8"/>
      <c r="R5573" s="8"/>
      <c r="T5573" s="8"/>
      <c r="AQ5573"/>
      <c r="BJ5573" s="33" t="s">
        <v>5740</v>
      </c>
      <c r="BP5573" s="8"/>
    </row>
    <row r="5574" spans="1:68" x14ac:dyDescent="0.25">
      <c r="A5574" s="8"/>
      <c r="B5574" s="8"/>
      <c r="C5574" s="8"/>
      <c r="D5574" s="8"/>
      <c r="F5574" s="8"/>
      <c r="H5574"/>
      <c r="N5574"/>
      <c r="P5574" s="8"/>
      <c r="R5574" s="8"/>
      <c r="T5574" s="8"/>
      <c r="AQ5574"/>
      <c r="BJ5574" s="33" t="s">
        <v>5741</v>
      </c>
      <c r="BP5574" s="8"/>
    </row>
    <row r="5575" spans="1:68" x14ac:dyDescent="0.25">
      <c r="A5575" s="8"/>
      <c r="B5575" s="8"/>
      <c r="C5575" s="8"/>
      <c r="D5575" s="8"/>
      <c r="F5575" s="8"/>
      <c r="H5575"/>
      <c r="N5575"/>
      <c r="P5575" s="8"/>
      <c r="R5575" s="8"/>
      <c r="T5575" s="8"/>
      <c r="AQ5575"/>
      <c r="BJ5575" s="33" t="s">
        <v>5742</v>
      </c>
      <c r="BP5575" s="8"/>
    </row>
    <row r="5576" spans="1:68" x14ac:dyDescent="0.25">
      <c r="A5576" s="8"/>
      <c r="B5576" s="8"/>
      <c r="C5576" s="8"/>
      <c r="D5576" s="8"/>
      <c r="F5576" s="8"/>
      <c r="H5576"/>
      <c r="N5576"/>
      <c r="P5576" s="8"/>
      <c r="R5576" s="8"/>
      <c r="T5576" s="8"/>
      <c r="AQ5576"/>
      <c r="BJ5576" s="33" t="s">
        <v>5743</v>
      </c>
      <c r="BP5576" s="8"/>
    </row>
    <row r="5577" spans="1:68" x14ac:dyDescent="0.25">
      <c r="A5577" s="8"/>
      <c r="B5577" s="8"/>
      <c r="C5577" s="8"/>
      <c r="D5577" s="8"/>
      <c r="F5577" s="8"/>
      <c r="H5577"/>
      <c r="N5577"/>
      <c r="P5577" s="8"/>
      <c r="R5577" s="8"/>
      <c r="T5577" s="8"/>
      <c r="AQ5577"/>
      <c r="BJ5577" s="33" t="s">
        <v>5744</v>
      </c>
      <c r="BP5577" s="8"/>
    </row>
    <row r="5578" spans="1:68" x14ac:dyDescent="0.25">
      <c r="A5578" s="8"/>
      <c r="B5578" s="8"/>
      <c r="C5578" s="8"/>
      <c r="D5578" s="8"/>
      <c r="F5578" s="8"/>
      <c r="H5578"/>
      <c r="N5578"/>
      <c r="P5578" s="8"/>
      <c r="R5578" s="8"/>
      <c r="T5578" s="8"/>
      <c r="AQ5578"/>
      <c r="BJ5578" s="33" t="s">
        <v>5745</v>
      </c>
      <c r="BP5578" s="8"/>
    </row>
    <row r="5579" spans="1:68" x14ac:dyDescent="0.25">
      <c r="A5579" s="8"/>
      <c r="B5579" s="8"/>
      <c r="C5579" s="8"/>
      <c r="D5579" s="8"/>
      <c r="F5579" s="8"/>
      <c r="H5579"/>
      <c r="N5579"/>
      <c r="P5579" s="8"/>
      <c r="R5579" s="8"/>
      <c r="T5579" s="8"/>
      <c r="AQ5579"/>
      <c r="BJ5579" s="33" t="s">
        <v>5746</v>
      </c>
      <c r="BP5579" s="8"/>
    </row>
    <row r="5580" spans="1:68" x14ac:dyDescent="0.25">
      <c r="A5580" s="8"/>
      <c r="B5580" s="8"/>
      <c r="C5580" s="8"/>
      <c r="D5580" s="8"/>
      <c r="F5580" s="8"/>
      <c r="H5580"/>
      <c r="N5580"/>
      <c r="P5580" s="8"/>
      <c r="R5580" s="8"/>
      <c r="T5580" s="8"/>
      <c r="AQ5580"/>
      <c r="BJ5580" s="33" t="s">
        <v>5747</v>
      </c>
      <c r="BP5580" s="8"/>
    </row>
    <row r="5581" spans="1:68" x14ac:dyDescent="0.25">
      <c r="A5581" s="8"/>
      <c r="B5581" s="8"/>
      <c r="C5581" s="8"/>
      <c r="D5581" s="8"/>
      <c r="F5581" s="8"/>
      <c r="H5581"/>
      <c r="N5581"/>
      <c r="P5581" s="8"/>
      <c r="R5581" s="8"/>
      <c r="T5581" s="8"/>
      <c r="AQ5581"/>
      <c r="BJ5581" s="33" t="s">
        <v>5748</v>
      </c>
      <c r="BP5581" s="8"/>
    </row>
    <row r="5582" spans="1:68" x14ac:dyDescent="0.25">
      <c r="A5582" s="8"/>
      <c r="B5582" s="8"/>
      <c r="C5582" s="8"/>
      <c r="D5582" s="8"/>
      <c r="F5582" s="8"/>
      <c r="H5582"/>
      <c r="N5582"/>
      <c r="P5582" s="8"/>
      <c r="R5582" s="8"/>
      <c r="T5582" s="8"/>
      <c r="AQ5582"/>
      <c r="BJ5582" s="33" t="s">
        <v>5749</v>
      </c>
      <c r="BP5582" s="8"/>
    </row>
    <row r="5583" spans="1:68" x14ac:dyDescent="0.25">
      <c r="A5583" s="8"/>
      <c r="B5583" s="8"/>
      <c r="C5583" s="8"/>
      <c r="D5583" s="8"/>
      <c r="F5583" s="8"/>
      <c r="H5583"/>
      <c r="N5583"/>
      <c r="P5583" s="8"/>
      <c r="R5583" s="8"/>
      <c r="T5583" s="8"/>
      <c r="AQ5583"/>
      <c r="BJ5583" s="33" t="s">
        <v>5750</v>
      </c>
      <c r="BP5583" s="8"/>
    </row>
    <row r="5584" spans="1:68" x14ac:dyDescent="0.25">
      <c r="A5584" s="8"/>
      <c r="B5584" s="8"/>
      <c r="C5584" s="8"/>
      <c r="D5584" s="8"/>
      <c r="F5584" s="8"/>
      <c r="H5584"/>
      <c r="N5584"/>
      <c r="P5584" s="8"/>
      <c r="R5584" s="8"/>
      <c r="T5584" s="8"/>
      <c r="AQ5584"/>
      <c r="BJ5584" s="33" t="s">
        <v>5751</v>
      </c>
      <c r="BP5584" s="8"/>
    </row>
    <row r="5585" spans="1:68" x14ac:dyDescent="0.25">
      <c r="A5585" s="8"/>
      <c r="B5585" s="8"/>
      <c r="C5585" s="8"/>
      <c r="D5585" s="8"/>
      <c r="F5585" s="8"/>
      <c r="H5585"/>
      <c r="N5585"/>
      <c r="P5585" s="8"/>
      <c r="R5585" s="8"/>
      <c r="T5585" s="8"/>
      <c r="AQ5585"/>
      <c r="BJ5585" s="33" t="s">
        <v>5752</v>
      </c>
      <c r="BP5585" s="8"/>
    </row>
    <row r="5586" spans="1:68" x14ac:dyDescent="0.25">
      <c r="A5586" s="8"/>
      <c r="B5586" s="8"/>
      <c r="C5586" s="8"/>
      <c r="D5586" s="8"/>
      <c r="F5586" s="8"/>
      <c r="H5586"/>
      <c r="N5586"/>
      <c r="P5586" s="8"/>
      <c r="R5586" s="8"/>
      <c r="T5586" s="8"/>
      <c r="AQ5586"/>
      <c r="BJ5586" s="33" t="s">
        <v>5753</v>
      </c>
      <c r="BP5586" s="8"/>
    </row>
    <row r="5587" spans="1:68" x14ac:dyDescent="0.25">
      <c r="A5587" s="8"/>
      <c r="B5587" s="8"/>
      <c r="C5587" s="8"/>
      <c r="D5587" s="8"/>
      <c r="F5587" s="8"/>
      <c r="H5587"/>
      <c r="N5587"/>
      <c r="P5587" s="8"/>
      <c r="R5587" s="8"/>
      <c r="T5587" s="8"/>
      <c r="AQ5587"/>
      <c r="BJ5587" s="33" t="s">
        <v>5754</v>
      </c>
      <c r="BP5587" s="8"/>
    </row>
    <row r="5588" spans="1:68" x14ac:dyDescent="0.25">
      <c r="A5588" s="8"/>
      <c r="B5588" s="8"/>
      <c r="C5588" s="8"/>
      <c r="D5588" s="8"/>
      <c r="F5588" s="8"/>
      <c r="H5588"/>
      <c r="N5588"/>
      <c r="P5588" s="8"/>
      <c r="R5588" s="8"/>
      <c r="T5588" s="8"/>
      <c r="AQ5588"/>
      <c r="BJ5588" s="33" t="s">
        <v>5755</v>
      </c>
      <c r="BP5588" s="8"/>
    </row>
    <row r="5589" spans="1:68" x14ac:dyDescent="0.25">
      <c r="A5589" s="8"/>
      <c r="B5589" s="8"/>
      <c r="C5589" s="8"/>
      <c r="D5589" s="8"/>
      <c r="F5589" s="8"/>
      <c r="H5589"/>
      <c r="N5589"/>
      <c r="P5589" s="8"/>
      <c r="R5589" s="8"/>
      <c r="T5589" s="8"/>
      <c r="AQ5589"/>
      <c r="BJ5589" s="33" t="s">
        <v>5756</v>
      </c>
      <c r="BP5589" s="8"/>
    </row>
    <row r="5590" spans="1:68" x14ac:dyDescent="0.25">
      <c r="A5590" s="8"/>
      <c r="B5590" s="8"/>
      <c r="C5590" s="8"/>
      <c r="D5590" s="8"/>
      <c r="F5590" s="8"/>
      <c r="H5590"/>
      <c r="N5590"/>
      <c r="P5590" s="8"/>
      <c r="R5590" s="8"/>
      <c r="T5590" s="8"/>
      <c r="AQ5590"/>
      <c r="BJ5590" s="33" t="s">
        <v>5757</v>
      </c>
      <c r="BP5590" s="8"/>
    </row>
    <row r="5591" spans="1:68" x14ac:dyDescent="0.25">
      <c r="A5591" s="8"/>
      <c r="B5591" s="8"/>
      <c r="C5591" s="8"/>
      <c r="D5591" s="8"/>
      <c r="F5591" s="8"/>
      <c r="H5591"/>
      <c r="N5591"/>
      <c r="P5591" s="8"/>
      <c r="R5591" s="8"/>
      <c r="T5591" s="8"/>
      <c r="AQ5591"/>
      <c r="BJ5591" s="33" t="s">
        <v>5758</v>
      </c>
      <c r="BP5591" s="8"/>
    </row>
    <row r="5592" spans="1:68" x14ac:dyDescent="0.25">
      <c r="A5592" s="8"/>
      <c r="B5592" s="8"/>
      <c r="C5592" s="8"/>
      <c r="D5592" s="8"/>
      <c r="F5592" s="8"/>
      <c r="H5592"/>
      <c r="N5592"/>
      <c r="P5592" s="8"/>
      <c r="R5592" s="8"/>
      <c r="T5592" s="8"/>
      <c r="AQ5592"/>
      <c r="BJ5592" s="33" t="s">
        <v>5759</v>
      </c>
      <c r="BP5592" s="8"/>
    </row>
    <row r="5593" spans="1:68" x14ac:dyDescent="0.25">
      <c r="A5593" s="8"/>
      <c r="B5593" s="8"/>
      <c r="C5593" s="8"/>
      <c r="D5593" s="8"/>
      <c r="F5593" s="8"/>
      <c r="H5593"/>
      <c r="N5593"/>
      <c r="P5593" s="8"/>
      <c r="R5593" s="8"/>
      <c r="T5593" s="8"/>
      <c r="AQ5593"/>
      <c r="BJ5593" s="33" t="s">
        <v>5760</v>
      </c>
      <c r="BP5593" s="8"/>
    </row>
    <row r="5594" spans="1:68" x14ac:dyDescent="0.25">
      <c r="A5594" s="8"/>
      <c r="B5594" s="8"/>
      <c r="C5594" s="8"/>
      <c r="D5594" s="8"/>
      <c r="F5594" s="8"/>
      <c r="H5594"/>
      <c r="N5594"/>
      <c r="P5594" s="8"/>
      <c r="R5594" s="8"/>
      <c r="T5594" s="8"/>
      <c r="AQ5594"/>
      <c r="BJ5594" s="33" t="s">
        <v>5761</v>
      </c>
      <c r="BP5594" s="8"/>
    </row>
    <row r="5595" spans="1:68" x14ac:dyDescent="0.25">
      <c r="A5595" s="8"/>
      <c r="B5595" s="8"/>
      <c r="C5595" s="8"/>
      <c r="D5595" s="8"/>
      <c r="F5595" s="8"/>
      <c r="H5595"/>
      <c r="N5595"/>
      <c r="P5595" s="8"/>
      <c r="R5595" s="8"/>
      <c r="T5595" s="8"/>
      <c r="AQ5595"/>
      <c r="BJ5595" s="33" t="s">
        <v>5762</v>
      </c>
      <c r="BP5595" s="8"/>
    </row>
    <row r="5596" spans="1:68" x14ac:dyDescent="0.25">
      <c r="A5596" s="8"/>
      <c r="B5596" s="8"/>
      <c r="C5596" s="8"/>
      <c r="D5596" s="8"/>
      <c r="F5596" s="8"/>
      <c r="H5596"/>
      <c r="N5596"/>
      <c r="P5596" s="8"/>
      <c r="R5596" s="8"/>
      <c r="T5596" s="8"/>
      <c r="AQ5596"/>
      <c r="BJ5596" s="33" t="s">
        <v>5763</v>
      </c>
      <c r="BP5596" s="8"/>
    </row>
    <row r="5597" spans="1:68" x14ac:dyDescent="0.25">
      <c r="A5597" s="8"/>
      <c r="B5597" s="8"/>
      <c r="C5597" s="8"/>
      <c r="D5597" s="8"/>
      <c r="F5597" s="8"/>
      <c r="H5597"/>
      <c r="N5597"/>
      <c r="P5597" s="8"/>
      <c r="R5597" s="8"/>
      <c r="T5597" s="8"/>
      <c r="AQ5597"/>
      <c r="BJ5597" s="33" t="s">
        <v>5764</v>
      </c>
      <c r="BP5597" s="8"/>
    </row>
    <row r="5598" spans="1:68" x14ac:dyDescent="0.25">
      <c r="A5598" s="8"/>
      <c r="B5598" s="8"/>
      <c r="C5598" s="8"/>
      <c r="D5598" s="8"/>
      <c r="F5598" s="8"/>
      <c r="H5598"/>
      <c r="N5598"/>
      <c r="P5598" s="8"/>
      <c r="R5598" s="8"/>
      <c r="T5598" s="8"/>
      <c r="AQ5598"/>
      <c r="BJ5598" s="33" t="s">
        <v>5765</v>
      </c>
      <c r="BP5598" s="8"/>
    </row>
    <row r="5599" spans="1:68" x14ac:dyDescent="0.25">
      <c r="A5599" s="8"/>
      <c r="B5599" s="8"/>
      <c r="C5599" s="8"/>
      <c r="D5599" s="8"/>
      <c r="F5599" s="8"/>
      <c r="H5599"/>
      <c r="N5599"/>
      <c r="P5599" s="8"/>
      <c r="R5599" s="8"/>
      <c r="T5599" s="8"/>
      <c r="AQ5599"/>
      <c r="BJ5599" s="33" t="s">
        <v>5766</v>
      </c>
      <c r="BP5599" s="8"/>
    </row>
    <row r="5600" spans="1:68" x14ac:dyDescent="0.25">
      <c r="A5600" s="8"/>
      <c r="B5600" s="8"/>
      <c r="C5600" s="8"/>
      <c r="D5600" s="8"/>
      <c r="F5600" s="8"/>
      <c r="H5600"/>
      <c r="N5600"/>
      <c r="P5600" s="8"/>
      <c r="R5600" s="8"/>
      <c r="T5600" s="8"/>
      <c r="AQ5600"/>
      <c r="BJ5600" s="33" t="s">
        <v>5767</v>
      </c>
      <c r="BP5600" s="8"/>
    </row>
    <row r="5601" spans="1:68" x14ac:dyDescent="0.25">
      <c r="A5601" s="8"/>
      <c r="B5601" s="8"/>
      <c r="C5601" s="8"/>
      <c r="D5601" s="8"/>
      <c r="F5601" s="8"/>
      <c r="H5601"/>
      <c r="N5601"/>
      <c r="P5601" s="8"/>
      <c r="R5601" s="8"/>
      <c r="T5601" s="8"/>
      <c r="AQ5601"/>
      <c r="BJ5601" s="33" t="s">
        <v>5768</v>
      </c>
      <c r="BP5601" s="8"/>
    </row>
    <row r="5602" spans="1:68" x14ac:dyDescent="0.25">
      <c r="A5602" s="8"/>
      <c r="B5602" s="8"/>
      <c r="C5602" s="8"/>
      <c r="D5602" s="8"/>
      <c r="F5602" s="8"/>
      <c r="H5602"/>
      <c r="N5602"/>
      <c r="P5602" s="8"/>
      <c r="R5602" s="8"/>
      <c r="T5602" s="8"/>
      <c r="AQ5602"/>
      <c r="BJ5602" s="33" t="s">
        <v>5769</v>
      </c>
      <c r="BP5602" s="8"/>
    </row>
    <row r="5603" spans="1:68" x14ac:dyDescent="0.25">
      <c r="A5603" s="8"/>
      <c r="B5603" s="8"/>
      <c r="C5603" s="8"/>
      <c r="D5603" s="8"/>
      <c r="F5603" s="8"/>
      <c r="H5603"/>
      <c r="N5603"/>
      <c r="P5603" s="8"/>
      <c r="R5603" s="8"/>
      <c r="T5603" s="8"/>
      <c r="AQ5603"/>
      <c r="BJ5603" s="33" t="s">
        <v>5770</v>
      </c>
      <c r="BP5603" s="8"/>
    </row>
    <row r="5604" spans="1:68" x14ac:dyDescent="0.25">
      <c r="A5604" s="8"/>
      <c r="B5604" s="8"/>
      <c r="C5604" s="8"/>
      <c r="D5604" s="8"/>
      <c r="F5604" s="8"/>
      <c r="H5604"/>
      <c r="N5604"/>
      <c r="P5604" s="8"/>
      <c r="R5604" s="8"/>
      <c r="T5604" s="8"/>
      <c r="AQ5604"/>
      <c r="BJ5604" s="33" t="s">
        <v>5771</v>
      </c>
      <c r="BP5604" s="8"/>
    </row>
    <row r="5605" spans="1:68" x14ac:dyDescent="0.25">
      <c r="A5605" s="8"/>
      <c r="B5605" s="8"/>
      <c r="C5605" s="8"/>
      <c r="D5605" s="8"/>
      <c r="F5605" s="8"/>
      <c r="H5605"/>
      <c r="N5605"/>
      <c r="P5605" s="8"/>
      <c r="R5605" s="8"/>
      <c r="T5605" s="8"/>
      <c r="AQ5605"/>
      <c r="BJ5605" s="33" t="s">
        <v>5772</v>
      </c>
      <c r="BP5605" s="8"/>
    </row>
    <row r="5606" spans="1:68" x14ac:dyDescent="0.25">
      <c r="A5606" s="8"/>
      <c r="B5606" s="8"/>
      <c r="C5606" s="8"/>
      <c r="D5606" s="8"/>
      <c r="F5606" s="8"/>
      <c r="H5606"/>
      <c r="N5606"/>
      <c r="P5606" s="8"/>
      <c r="R5606" s="8"/>
      <c r="T5606" s="8"/>
      <c r="AQ5606"/>
      <c r="BJ5606" s="33" t="s">
        <v>5773</v>
      </c>
      <c r="BP5606" s="8"/>
    </row>
    <row r="5607" spans="1:68" x14ac:dyDescent="0.25">
      <c r="A5607" s="8"/>
      <c r="B5607" s="8"/>
      <c r="C5607" s="8"/>
      <c r="D5607" s="8"/>
      <c r="F5607" s="8"/>
      <c r="H5607"/>
      <c r="N5607"/>
      <c r="P5607" s="8"/>
      <c r="R5607" s="8"/>
      <c r="T5607" s="8"/>
      <c r="AQ5607"/>
      <c r="BJ5607" s="33" t="s">
        <v>5774</v>
      </c>
      <c r="BP5607" s="8"/>
    </row>
    <row r="5608" spans="1:68" x14ac:dyDescent="0.25">
      <c r="A5608" s="8"/>
      <c r="B5608" s="8"/>
      <c r="C5608" s="8"/>
      <c r="D5608" s="8"/>
      <c r="F5608" s="8"/>
      <c r="H5608"/>
      <c r="N5608"/>
      <c r="P5608" s="8"/>
      <c r="R5608" s="8"/>
      <c r="T5608" s="8"/>
      <c r="AQ5608"/>
      <c r="BJ5608" s="33" t="s">
        <v>5775</v>
      </c>
      <c r="BP5608" s="8"/>
    </row>
    <row r="5609" spans="1:68" x14ac:dyDescent="0.25">
      <c r="A5609" s="8"/>
      <c r="B5609" s="8"/>
      <c r="C5609" s="8"/>
      <c r="D5609" s="8"/>
      <c r="F5609" s="8"/>
      <c r="H5609"/>
      <c r="N5609"/>
      <c r="P5609" s="8"/>
      <c r="R5609" s="8"/>
      <c r="T5609" s="8"/>
      <c r="AQ5609"/>
      <c r="BJ5609" s="33" t="s">
        <v>5776</v>
      </c>
      <c r="BP5609" s="8"/>
    </row>
    <row r="5610" spans="1:68" x14ac:dyDescent="0.25">
      <c r="A5610" s="8"/>
      <c r="B5610" s="8"/>
      <c r="C5610" s="8"/>
      <c r="D5610" s="8"/>
      <c r="F5610" s="8"/>
      <c r="H5610"/>
      <c r="N5610"/>
      <c r="P5610" s="8"/>
      <c r="R5610" s="8"/>
      <c r="T5610" s="8"/>
      <c r="AQ5610"/>
      <c r="BJ5610" s="33" t="s">
        <v>5777</v>
      </c>
      <c r="BP5610" s="8"/>
    </row>
    <row r="5611" spans="1:68" x14ac:dyDescent="0.25">
      <c r="A5611" s="8"/>
      <c r="B5611" s="8"/>
      <c r="C5611" s="8"/>
      <c r="D5611" s="8"/>
      <c r="F5611" s="8"/>
      <c r="H5611"/>
      <c r="N5611"/>
      <c r="P5611" s="8"/>
      <c r="R5611" s="8"/>
      <c r="T5611" s="8"/>
      <c r="AQ5611"/>
      <c r="BJ5611" s="33" t="s">
        <v>5778</v>
      </c>
      <c r="BP5611" s="8"/>
    </row>
    <row r="5612" spans="1:68" x14ac:dyDescent="0.25">
      <c r="A5612" s="8"/>
      <c r="B5612" s="8"/>
      <c r="C5612" s="8"/>
      <c r="D5612" s="8"/>
      <c r="F5612" s="8"/>
      <c r="H5612"/>
      <c r="N5612"/>
      <c r="P5612" s="8"/>
      <c r="R5612" s="8"/>
      <c r="T5612" s="8"/>
      <c r="AQ5612"/>
      <c r="BJ5612" s="33" t="s">
        <v>5779</v>
      </c>
      <c r="BP5612" s="8"/>
    </row>
    <row r="5613" spans="1:68" x14ac:dyDescent="0.25">
      <c r="A5613" s="8"/>
      <c r="B5613" s="8"/>
      <c r="C5613" s="8"/>
      <c r="D5613" s="8"/>
      <c r="F5613" s="8"/>
      <c r="H5613"/>
      <c r="N5613"/>
      <c r="P5613" s="8"/>
      <c r="R5613" s="8"/>
      <c r="T5613" s="8"/>
      <c r="AQ5613"/>
      <c r="BJ5613" s="33" t="s">
        <v>5780</v>
      </c>
      <c r="BP5613" s="8"/>
    </row>
    <row r="5614" spans="1:68" x14ac:dyDescent="0.25">
      <c r="A5614" s="8"/>
      <c r="B5614" s="8"/>
      <c r="C5614" s="8"/>
      <c r="D5614" s="8"/>
      <c r="F5614" s="8"/>
      <c r="H5614"/>
      <c r="N5614"/>
      <c r="P5614" s="8"/>
      <c r="R5614" s="8"/>
      <c r="T5614" s="8"/>
      <c r="AQ5614"/>
      <c r="BJ5614" s="33" t="s">
        <v>5781</v>
      </c>
      <c r="BP5614" s="8"/>
    </row>
    <row r="5615" spans="1:68" x14ac:dyDescent="0.25">
      <c r="A5615" s="8"/>
      <c r="B5615" s="8"/>
      <c r="C5615" s="8"/>
      <c r="D5615" s="8"/>
      <c r="F5615" s="8"/>
      <c r="H5615"/>
      <c r="N5615"/>
      <c r="P5615" s="8"/>
      <c r="R5615" s="8"/>
      <c r="T5615" s="8"/>
      <c r="AQ5615"/>
      <c r="BJ5615" s="33" t="s">
        <v>5782</v>
      </c>
      <c r="BP5615" s="8"/>
    </row>
    <row r="5616" spans="1:68" x14ac:dyDescent="0.25">
      <c r="A5616" s="8"/>
      <c r="B5616" s="8"/>
      <c r="C5616" s="8"/>
      <c r="D5616" s="8"/>
      <c r="F5616" s="8"/>
      <c r="H5616"/>
      <c r="N5616"/>
      <c r="P5616" s="8"/>
      <c r="R5616" s="8"/>
      <c r="T5616" s="8"/>
      <c r="AQ5616"/>
      <c r="BJ5616" s="33" t="s">
        <v>5783</v>
      </c>
      <c r="BP5616" s="8"/>
    </row>
    <row r="5617" spans="1:68" x14ac:dyDescent="0.25">
      <c r="A5617" s="8"/>
      <c r="B5617" s="8"/>
      <c r="C5617" s="8"/>
      <c r="D5617" s="8"/>
      <c r="F5617" s="8"/>
      <c r="H5617"/>
      <c r="N5617"/>
      <c r="P5617" s="8"/>
      <c r="R5617" s="8"/>
      <c r="T5617" s="8"/>
      <c r="AQ5617"/>
      <c r="BJ5617" s="33" t="s">
        <v>5784</v>
      </c>
      <c r="BP5617" s="8"/>
    </row>
    <row r="5618" spans="1:68" x14ac:dyDescent="0.25">
      <c r="A5618" s="8"/>
      <c r="B5618" s="8"/>
      <c r="C5618" s="8"/>
      <c r="D5618" s="8"/>
      <c r="F5618" s="8"/>
      <c r="H5618"/>
      <c r="N5618"/>
      <c r="P5618" s="8"/>
      <c r="R5618" s="8"/>
      <c r="T5618" s="8"/>
      <c r="AQ5618"/>
      <c r="BJ5618" s="33" t="s">
        <v>5785</v>
      </c>
      <c r="BP5618" s="8"/>
    </row>
    <row r="5619" spans="1:68" x14ac:dyDescent="0.25">
      <c r="A5619" s="8"/>
      <c r="B5619" s="8"/>
      <c r="C5619" s="8"/>
      <c r="D5619" s="8"/>
      <c r="F5619" s="8"/>
      <c r="H5619"/>
      <c r="N5619"/>
      <c r="P5619" s="8"/>
      <c r="R5619" s="8"/>
      <c r="T5619" s="8"/>
      <c r="AQ5619"/>
      <c r="BJ5619" s="33" t="s">
        <v>5786</v>
      </c>
      <c r="BP5619" s="8"/>
    </row>
    <row r="5620" spans="1:68" x14ac:dyDescent="0.25">
      <c r="A5620" s="8"/>
      <c r="B5620" s="8"/>
      <c r="C5620" s="8"/>
      <c r="D5620" s="8"/>
      <c r="F5620" s="8"/>
      <c r="H5620"/>
      <c r="N5620"/>
      <c r="P5620" s="8"/>
      <c r="R5620" s="8"/>
      <c r="T5620" s="8"/>
      <c r="AQ5620"/>
      <c r="BJ5620" s="33" t="s">
        <v>5787</v>
      </c>
      <c r="BP5620" s="8"/>
    </row>
    <row r="5621" spans="1:68" x14ac:dyDescent="0.25">
      <c r="A5621" s="8"/>
      <c r="B5621" s="8"/>
      <c r="C5621" s="8"/>
      <c r="D5621" s="8"/>
      <c r="F5621" s="8"/>
      <c r="H5621"/>
      <c r="N5621"/>
      <c r="P5621" s="8"/>
      <c r="R5621" s="8"/>
      <c r="T5621" s="8"/>
      <c r="AQ5621"/>
      <c r="BJ5621" s="33" t="s">
        <v>5788</v>
      </c>
      <c r="BP5621" s="8"/>
    </row>
    <row r="5622" spans="1:68" x14ac:dyDescent="0.25">
      <c r="A5622" s="8"/>
      <c r="B5622" s="8"/>
      <c r="C5622" s="8"/>
      <c r="D5622" s="8"/>
      <c r="F5622" s="8"/>
      <c r="H5622"/>
      <c r="N5622"/>
      <c r="P5622" s="8"/>
      <c r="R5622" s="8"/>
      <c r="T5622" s="8"/>
      <c r="AQ5622"/>
      <c r="BJ5622" s="33" t="s">
        <v>5789</v>
      </c>
      <c r="BP5622" s="8"/>
    </row>
    <row r="5623" spans="1:68" x14ac:dyDescent="0.25">
      <c r="A5623" s="8"/>
      <c r="B5623" s="8"/>
      <c r="C5623" s="8"/>
      <c r="D5623" s="8"/>
      <c r="F5623" s="8"/>
      <c r="H5623"/>
      <c r="N5623"/>
      <c r="P5623" s="8"/>
      <c r="R5623" s="8"/>
      <c r="T5623" s="8"/>
      <c r="AQ5623"/>
      <c r="BJ5623" s="33" t="s">
        <v>5790</v>
      </c>
      <c r="BP5623" s="8"/>
    </row>
    <row r="5624" spans="1:68" x14ac:dyDescent="0.25">
      <c r="A5624" s="8"/>
      <c r="B5624" s="8"/>
      <c r="C5624" s="8"/>
      <c r="D5624" s="8"/>
      <c r="F5624" s="8"/>
      <c r="H5624"/>
      <c r="N5624"/>
      <c r="P5624" s="8"/>
      <c r="R5624" s="8"/>
      <c r="T5624" s="8"/>
      <c r="AQ5624"/>
      <c r="BJ5624" s="33" t="s">
        <v>5791</v>
      </c>
      <c r="BP5624" s="8"/>
    </row>
    <row r="5625" spans="1:68" x14ac:dyDescent="0.25">
      <c r="A5625" s="8"/>
      <c r="B5625" s="8"/>
      <c r="C5625" s="8"/>
      <c r="D5625" s="8"/>
      <c r="F5625" s="8"/>
      <c r="H5625"/>
      <c r="N5625"/>
      <c r="P5625" s="8"/>
      <c r="R5625" s="8"/>
      <c r="T5625" s="8"/>
      <c r="AQ5625"/>
      <c r="BJ5625" s="33" t="s">
        <v>5792</v>
      </c>
      <c r="BP5625" s="8"/>
    </row>
    <row r="5626" spans="1:68" x14ac:dyDescent="0.25">
      <c r="A5626" s="8"/>
      <c r="B5626" s="8"/>
      <c r="C5626" s="8"/>
      <c r="D5626" s="8"/>
      <c r="F5626" s="8"/>
      <c r="H5626"/>
      <c r="N5626"/>
      <c r="P5626" s="8"/>
      <c r="R5626" s="8"/>
      <c r="T5626" s="8"/>
      <c r="AQ5626"/>
      <c r="BJ5626" s="33" t="s">
        <v>5793</v>
      </c>
      <c r="BP5626" s="8"/>
    </row>
    <row r="5627" spans="1:68" x14ac:dyDescent="0.25">
      <c r="A5627" s="8"/>
      <c r="B5627" s="8"/>
      <c r="C5627" s="8"/>
      <c r="D5627" s="8"/>
      <c r="F5627" s="8"/>
      <c r="H5627"/>
      <c r="N5627"/>
      <c r="P5627" s="8"/>
      <c r="R5627" s="8"/>
      <c r="T5627" s="8"/>
      <c r="AQ5627"/>
      <c r="BJ5627" s="33" t="s">
        <v>5794</v>
      </c>
      <c r="BP5627" s="8"/>
    </row>
    <row r="5628" spans="1:68" x14ac:dyDescent="0.25">
      <c r="A5628" s="8"/>
      <c r="B5628" s="8"/>
      <c r="C5628" s="8"/>
      <c r="D5628" s="8"/>
      <c r="F5628" s="8"/>
      <c r="H5628"/>
      <c r="N5628"/>
      <c r="P5628" s="8"/>
      <c r="R5628" s="8"/>
      <c r="T5628" s="8"/>
      <c r="AQ5628"/>
      <c r="BJ5628" s="33" t="s">
        <v>5795</v>
      </c>
      <c r="BP5628" s="8"/>
    </row>
    <row r="5629" spans="1:68" x14ac:dyDescent="0.25">
      <c r="A5629" s="8"/>
      <c r="B5629" s="8"/>
      <c r="C5629" s="8"/>
      <c r="D5629" s="8"/>
      <c r="F5629" s="8"/>
      <c r="H5629"/>
      <c r="N5629"/>
      <c r="P5629" s="8"/>
      <c r="R5629" s="8"/>
      <c r="T5629" s="8"/>
      <c r="AQ5629"/>
      <c r="BJ5629" s="33" t="s">
        <v>5796</v>
      </c>
      <c r="BP5629" s="8"/>
    </row>
    <row r="5630" spans="1:68" x14ac:dyDescent="0.25">
      <c r="A5630" s="8"/>
      <c r="B5630" s="8"/>
      <c r="C5630" s="8"/>
      <c r="D5630" s="8"/>
      <c r="F5630" s="8"/>
      <c r="H5630"/>
      <c r="N5630"/>
      <c r="P5630" s="8"/>
      <c r="R5630" s="8"/>
      <c r="T5630" s="8"/>
      <c r="AQ5630"/>
      <c r="BJ5630" s="33" t="s">
        <v>5797</v>
      </c>
      <c r="BP5630" s="8"/>
    </row>
    <row r="5631" spans="1:68" x14ac:dyDescent="0.25">
      <c r="A5631" s="8"/>
      <c r="B5631" s="8"/>
      <c r="C5631" s="8"/>
      <c r="D5631" s="8"/>
      <c r="F5631" s="8"/>
      <c r="H5631"/>
      <c r="N5631"/>
      <c r="P5631" s="8"/>
      <c r="R5631" s="8"/>
      <c r="T5631" s="8"/>
      <c r="AQ5631"/>
      <c r="BJ5631" s="33" t="s">
        <v>5798</v>
      </c>
      <c r="BP5631" s="8"/>
    </row>
    <row r="5632" spans="1:68" x14ac:dyDescent="0.25">
      <c r="A5632" s="8"/>
      <c r="B5632" s="8"/>
      <c r="C5632" s="8"/>
      <c r="D5632" s="8"/>
      <c r="F5632" s="8"/>
      <c r="H5632"/>
      <c r="N5632"/>
      <c r="P5632" s="8"/>
      <c r="R5632" s="8"/>
      <c r="T5632" s="8"/>
      <c r="AQ5632"/>
      <c r="BJ5632" s="33" t="s">
        <v>5799</v>
      </c>
      <c r="BP5632" s="8"/>
    </row>
    <row r="5633" spans="1:68" x14ac:dyDescent="0.25">
      <c r="A5633" s="8"/>
      <c r="B5633" s="8"/>
      <c r="C5633" s="8"/>
      <c r="D5633" s="8"/>
      <c r="F5633" s="8"/>
      <c r="H5633"/>
      <c r="N5633"/>
      <c r="P5633" s="8"/>
      <c r="R5633" s="8"/>
      <c r="T5633" s="8"/>
      <c r="AQ5633"/>
      <c r="BJ5633" s="33" t="s">
        <v>5800</v>
      </c>
      <c r="BP5633" s="8"/>
    </row>
    <row r="5634" spans="1:68" x14ac:dyDescent="0.25">
      <c r="A5634" s="8"/>
      <c r="B5634" s="8"/>
      <c r="C5634" s="8"/>
      <c r="D5634" s="8"/>
      <c r="F5634" s="8"/>
      <c r="H5634"/>
      <c r="N5634"/>
      <c r="P5634" s="8"/>
      <c r="R5634" s="8"/>
      <c r="T5634" s="8"/>
      <c r="AQ5634"/>
      <c r="BJ5634" s="33" t="s">
        <v>5801</v>
      </c>
      <c r="BP5634" s="8"/>
    </row>
    <row r="5635" spans="1:68" x14ac:dyDescent="0.25">
      <c r="A5635" s="8"/>
      <c r="B5635" s="8"/>
      <c r="C5635" s="8"/>
      <c r="D5635" s="8"/>
      <c r="F5635" s="8"/>
      <c r="H5635"/>
      <c r="N5635"/>
      <c r="P5635" s="8"/>
      <c r="R5635" s="8"/>
      <c r="T5635" s="8"/>
      <c r="AQ5635"/>
      <c r="BJ5635" s="33" t="s">
        <v>5802</v>
      </c>
      <c r="BP5635" s="8"/>
    </row>
    <row r="5636" spans="1:68" x14ac:dyDescent="0.25">
      <c r="A5636" s="8"/>
      <c r="B5636" s="8"/>
      <c r="C5636" s="8"/>
      <c r="D5636" s="8"/>
      <c r="F5636" s="8"/>
      <c r="H5636"/>
      <c r="N5636"/>
      <c r="P5636" s="8"/>
      <c r="R5636" s="8"/>
      <c r="T5636" s="8"/>
      <c r="AQ5636"/>
      <c r="BJ5636" s="33" t="s">
        <v>5803</v>
      </c>
      <c r="BP5636" s="8"/>
    </row>
    <row r="5637" spans="1:68" x14ac:dyDescent="0.25">
      <c r="A5637" s="8"/>
      <c r="B5637" s="8"/>
      <c r="C5637" s="8"/>
      <c r="D5637" s="8"/>
      <c r="F5637" s="8"/>
      <c r="H5637"/>
      <c r="N5637"/>
      <c r="P5637" s="8"/>
      <c r="R5637" s="8"/>
      <c r="T5637" s="8"/>
      <c r="AQ5637"/>
      <c r="BJ5637" s="33" t="s">
        <v>5804</v>
      </c>
      <c r="BP5637" s="8"/>
    </row>
    <row r="5638" spans="1:68" x14ac:dyDescent="0.25">
      <c r="A5638" s="8"/>
      <c r="B5638" s="8"/>
      <c r="C5638" s="8"/>
      <c r="D5638" s="8"/>
      <c r="F5638" s="8"/>
      <c r="H5638"/>
      <c r="N5638"/>
      <c r="P5638" s="8"/>
      <c r="R5638" s="8"/>
      <c r="T5638" s="8"/>
      <c r="AQ5638"/>
      <c r="BJ5638" s="33" t="s">
        <v>5805</v>
      </c>
      <c r="BP5638" s="8"/>
    </row>
    <row r="5639" spans="1:68" x14ac:dyDescent="0.25">
      <c r="A5639" s="8"/>
      <c r="B5639" s="8"/>
      <c r="C5639" s="8"/>
      <c r="D5639" s="8"/>
      <c r="F5639" s="8"/>
      <c r="H5639"/>
      <c r="N5639"/>
      <c r="P5639" s="8"/>
      <c r="R5639" s="8"/>
      <c r="T5639" s="8"/>
      <c r="AQ5639"/>
      <c r="BJ5639" s="33" t="s">
        <v>5806</v>
      </c>
      <c r="BP5639" s="8"/>
    </row>
    <row r="5640" spans="1:68" x14ac:dyDescent="0.25">
      <c r="A5640" s="8"/>
      <c r="B5640" s="8"/>
      <c r="C5640" s="8"/>
      <c r="D5640" s="8"/>
      <c r="F5640" s="8"/>
      <c r="H5640"/>
      <c r="N5640"/>
      <c r="P5640" s="8"/>
      <c r="R5640" s="8"/>
      <c r="T5640" s="8"/>
      <c r="AQ5640"/>
      <c r="BJ5640" s="33" t="s">
        <v>5807</v>
      </c>
      <c r="BP5640" s="8"/>
    </row>
    <row r="5641" spans="1:68" x14ac:dyDescent="0.25">
      <c r="A5641" s="8"/>
      <c r="B5641" s="8"/>
      <c r="C5641" s="8"/>
      <c r="D5641" s="8"/>
      <c r="F5641" s="8"/>
      <c r="H5641"/>
      <c r="N5641"/>
      <c r="P5641" s="8"/>
      <c r="R5641" s="8"/>
      <c r="T5641" s="8"/>
      <c r="AQ5641"/>
      <c r="BJ5641" s="33" t="s">
        <v>5808</v>
      </c>
      <c r="BP5641" s="8"/>
    </row>
    <row r="5642" spans="1:68" x14ac:dyDescent="0.25">
      <c r="A5642" s="8"/>
      <c r="B5642" s="8"/>
      <c r="C5642" s="8"/>
      <c r="D5642" s="8"/>
      <c r="F5642" s="8"/>
      <c r="H5642"/>
      <c r="N5642"/>
      <c r="P5642" s="8"/>
      <c r="R5642" s="8"/>
      <c r="T5642" s="8"/>
      <c r="AQ5642"/>
      <c r="BJ5642" s="33" t="s">
        <v>5809</v>
      </c>
      <c r="BP5642" s="8"/>
    </row>
    <row r="5643" spans="1:68" x14ac:dyDescent="0.25">
      <c r="A5643" s="8"/>
      <c r="B5643" s="8"/>
      <c r="C5643" s="8"/>
      <c r="D5643" s="8"/>
      <c r="F5643" s="8"/>
      <c r="H5643"/>
      <c r="N5643"/>
      <c r="P5643" s="8"/>
      <c r="R5643" s="8"/>
      <c r="T5643" s="8"/>
      <c r="AQ5643"/>
      <c r="BJ5643" s="33" t="s">
        <v>5810</v>
      </c>
      <c r="BP5643" s="8"/>
    </row>
    <row r="5644" spans="1:68" x14ac:dyDescent="0.25">
      <c r="A5644" s="8"/>
      <c r="B5644" s="8"/>
      <c r="C5644" s="8"/>
      <c r="D5644" s="8"/>
      <c r="F5644" s="8"/>
      <c r="H5644"/>
      <c r="N5644"/>
      <c r="P5644" s="8"/>
      <c r="R5644" s="8"/>
      <c r="T5644" s="8"/>
      <c r="AQ5644"/>
      <c r="BJ5644" s="33" t="s">
        <v>5811</v>
      </c>
      <c r="BP5644" s="8"/>
    </row>
    <row r="5645" spans="1:68" x14ac:dyDescent="0.25">
      <c r="A5645" s="8"/>
      <c r="B5645" s="8"/>
      <c r="C5645" s="8"/>
      <c r="D5645" s="8"/>
      <c r="F5645" s="8"/>
      <c r="H5645"/>
      <c r="N5645"/>
      <c r="P5645" s="8"/>
      <c r="R5645" s="8"/>
      <c r="T5645" s="8"/>
      <c r="AQ5645"/>
      <c r="BJ5645" s="33" t="s">
        <v>5812</v>
      </c>
      <c r="BP5645" s="8"/>
    </row>
    <row r="5646" spans="1:68" x14ac:dyDescent="0.25">
      <c r="A5646" s="8"/>
      <c r="B5646" s="8"/>
      <c r="C5646" s="8"/>
      <c r="D5646" s="8"/>
      <c r="F5646" s="8"/>
      <c r="H5646"/>
      <c r="N5646"/>
      <c r="P5646" s="8"/>
      <c r="R5646" s="8"/>
      <c r="T5646" s="8"/>
      <c r="AQ5646"/>
      <c r="BJ5646" s="33" t="s">
        <v>5813</v>
      </c>
      <c r="BP5646" s="8"/>
    </row>
    <row r="5647" spans="1:68" x14ac:dyDescent="0.25">
      <c r="A5647" s="8"/>
      <c r="B5647" s="8"/>
      <c r="C5647" s="8"/>
      <c r="D5647" s="8"/>
      <c r="F5647" s="8"/>
      <c r="H5647"/>
      <c r="N5647"/>
      <c r="P5647" s="8"/>
      <c r="R5647" s="8"/>
      <c r="T5647" s="8"/>
      <c r="AQ5647"/>
      <c r="BJ5647" s="33" t="s">
        <v>5814</v>
      </c>
      <c r="BP5647" s="8"/>
    </row>
    <row r="5648" spans="1:68" x14ac:dyDescent="0.25">
      <c r="A5648" s="8"/>
      <c r="B5648" s="8"/>
      <c r="C5648" s="8"/>
      <c r="D5648" s="8"/>
      <c r="F5648" s="8"/>
      <c r="H5648"/>
      <c r="N5648"/>
      <c r="P5648" s="8"/>
      <c r="R5648" s="8"/>
      <c r="T5648" s="8"/>
      <c r="AQ5648"/>
      <c r="BJ5648" s="33" t="s">
        <v>5815</v>
      </c>
      <c r="BP5648" s="8"/>
    </row>
    <row r="5649" spans="1:68" x14ac:dyDescent="0.25">
      <c r="A5649" s="8"/>
      <c r="B5649" s="8"/>
      <c r="C5649" s="8"/>
      <c r="D5649" s="8"/>
      <c r="F5649" s="8"/>
      <c r="H5649"/>
      <c r="N5649"/>
      <c r="P5649" s="8"/>
      <c r="R5649" s="8"/>
      <c r="T5649" s="8"/>
      <c r="AQ5649"/>
      <c r="BJ5649" s="33" t="s">
        <v>5816</v>
      </c>
      <c r="BP5649" s="8"/>
    </row>
    <row r="5650" spans="1:68" x14ac:dyDescent="0.25">
      <c r="A5650" s="8"/>
      <c r="B5650" s="8"/>
      <c r="C5650" s="8"/>
      <c r="D5650" s="8"/>
      <c r="F5650" s="8"/>
      <c r="H5650"/>
      <c r="N5650"/>
      <c r="P5650" s="8"/>
      <c r="R5650" s="8"/>
      <c r="T5650" s="8"/>
      <c r="AQ5650"/>
      <c r="BJ5650" s="33" t="s">
        <v>5817</v>
      </c>
      <c r="BP5650" s="8"/>
    </row>
    <row r="5651" spans="1:68" x14ac:dyDescent="0.25">
      <c r="A5651" s="8"/>
      <c r="B5651" s="8"/>
      <c r="C5651" s="8"/>
      <c r="D5651" s="8"/>
      <c r="F5651" s="8"/>
      <c r="H5651"/>
      <c r="N5651"/>
      <c r="P5651" s="8"/>
      <c r="R5651" s="8"/>
      <c r="T5651" s="8"/>
      <c r="AQ5651"/>
      <c r="BJ5651" s="33" t="s">
        <v>5818</v>
      </c>
      <c r="BP5651" s="8"/>
    </row>
    <row r="5652" spans="1:68" x14ac:dyDescent="0.25">
      <c r="A5652" s="8"/>
      <c r="B5652" s="8"/>
      <c r="C5652" s="8"/>
      <c r="D5652" s="8"/>
      <c r="F5652" s="8"/>
      <c r="H5652"/>
      <c r="N5652"/>
      <c r="P5652" s="8"/>
      <c r="R5652" s="8"/>
      <c r="T5652" s="8"/>
      <c r="AQ5652"/>
      <c r="BJ5652" s="33" t="s">
        <v>5819</v>
      </c>
      <c r="BP5652" s="8"/>
    </row>
    <row r="5653" spans="1:68" x14ac:dyDescent="0.25">
      <c r="A5653" s="8"/>
      <c r="B5653" s="8"/>
      <c r="C5653" s="8"/>
      <c r="D5653" s="8"/>
      <c r="F5653" s="8"/>
      <c r="H5653"/>
      <c r="N5653"/>
      <c r="P5653" s="8"/>
      <c r="R5653" s="8"/>
      <c r="T5653" s="8"/>
      <c r="AQ5653"/>
      <c r="BJ5653" s="33" t="s">
        <v>5820</v>
      </c>
      <c r="BP5653" s="8"/>
    </row>
    <row r="5654" spans="1:68" x14ac:dyDescent="0.25">
      <c r="A5654" s="8"/>
      <c r="B5654" s="8"/>
      <c r="C5654" s="8"/>
      <c r="D5654" s="8"/>
      <c r="F5654" s="8"/>
      <c r="H5654"/>
      <c r="N5654"/>
      <c r="P5654" s="8"/>
      <c r="R5654" s="8"/>
      <c r="T5654" s="8"/>
      <c r="AQ5654"/>
      <c r="BJ5654" s="33" t="s">
        <v>5821</v>
      </c>
      <c r="BP5654" s="8"/>
    </row>
    <row r="5655" spans="1:68" x14ac:dyDescent="0.25">
      <c r="A5655" s="8"/>
      <c r="B5655" s="8"/>
      <c r="C5655" s="8"/>
      <c r="D5655" s="8"/>
      <c r="F5655" s="8"/>
      <c r="H5655"/>
      <c r="N5655"/>
      <c r="P5655" s="8"/>
      <c r="R5655" s="8"/>
      <c r="T5655" s="8"/>
      <c r="AQ5655"/>
      <c r="BJ5655" s="33" t="s">
        <v>5822</v>
      </c>
      <c r="BP5655" s="8"/>
    </row>
    <row r="5656" spans="1:68" x14ac:dyDescent="0.25">
      <c r="A5656" s="8"/>
      <c r="B5656" s="8"/>
      <c r="C5656" s="8"/>
      <c r="D5656" s="8"/>
      <c r="F5656" s="8"/>
      <c r="H5656"/>
      <c r="N5656"/>
      <c r="P5656" s="8"/>
      <c r="R5656" s="8"/>
      <c r="T5656" s="8"/>
      <c r="AQ5656"/>
      <c r="BJ5656" s="33" t="s">
        <v>5823</v>
      </c>
      <c r="BP5656" s="8"/>
    </row>
    <row r="5657" spans="1:68" x14ac:dyDescent="0.25">
      <c r="A5657" s="8"/>
      <c r="B5657" s="8"/>
      <c r="C5657" s="8"/>
      <c r="D5657" s="8"/>
      <c r="F5657" s="8"/>
      <c r="H5657"/>
      <c r="N5657"/>
      <c r="P5657" s="8"/>
      <c r="R5657" s="8"/>
      <c r="T5657" s="8"/>
      <c r="AQ5657"/>
      <c r="BJ5657" s="33" t="s">
        <v>5824</v>
      </c>
      <c r="BP5657" s="8"/>
    </row>
    <row r="5658" spans="1:68" x14ac:dyDescent="0.25">
      <c r="A5658" s="8"/>
      <c r="B5658" s="8"/>
      <c r="C5658" s="8"/>
      <c r="D5658" s="8"/>
      <c r="F5658" s="8"/>
      <c r="H5658"/>
      <c r="N5658"/>
      <c r="P5658" s="8"/>
      <c r="R5658" s="8"/>
      <c r="T5658" s="8"/>
      <c r="AQ5658"/>
      <c r="BJ5658" s="33" t="s">
        <v>5825</v>
      </c>
      <c r="BP5658" s="8"/>
    </row>
    <row r="5659" spans="1:68" x14ac:dyDescent="0.25">
      <c r="A5659" s="8"/>
      <c r="B5659" s="8"/>
      <c r="C5659" s="8"/>
      <c r="D5659" s="8"/>
      <c r="F5659" s="8"/>
      <c r="H5659"/>
      <c r="N5659"/>
      <c r="P5659" s="8"/>
      <c r="R5659" s="8"/>
      <c r="T5659" s="8"/>
      <c r="AQ5659"/>
      <c r="BJ5659" s="33" t="s">
        <v>5826</v>
      </c>
      <c r="BP5659" s="8"/>
    </row>
    <row r="5660" spans="1:68" x14ac:dyDescent="0.25">
      <c r="A5660" s="8"/>
      <c r="B5660" s="8"/>
      <c r="C5660" s="8"/>
      <c r="D5660" s="8"/>
      <c r="F5660" s="8"/>
      <c r="H5660"/>
      <c r="N5660"/>
      <c r="P5660" s="8"/>
      <c r="R5660" s="8"/>
      <c r="T5660" s="8"/>
      <c r="AQ5660"/>
      <c r="BJ5660" s="33" t="s">
        <v>5827</v>
      </c>
      <c r="BP5660" s="8"/>
    </row>
    <row r="5661" spans="1:68" x14ac:dyDescent="0.25">
      <c r="A5661" s="8"/>
      <c r="B5661" s="8"/>
      <c r="C5661" s="8"/>
      <c r="D5661" s="8"/>
      <c r="F5661" s="8"/>
      <c r="H5661"/>
      <c r="N5661"/>
      <c r="P5661" s="8"/>
      <c r="R5661" s="8"/>
      <c r="T5661" s="8"/>
      <c r="AQ5661"/>
      <c r="BJ5661" s="33" t="s">
        <v>5828</v>
      </c>
      <c r="BP5661" s="8"/>
    </row>
    <row r="5662" spans="1:68" x14ac:dyDescent="0.25">
      <c r="A5662" s="8"/>
      <c r="B5662" s="8"/>
      <c r="C5662" s="8"/>
      <c r="D5662" s="8"/>
      <c r="F5662" s="8"/>
      <c r="H5662"/>
      <c r="N5662"/>
      <c r="P5662" s="8"/>
      <c r="R5662" s="8"/>
      <c r="T5662" s="8"/>
      <c r="AQ5662"/>
      <c r="BJ5662" s="33" t="s">
        <v>5829</v>
      </c>
      <c r="BP5662" s="8"/>
    </row>
    <row r="5663" spans="1:68" x14ac:dyDescent="0.25">
      <c r="A5663" s="8"/>
      <c r="B5663" s="8"/>
      <c r="C5663" s="8"/>
      <c r="D5663" s="8"/>
      <c r="F5663" s="8"/>
      <c r="H5663"/>
      <c r="N5663"/>
      <c r="P5663" s="8"/>
      <c r="R5663" s="8"/>
      <c r="T5663" s="8"/>
      <c r="AQ5663"/>
      <c r="BJ5663" s="33" t="s">
        <v>5830</v>
      </c>
      <c r="BP5663" s="8"/>
    </row>
    <row r="5664" spans="1:68" x14ac:dyDescent="0.25">
      <c r="A5664" s="8"/>
      <c r="B5664" s="8"/>
      <c r="C5664" s="8"/>
      <c r="D5664" s="8"/>
      <c r="F5664" s="8"/>
      <c r="H5664"/>
      <c r="N5664"/>
      <c r="P5664" s="8"/>
      <c r="R5664" s="8"/>
      <c r="T5664" s="8"/>
      <c r="AQ5664"/>
      <c r="BJ5664" s="33" t="s">
        <v>5831</v>
      </c>
      <c r="BP5664" s="8"/>
    </row>
    <row r="5665" spans="1:68" x14ac:dyDescent="0.25">
      <c r="A5665" s="8"/>
      <c r="B5665" s="8"/>
      <c r="C5665" s="8"/>
      <c r="D5665" s="8"/>
      <c r="F5665" s="8"/>
      <c r="H5665"/>
      <c r="N5665"/>
      <c r="P5665" s="8"/>
      <c r="R5665" s="8"/>
      <c r="T5665" s="8"/>
      <c r="AQ5665"/>
      <c r="BJ5665" s="33" t="s">
        <v>5832</v>
      </c>
      <c r="BP5665" s="8"/>
    </row>
    <row r="5666" spans="1:68" x14ac:dyDescent="0.25">
      <c r="A5666" s="8"/>
      <c r="B5666" s="8"/>
      <c r="C5666" s="8"/>
      <c r="D5666" s="8"/>
      <c r="F5666" s="8"/>
      <c r="H5666"/>
      <c r="N5666"/>
      <c r="P5666" s="8"/>
      <c r="R5666" s="8"/>
      <c r="T5666" s="8"/>
      <c r="AQ5666"/>
      <c r="BJ5666" s="33" t="s">
        <v>5833</v>
      </c>
      <c r="BP5666" s="8"/>
    </row>
    <row r="5667" spans="1:68" x14ac:dyDescent="0.25">
      <c r="A5667" s="8"/>
      <c r="B5667" s="8"/>
      <c r="C5667" s="8"/>
      <c r="D5667" s="8"/>
      <c r="F5667" s="8"/>
      <c r="H5667"/>
      <c r="N5667"/>
      <c r="P5667" s="8"/>
      <c r="R5667" s="8"/>
      <c r="T5667" s="8"/>
      <c r="AQ5667"/>
      <c r="BJ5667" s="33" t="s">
        <v>5834</v>
      </c>
      <c r="BP5667" s="8"/>
    </row>
    <row r="5668" spans="1:68" x14ac:dyDescent="0.25">
      <c r="A5668" s="8"/>
      <c r="B5668" s="8"/>
      <c r="C5668" s="8"/>
      <c r="D5668" s="8"/>
      <c r="F5668" s="8"/>
      <c r="H5668"/>
      <c r="N5668"/>
      <c r="P5668" s="8"/>
      <c r="R5668" s="8"/>
      <c r="T5668" s="8"/>
      <c r="AQ5668"/>
      <c r="BJ5668" s="33" t="s">
        <v>5835</v>
      </c>
      <c r="BP5668" s="8"/>
    </row>
    <row r="5669" spans="1:68" x14ac:dyDescent="0.25">
      <c r="A5669" s="8"/>
      <c r="B5669" s="8"/>
      <c r="C5669" s="8"/>
      <c r="D5669" s="8"/>
      <c r="F5669" s="8"/>
      <c r="H5669"/>
      <c r="N5669"/>
      <c r="P5669" s="8"/>
      <c r="R5669" s="8"/>
      <c r="T5669" s="8"/>
      <c r="AQ5669"/>
      <c r="BJ5669" s="33" t="s">
        <v>5836</v>
      </c>
      <c r="BP5669" s="8"/>
    </row>
    <row r="5670" spans="1:68" x14ac:dyDescent="0.25">
      <c r="A5670" s="8"/>
      <c r="B5670" s="8"/>
      <c r="C5670" s="8"/>
      <c r="D5670" s="8"/>
      <c r="F5670" s="8"/>
      <c r="H5670"/>
      <c r="N5670"/>
      <c r="P5670" s="8"/>
      <c r="R5670" s="8"/>
      <c r="T5670" s="8"/>
      <c r="AQ5670"/>
      <c r="BJ5670" s="33" t="s">
        <v>5837</v>
      </c>
      <c r="BP5670" s="8"/>
    </row>
    <row r="5671" spans="1:68" x14ac:dyDescent="0.25">
      <c r="A5671" s="8"/>
      <c r="B5671" s="8"/>
      <c r="C5671" s="8"/>
      <c r="D5671" s="8"/>
      <c r="F5671" s="8"/>
      <c r="H5671"/>
      <c r="N5671"/>
      <c r="P5671" s="8"/>
      <c r="R5671" s="8"/>
      <c r="T5671" s="8"/>
      <c r="AQ5671"/>
      <c r="BJ5671" s="33" t="s">
        <v>5838</v>
      </c>
      <c r="BP5671" s="8"/>
    </row>
    <row r="5672" spans="1:68" x14ac:dyDescent="0.25">
      <c r="A5672" s="8"/>
      <c r="B5672" s="8"/>
      <c r="C5672" s="8"/>
      <c r="D5672" s="8"/>
      <c r="F5672" s="8"/>
      <c r="H5672"/>
      <c r="N5672"/>
      <c r="P5672" s="8"/>
      <c r="R5672" s="8"/>
      <c r="T5672" s="8"/>
      <c r="AQ5672"/>
      <c r="BJ5672" s="33" t="s">
        <v>5839</v>
      </c>
      <c r="BP5672" s="8"/>
    </row>
    <row r="5673" spans="1:68" x14ac:dyDescent="0.25">
      <c r="A5673" s="8"/>
      <c r="B5673" s="8"/>
      <c r="C5673" s="8"/>
      <c r="D5673" s="8"/>
      <c r="F5673" s="8"/>
      <c r="H5673"/>
      <c r="N5673"/>
      <c r="P5673" s="8"/>
      <c r="R5673" s="8"/>
      <c r="T5673" s="8"/>
      <c r="AQ5673"/>
      <c r="BJ5673" s="33" t="s">
        <v>5840</v>
      </c>
      <c r="BP5673" s="8"/>
    </row>
    <row r="5674" spans="1:68" x14ac:dyDescent="0.25">
      <c r="A5674" s="8"/>
      <c r="B5674" s="8"/>
      <c r="C5674" s="8"/>
      <c r="D5674" s="8"/>
      <c r="F5674" s="8"/>
      <c r="H5674"/>
      <c r="N5674"/>
      <c r="P5674" s="8"/>
      <c r="R5674" s="8"/>
      <c r="T5674" s="8"/>
      <c r="AQ5674"/>
      <c r="BJ5674" s="33" t="s">
        <v>5841</v>
      </c>
      <c r="BP5674" s="8"/>
    </row>
    <row r="5675" spans="1:68" x14ac:dyDescent="0.25">
      <c r="A5675" s="8"/>
      <c r="B5675" s="8"/>
      <c r="C5675" s="8"/>
      <c r="D5675" s="8"/>
      <c r="F5675" s="8"/>
      <c r="H5675"/>
      <c r="N5675"/>
      <c r="P5675" s="8"/>
      <c r="R5675" s="8"/>
      <c r="T5675" s="8"/>
      <c r="AQ5675"/>
      <c r="BJ5675" s="33" t="s">
        <v>5842</v>
      </c>
      <c r="BP5675" s="8"/>
    </row>
    <row r="5676" spans="1:68" x14ac:dyDescent="0.25">
      <c r="A5676" s="8"/>
      <c r="B5676" s="8"/>
      <c r="C5676" s="8"/>
      <c r="D5676" s="8"/>
      <c r="F5676" s="8"/>
      <c r="H5676"/>
      <c r="N5676"/>
      <c r="P5676" s="8"/>
      <c r="R5676" s="8"/>
      <c r="T5676" s="8"/>
      <c r="AQ5676"/>
      <c r="BJ5676" s="33" t="s">
        <v>5843</v>
      </c>
      <c r="BP5676" s="8"/>
    </row>
    <row r="5677" spans="1:68" x14ac:dyDescent="0.25">
      <c r="A5677" s="8"/>
      <c r="B5677" s="8"/>
      <c r="C5677" s="8"/>
      <c r="D5677" s="8"/>
      <c r="F5677" s="8"/>
      <c r="H5677"/>
      <c r="N5677"/>
      <c r="P5677" s="8"/>
      <c r="R5677" s="8"/>
      <c r="T5677" s="8"/>
      <c r="AQ5677"/>
      <c r="BJ5677" s="33" t="s">
        <v>5844</v>
      </c>
      <c r="BP5677" s="8"/>
    </row>
    <row r="5678" spans="1:68" x14ac:dyDescent="0.25">
      <c r="A5678" s="8"/>
      <c r="B5678" s="8"/>
      <c r="C5678" s="8"/>
      <c r="D5678" s="8"/>
      <c r="F5678" s="8"/>
      <c r="H5678"/>
      <c r="N5678"/>
      <c r="P5678" s="8"/>
      <c r="R5678" s="8"/>
      <c r="T5678" s="8"/>
      <c r="AQ5678"/>
      <c r="BJ5678" s="33" t="s">
        <v>5845</v>
      </c>
      <c r="BP5678" s="8"/>
    </row>
    <row r="5679" spans="1:68" x14ac:dyDescent="0.25">
      <c r="A5679" s="8"/>
      <c r="B5679" s="8"/>
      <c r="C5679" s="8"/>
      <c r="D5679" s="8"/>
      <c r="F5679" s="8"/>
      <c r="H5679"/>
      <c r="N5679"/>
      <c r="P5679" s="8"/>
      <c r="R5679" s="8"/>
      <c r="T5679" s="8"/>
      <c r="AQ5679"/>
      <c r="BJ5679" s="33" t="s">
        <v>5846</v>
      </c>
      <c r="BP5679" s="8"/>
    </row>
    <row r="5680" spans="1:68" x14ac:dyDescent="0.25">
      <c r="A5680" s="8"/>
      <c r="B5680" s="8"/>
      <c r="C5680" s="8"/>
      <c r="D5680" s="8"/>
      <c r="F5680" s="8"/>
      <c r="H5680"/>
      <c r="N5680"/>
      <c r="P5680" s="8"/>
      <c r="R5680" s="8"/>
      <c r="T5680" s="8"/>
      <c r="AQ5680"/>
      <c r="BJ5680" s="33" t="s">
        <v>5847</v>
      </c>
      <c r="BP5680" s="8"/>
    </row>
    <row r="5681" spans="1:68" x14ac:dyDescent="0.25">
      <c r="A5681" s="8"/>
      <c r="B5681" s="8"/>
      <c r="C5681" s="8"/>
      <c r="D5681" s="8"/>
      <c r="F5681" s="8"/>
      <c r="H5681"/>
      <c r="N5681"/>
      <c r="P5681" s="8"/>
      <c r="R5681" s="8"/>
      <c r="T5681" s="8"/>
      <c r="AQ5681"/>
      <c r="BJ5681" s="33" t="s">
        <v>5848</v>
      </c>
      <c r="BP5681" s="8"/>
    </row>
    <row r="5682" spans="1:68" x14ac:dyDescent="0.25">
      <c r="A5682" s="8"/>
      <c r="B5682" s="8"/>
      <c r="C5682" s="8"/>
      <c r="D5682" s="8"/>
      <c r="F5682" s="8"/>
      <c r="H5682"/>
      <c r="N5682"/>
      <c r="P5682" s="8"/>
      <c r="R5682" s="8"/>
      <c r="T5682" s="8"/>
      <c r="AQ5682"/>
      <c r="BJ5682" s="33" t="s">
        <v>5849</v>
      </c>
      <c r="BP5682" s="8"/>
    </row>
    <row r="5683" spans="1:68" x14ac:dyDescent="0.25">
      <c r="A5683" s="8"/>
      <c r="B5683" s="8"/>
      <c r="C5683" s="8"/>
      <c r="D5683" s="8"/>
      <c r="F5683" s="8"/>
      <c r="H5683"/>
      <c r="N5683"/>
      <c r="P5683" s="8"/>
      <c r="R5683" s="8"/>
      <c r="T5683" s="8"/>
      <c r="AQ5683"/>
      <c r="BJ5683" s="33" t="s">
        <v>5850</v>
      </c>
      <c r="BP5683" s="8"/>
    </row>
    <row r="5684" spans="1:68" x14ac:dyDescent="0.25">
      <c r="A5684" s="8"/>
      <c r="B5684" s="8"/>
      <c r="C5684" s="8"/>
      <c r="D5684" s="8"/>
      <c r="F5684" s="8"/>
      <c r="H5684"/>
      <c r="N5684"/>
      <c r="P5684" s="8"/>
      <c r="R5684" s="8"/>
      <c r="T5684" s="8"/>
      <c r="AQ5684"/>
      <c r="BJ5684" s="33" t="s">
        <v>5851</v>
      </c>
      <c r="BP5684" s="8"/>
    </row>
    <row r="5685" spans="1:68" x14ac:dyDescent="0.25">
      <c r="A5685" s="8"/>
      <c r="B5685" s="8"/>
      <c r="C5685" s="8"/>
      <c r="D5685" s="8"/>
      <c r="F5685" s="8"/>
      <c r="H5685"/>
      <c r="N5685"/>
      <c r="P5685" s="8"/>
      <c r="R5685" s="8"/>
      <c r="T5685" s="8"/>
      <c r="AQ5685"/>
      <c r="BJ5685" s="33" t="s">
        <v>5852</v>
      </c>
      <c r="BP5685" s="8"/>
    </row>
    <row r="5686" spans="1:68" x14ac:dyDescent="0.25">
      <c r="A5686" s="8"/>
      <c r="B5686" s="8"/>
      <c r="C5686" s="8"/>
      <c r="D5686" s="8"/>
      <c r="F5686" s="8"/>
      <c r="H5686"/>
      <c r="N5686"/>
      <c r="P5686" s="8"/>
      <c r="R5686" s="8"/>
      <c r="T5686" s="8"/>
      <c r="AQ5686"/>
      <c r="BJ5686" s="33" t="s">
        <v>5853</v>
      </c>
      <c r="BP5686" s="8"/>
    </row>
    <row r="5687" spans="1:68" x14ac:dyDescent="0.25">
      <c r="A5687" s="8"/>
      <c r="B5687" s="8"/>
      <c r="C5687" s="8"/>
      <c r="D5687" s="8"/>
      <c r="F5687" s="8"/>
      <c r="H5687"/>
      <c r="N5687"/>
      <c r="P5687" s="8"/>
      <c r="R5687" s="8"/>
      <c r="T5687" s="8"/>
      <c r="AQ5687"/>
      <c r="BJ5687" s="33" t="s">
        <v>5854</v>
      </c>
      <c r="BP5687" s="8"/>
    </row>
    <row r="5688" spans="1:68" x14ac:dyDescent="0.25">
      <c r="A5688" s="8"/>
      <c r="B5688" s="8"/>
      <c r="C5688" s="8"/>
      <c r="D5688" s="8"/>
      <c r="F5688" s="8"/>
      <c r="H5688"/>
      <c r="N5688"/>
      <c r="P5688" s="8"/>
      <c r="R5688" s="8"/>
      <c r="T5688" s="8"/>
      <c r="AQ5688"/>
      <c r="BJ5688" s="33" t="s">
        <v>5855</v>
      </c>
      <c r="BP5688" s="8"/>
    </row>
    <row r="5689" spans="1:68" x14ac:dyDescent="0.25">
      <c r="A5689" s="8"/>
      <c r="B5689" s="8"/>
      <c r="C5689" s="8"/>
      <c r="D5689" s="8"/>
      <c r="F5689" s="8"/>
      <c r="H5689"/>
      <c r="N5689"/>
      <c r="P5689" s="8"/>
      <c r="R5689" s="8"/>
      <c r="T5689" s="8"/>
      <c r="AQ5689"/>
      <c r="BJ5689" s="33" t="s">
        <v>5856</v>
      </c>
      <c r="BP5689" s="8"/>
    </row>
    <row r="5690" spans="1:68" x14ac:dyDescent="0.25">
      <c r="A5690" s="8"/>
      <c r="B5690" s="8"/>
      <c r="C5690" s="8"/>
      <c r="D5690" s="8"/>
      <c r="F5690" s="8"/>
      <c r="H5690"/>
      <c r="N5690"/>
      <c r="P5690" s="8"/>
      <c r="R5690" s="8"/>
      <c r="T5690" s="8"/>
      <c r="AQ5690"/>
      <c r="BJ5690" s="33" t="s">
        <v>5857</v>
      </c>
      <c r="BP5690" s="8"/>
    </row>
    <row r="5691" spans="1:68" x14ac:dyDescent="0.25">
      <c r="A5691" s="8"/>
      <c r="B5691" s="8"/>
      <c r="C5691" s="8"/>
      <c r="D5691" s="8"/>
      <c r="F5691" s="8"/>
      <c r="H5691"/>
      <c r="N5691"/>
      <c r="P5691" s="8"/>
      <c r="R5691" s="8"/>
      <c r="T5691" s="8"/>
      <c r="AQ5691"/>
      <c r="BJ5691" s="33" t="s">
        <v>5858</v>
      </c>
      <c r="BP5691" s="8"/>
    </row>
    <row r="5692" spans="1:68" x14ac:dyDescent="0.25">
      <c r="A5692" s="8"/>
      <c r="B5692" s="8"/>
      <c r="C5692" s="8"/>
      <c r="D5692" s="8"/>
      <c r="F5692" s="8"/>
      <c r="H5692"/>
      <c r="N5692"/>
      <c r="P5692" s="8"/>
      <c r="R5692" s="8"/>
      <c r="T5692" s="8"/>
      <c r="AQ5692"/>
      <c r="BJ5692" s="33" t="s">
        <v>5859</v>
      </c>
      <c r="BP5692" s="8"/>
    </row>
    <row r="5693" spans="1:68" x14ac:dyDescent="0.25">
      <c r="A5693" s="8"/>
      <c r="B5693" s="8"/>
      <c r="C5693" s="8"/>
      <c r="D5693" s="8"/>
      <c r="F5693" s="8"/>
      <c r="H5693"/>
      <c r="N5693"/>
      <c r="P5693" s="8"/>
      <c r="R5693" s="8"/>
      <c r="T5693" s="8"/>
      <c r="AQ5693"/>
      <c r="BJ5693" s="33" t="s">
        <v>5860</v>
      </c>
      <c r="BP5693" s="8"/>
    </row>
    <row r="5694" spans="1:68" x14ac:dyDescent="0.25">
      <c r="A5694" s="8"/>
      <c r="B5694" s="8"/>
      <c r="C5694" s="8"/>
      <c r="D5694" s="8"/>
      <c r="F5694" s="8"/>
      <c r="H5694"/>
      <c r="N5694"/>
      <c r="P5694" s="8"/>
      <c r="R5694" s="8"/>
      <c r="T5694" s="8"/>
      <c r="AQ5694"/>
      <c r="BJ5694" s="33" t="s">
        <v>5861</v>
      </c>
      <c r="BP5694" s="8"/>
    </row>
    <row r="5695" spans="1:68" x14ac:dyDescent="0.25">
      <c r="A5695" s="8"/>
      <c r="B5695" s="8"/>
      <c r="C5695" s="8"/>
      <c r="D5695" s="8"/>
      <c r="F5695" s="8"/>
      <c r="H5695"/>
      <c r="N5695"/>
      <c r="P5695" s="8"/>
      <c r="R5695" s="8"/>
      <c r="T5695" s="8"/>
      <c r="AQ5695"/>
      <c r="BJ5695" s="33" t="s">
        <v>5862</v>
      </c>
      <c r="BP5695" s="8"/>
    </row>
    <row r="5696" spans="1:68" x14ac:dyDescent="0.25">
      <c r="A5696" s="8"/>
      <c r="B5696" s="8"/>
      <c r="C5696" s="8"/>
      <c r="D5696" s="8"/>
      <c r="F5696" s="8"/>
      <c r="H5696"/>
      <c r="N5696"/>
      <c r="P5696" s="8"/>
      <c r="R5696" s="8"/>
      <c r="T5696" s="8"/>
      <c r="AQ5696"/>
      <c r="BJ5696" s="33" t="s">
        <v>5863</v>
      </c>
      <c r="BP5696" s="8"/>
    </row>
    <row r="5697" spans="1:68" x14ac:dyDescent="0.25">
      <c r="A5697" s="8"/>
      <c r="B5697" s="8"/>
      <c r="C5697" s="8"/>
      <c r="D5697" s="8"/>
      <c r="F5697" s="8"/>
      <c r="H5697"/>
      <c r="N5697"/>
      <c r="P5697" s="8"/>
      <c r="R5697" s="8"/>
      <c r="T5697" s="8"/>
      <c r="AQ5697"/>
      <c r="BJ5697" s="33" t="s">
        <v>5864</v>
      </c>
      <c r="BP5697" s="8"/>
    </row>
    <row r="5698" spans="1:68" x14ac:dyDescent="0.25">
      <c r="A5698" s="8"/>
      <c r="B5698" s="8"/>
      <c r="C5698" s="8"/>
      <c r="D5698" s="8"/>
      <c r="F5698" s="8"/>
      <c r="H5698"/>
      <c r="N5698"/>
      <c r="P5698" s="8"/>
      <c r="R5698" s="8"/>
      <c r="T5698" s="8"/>
      <c r="AQ5698"/>
      <c r="BJ5698" s="33" t="s">
        <v>5865</v>
      </c>
      <c r="BP5698" s="8"/>
    </row>
    <row r="5699" spans="1:68" x14ac:dyDescent="0.25">
      <c r="A5699" s="8"/>
      <c r="B5699" s="8"/>
      <c r="C5699" s="8"/>
      <c r="D5699" s="8"/>
      <c r="F5699" s="8"/>
      <c r="H5699"/>
      <c r="N5699"/>
      <c r="P5699" s="8"/>
      <c r="R5699" s="8"/>
      <c r="T5699" s="8"/>
      <c r="AQ5699"/>
      <c r="BJ5699" s="33" t="s">
        <v>5866</v>
      </c>
      <c r="BP5699" s="8"/>
    </row>
    <row r="5700" spans="1:68" x14ac:dyDescent="0.25">
      <c r="A5700" s="8"/>
      <c r="B5700" s="8"/>
      <c r="C5700" s="8"/>
      <c r="D5700" s="8"/>
      <c r="F5700" s="8"/>
      <c r="H5700"/>
      <c r="N5700"/>
      <c r="P5700" s="8"/>
      <c r="R5700" s="8"/>
      <c r="T5700" s="8"/>
      <c r="AQ5700"/>
      <c r="BJ5700" s="33" t="s">
        <v>5867</v>
      </c>
      <c r="BP5700" s="8"/>
    </row>
    <row r="5701" spans="1:68" x14ac:dyDescent="0.25">
      <c r="A5701" s="8"/>
      <c r="B5701" s="8"/>
      <c r="C5701" s="8"/>
      <c r="D5701" s="8"/>
      <c r="F5701" s="8"/>
      <c r="H5701"/>
      <c r="N5701"/>
      <c r="P5701" s="8"/>
      <c r="R5701" s="8"/>
      <c r="T5701" s="8"/>
      <c r="AQ5701"/>
      <c r="BJ5701" s="33" t="s">
        <v>5868</v>
      </c>
      <c r="BP5701" s="8"/>
    </row>
    <row r="5702" spans="1:68" x14ac:dyDescent="0.25">
      <c r="A5702" s="8"/>
      <c r="B5702" s="8"/>
      <c r="C5702" s="8"/>
      <c r="D5702" s="8"/>
      <c r="F5702" s="8"/>
      <c r="H5702"/>
      <c r="N5702"/>
      <c r="P5702" s="8"/>
      <c r="R5702" s="8"/>
      <c r="T5702" s="8"/>
      <c r="AQ5702"/>
      <c r="BJ5702" s="33" t="s">
        <v>5869</v>
      </c>
      <c r="BP5702" s="8"/>
    </row>
    <row r="5703" spans="1:68" x14ac:dyDescent="0.25">
      <c r="A5703" s="8"/>
      <c r="B5703" s="8"/>
      <c r="C5703" s="8"/>
      <c r="D5703" s="8"/>
      <c r="F5703" s="8"/>
      <c r="H5703"/>
      <c r="N5703"/>
      <c r="P5703" s="8"/>
      <c r="R5703" s="8"/>
      <c r="T5703" s="8"/>
      <c r="AQ5703"/>
      <c r="BJ5703" s="33" t="s">
        <v>5870</v>
      </c>
      <c r="BP5703" s="8"/>
    </row>
    <row r="5704" spans="1:68" x14ac:dyDescent="0.25">
      <c r="A5704" s="8"/>
      <c r="B5704" s="8"/>
      <c r="C5704" s="8"/>
      <c r="D5704" s="8"/>
      <c r="F5704" s="8"/>
      <c r="H5704"/>
      <c r="N5704"/>
      <c r="P5704" s="8"/>
      <c r="R5704" s="8"/>
      <c r="T5704" s="8"/>
      <c r="AQ5704"/>
      <c r="BJ5704" s="33" t="s">
        <v>5871</v>
      </c>
      <c r="BP5704" s="8"/>
    </row>
    <row r="5705" spans="1:68" x14ac:dyDescent="0.25">
      <c r="A5705" s="8"/>
      <c r="B5705" s="8"/>
      <c r="C5705" s="8"/>
      <c r="D5705" s="8"/>
      <c r="F5705" s="8"/>
      <c r="H5705"/>
      <c r="N5705"/>
      <c r="P5705" s="8"/>
      <c r="R5705" s="8"/>
      <c r="T5705" s="8"/>
      <c r="AQ5705"/>
      <c r="BJ5705" s="33" t="s">
        <v>5872</v>
      </c>
      <c r="BP5705" s="8"/>
    </row>
    <row r="5706" spans="1:68" x14ac:dyDescent="0.25">
      <c r="A5706" s="8"/>
      <c r="B5706" s="8"/>
      <c r="C5706" s="8"/>
      <c r="D5706" s="8"/>
      <c r="F5706" s="8"/>
      <c r="H5706"/>
      <c r="N5706"/>
      <c r="P5706" s="8"/>
      <c r="R5706" s="8"/>
      <c r="T5706" s="8"/>
      <c r="AQ5706"/>
      <c r="BJ5706" s="33" t="s">
        <v>5873</v>
      </c>
      <c r="BP5706" s="8"/>
    </row>
    <row r="5707" spans="1:68" x14ac:dyDescent="0.25">
      <c r="A5707" s="8"/>
      <c r="B5707" s="8"/>
      <c r="C5707" s="8"/>
      <c r="D5707" s="8"/>
      <c r="F5707" s="8"/>
      <c r="H5707"/>
      <c r="N5707"/>
      <c r="P5707" s="8"/>
      <c r="R5707" s="8"/>
      <c r="T5707" s="8"/>
      <c r="AQ5707"/>
      <c r="BJ5707" s="33" t="s">
        <v>5874</v>
      </c>
      <c r="BP5707" s="8"/>
    </row>
    <row r="5708" spans="1:68" x14ac:dyDescent="0.25">
      <c r="A5708" s="8"/>
      <c r="B5708" s="8"/>
      <c r="C5708" s="8"/>
      <c r="D5708" s="8"/>
      <c r="F5708" s="8"/>
      <c r="H5708"/>
      <c r="N5708"/>
      <c r="P5708" s="8"/>
      <c r="R5708" s="8"/>
      <c r="T5708" s="8"/>
      <c r="AQ5708"/>
      <c r="BJ5708" s="33" t="s">
        <v>5875</v>
      </c>
      <c r="BP5708" s="8"/>
    </row>
    <row r="5709" spans="1:68" x14ac:dyDescent="0.25">
      <c r="A5709" s="8"/>
      <c r="B5709" s="8"/>
      <c r="C5709" s="8"/>
      <c r="D5709" s="8"/>
      <c r="F5709" s="8"/>
      <c r="H5709"/>
      <c r="N5709"/>
      <c r="P5709" s="8"/>
      <c r="R5709" s="8"/>
      <c r="T5709" s="8"/>
      <c r="AQ5709"/>
      <c r="BJ5709" s="33" t="s">
        <v>5876</v>
      </c>
      <c r="BP5709" s="8"/>
    </row>
    <row r="5710" spans="1:68" x14ac:dyDescent="0.25">
      <c r="A5710" s="8"/>
      <c r="B5710" s="8"/>
      <c r="C5710" s="8"/>
      <c r="D5710" s="8"/>
      <c r="F5710" s="8"/>
      <c r="H5710"/>
      <c r="N5710"/>
      <c r="P5710" s="8"/>
      <c r="R5710" s="8"/>
      <c r="T5710" s="8"/>
      <c r="AQ5710"/>
      <c r="BJ5710" s="33" t="s">
        <v>5877</v>
      </c>
      <c r="BP5710" s="8"/>
    </row>
    <row r="5711" spans="1:68" x14ac:dyDescent="0.25">
      <c r="A5711" s="8"/>
      <c r="B5711" s="8"/>
      <c r="C5711" s="8"/>
      <c r="D5711" s="8"/>
      <c r="F5711" s="8"/>
      <c r="H5711"/>
      <c r="N5711"/>
      <c r="P5711" s="8"/>
      <c r="R5711" s="8"/>
      <c r="T5711" s="8"/>
      <c r="AQ5711"/>
      <c r="BJ5711" s="33" t="s">
        <v>5878</v>
      </c>
      <c r="BP5711" s="8"/>
    </row>
    <row r="5712" spans="1:68" x14ac:dyDescent="0.25">
      <c r="A5712" s="8"/>
      <c r="B5712" s="8"/>
      <c r="C5712" s="8"/>
      <c r="D5712" s="8"/>
      <c r="F5712" s="8"/>
      <c r="H5712"/>
      <c r="N5712"/>
      <c r="P5712" s="8"/>
      <c r="R5712" s="8"/>
      <c r="T5712" s="8"/>
      <c r="AQ5712"/>
      <c r="BJ5712" s="33" t="s">
        <v>5879</v>
      </c>
      <c r="BP5712" s="8"/>
    </row>
    <row r="5713" spans="1:68" x14ac:dyDescent="0.25">
      <c r="A5713" s="8"/>
      <c r="B5713" s="8"/>
      <c r="C5713" s="8"/>
      <c r="D5713" s="8"/>
      <c r="F5713" s="8"/>
      <c r="H5713"/>
      <c r="N5713"/>
      <c r="P5713" s="8"/>
      <c r="R5713" s="8"/>
      <c r="T5713" s="8"/>
      <c r="AQ5713"/>
      <c r="BJ5713" s="33" t="s">
        <v>5880</v>
      </c>
      <c r="BP5713" s="8"/>
    </row>
    <row r="5714" spans="1:68" x14ac:dyDescent="0.25">
      <c r="A5714" s="8"/>
      <c r="B5714" s="8"/>
      <c r="C5714" s="8"/>
      <c r="D5714" s="8"/>
      <c r="F5714" s="8"/>
      <c r="H5714"/>
      <c r="N5714"/>
      <c r="P5714" s="8"/>
      <c r="R5714" s="8"/>
      <c r="T5714" s="8"/>
      <c r="AQ5714"/>
      <c r="BJ5714" s="33" t="s">
        <v>5881</v>
      </c>
      <c r="BP5714" s="8"/>
    </row>
    <row r="5715" spans="1:68" x14ac:dyDescent="0.25">
      <c r="A5715" s="8"/>
      <c r="B5715" s="8"/>
      <c r="C5715" s="8"/>
      <c r="D5715" s="8"/>
      <c r="F5715" s="8"/>
      <c r="H5715"/>
      <c r="N5715"/>
      <c r="P5715" s="8"/>
      <c r="R5715" s="8"/>
      <c r="T5715" s="8"/>
      <c r="AQ5715"/>
      <c r="BJ5715" s="33" t="s">
        <v>5882</v>
      </c>
      <c r="BP5715" s="8"/>
    </row>
    <row r="5716" spans="1:68" x14ac:dyDescent="0.25">
      <c r="A5716" s="8"/>
      <c r="B5716" s="8"/>
      <c r="C5716" s="8"/>
      <c r="D5716" s="8"/>
      <c r="F5716" s="8"/>
      <c r="H5716"/>
      <c r="N5716"/>
      <c r="P5716" s="8"/>
      <c r="R5716" s="8"/>
      <c r="T5716" s="8"/>
      <c r="AQ5716"/>
      <c r="BJ5716" s="33" t="s">
        <v>5883</v>
      </c>
      <c r="BP5716" s="8"/>
    </row>
    <row r="5717" spans="1:68" x14ac:dyDescent="0.25">
      <c r="A5717" s="8"/>
      <c r="B5717" s="8"/>
      <c r="C5717" s="8"/>
      <c r="D5717" s="8"/>
      <c r="F5717" s="8"/>
      <c r="H5717"/>
      <c r="N5717"/>
      <c r="P5717" s="8"/>
      <c r="R5717" s="8"/>
      <c r="T5717" s="8"/>
      <c r="AQ5717"/>
      <c r="BJ5717" s="33" t="s">
        <v>5884</v>
      </c>
      <c r="BP5717" s="8"/>
    </row>
    <row r="5718" spans="1:68" x14ac:dyDescent="0.25">
      <c r="A5718" s="8"/>
      <c r="B5718" s="8"/>
      <c r="C5718" s="8"/>
      <c r="D5718" s="8"/>
      <c r="F5718" s="8"/>
      <c r="H5718"/>
      <c r="N5718"/>
      <c r="P5718" s="8"/>
      <c r="R5718" s="8"/>
      <c r="T5718" s="8"/>
      <c r="AQ5718"/>
      <c r="BJ5718" s="33" t="s">
        <v>5885</v>
      </c>
      <c r="BP5718" s="8"/>
    </row>
    <row r="5719" spans="1:68" x14ac:dyDescent="0.25">
      <c r="A5719" s="8"/>
      <c r="B5719" s="8"/>
      <c r="C5719" s="8"/>
      <c r="D5719" s="8"/>
      <c r="F5719" s="8"/>
      <c r="H5719"/>
      <c r="N5719"/>
      <c r="P5719" s="8"/>
      <c r="R5719" s="8"/>
      <c r="T5719" s="8"/>
      <c r="AQ5719"/>
      <c r="BJ5719" s="33" t="s">
        <v>5886</v>
      </c>
      <c r="BP5719" s="8"/>
    </row>
    <row r="5720" spans="1:68" x14ac:dyDescent="0.25">
      <c r="A5720" s="8"/>
      <c r="B5720" s="8"/>
      <c r="C5720" s="8"/>
      <c r="D5720" s="8"/>
      <c r="F5720" s="8"/>
      <c r="H5720"/>
      <c r="N5720"/>
      <c r="P5720" s="8"/>
      <c r="R5720" s="8"/>
      <c r="T5720" s="8"/>
      <c r="AQ5720"/>
      <c r="BJ5720" s="33" t="s">
        <v>5887</v>
      </c>
      <c r="BP5720" s="8"/>
    </row>
    <row r="5721" spans="1:68" x14ac:dyDescent="0.25">
      <c r="A5721" s="8"/>
      <c r="B5721" s="8"/>
      <c r="C5721" s="8"/>
      <c r="D5721" s="8"/>
      <c r="F5721" s="8"/>
      <c r="H5721"/>
      <c r="N5721"/>
      <c r="P5721" s="8"/>
      <c r="R5721" s="8"/>
      <c r="T5721" s="8"/>
      <c r="AQ5721"/>
      <c r="BJ5721" s="33" t="s">
        <v>5888</v>
      </c>
      <c r="BP5721" s="8"/>
    </row>
    <row r="5722" spans="1:68" x14ac:dyDescent="0.25">
      <c r="A5722" s="8"/>
      <c r="B5722" s="8"/>
      <c r="C5722" s="8"/>
      <c r="D5722" s="8"/>
      <c r="F5722" s="8"/>
      <c r="H5722"/>
      <c r="N5722"/>
      <c r="P5722" s="8"/>
      <c r="R5722" s="8"/>
      <c r="T5722" s="8"/>
      <c r="AQ5722"/>
      <c r="BJ5722" s="33" t="s">
        <v>5889</v>
      </c>
      <c r="BP5722" s="8"/>
    </row>
    <row r="5723" spans="1:68" x14ac:dyDescent="0.25">
      <c r="A5723" s="8"/>
      <c r="B5723" s="8"/>
      <c r="C5723" s="8"/>
      <c r="D5723" s="8"/>
      <c r="F5723" s="8"/>
      <c r="H5723"/>
      <c r="N5723"/>
      <c r="P5723" s="8"/>
      <c r="R5723" s="8"/>
      <c r="T5723" s="8"/>
      <c r="AQ5723"/>
      <c r="BJ5723" s="33" t="s">
        <v>5890</v>
      </c>
      <c r="BP5723" s="8"/>
    </row>
    <row r="5724" spans="1:68" x14ac:dyDescent="0.25">
      <c r="A5724" s="8"/>
      <c r="B5724" s="8"/>
      <c r="C5724" s="8"/>
      <c r="D5724" s="8"/>
      <c r="F5724" s="8"/>
      <c r="H5724"/>
      <c r="N5724"/>
      <c r="P5724" s="8"/>
      <c r="R5724" s="8"/>
      <c r="T5724" s="8"/>
      <c r="AQ5724"/>
      <c r="BJ5724" s="33" t="s">
        <v>5891</v>
      </c>
      <c r="BP5724" s="8"/>
    </row>
    <row r="5725" spans="1:68" x14ac:dyDescent="0.25">
      <c r="A5725" s="8"/>
      <c r="B5725" s="8"/>
      <c r="C5725" s="8"/>
      <c r="D5725" s="8"/>
      <c r="F5725" s="8"/>
      <c r="H5725"/>
      <c r="N5725"/>
      <c r="P5725" s="8"/>
      <c r="R5725" s="8"/>
      <c r="T5725" s="8"/>
      <c r="AQ5725"/>
      <c r="BJ5725" s="33" t="s">
        <v>5892</v>
      </c>
      <c r="BP5725" s="8"/>
    </row>
    <row r="5726" spans="1:68" x14ac:dyDescent="0.25">
      <c r="A5726" s="8"/>
      <c r="B5726" s="8"/>
      <c r="C5726" s="8"/>
      <c r="D5726" s="8"/>
      <c r="F5726" s="8"/>
      <c r="H5726"/>
      <c r="N5726"/>
      <c r="P5726" s="8"/>
      <c r="R5726" s="8"/>
      <c r="T5726" s="8"/>
      <c r="AQ5726"/>
      <c r="BJ5726" s="33" t="s">
        <v>5893</v>
      </c>
      <c r="BP5726" s="8"/>
    </row>
    <row r="5727" spans="1:68" x14ac:dyDescent="0.25">
      <c r="A5727" s="8"/>
      <c r="B5727" s="8"/>
      <c r="C5727" s="8"/>
      <c r="D5727" s="8"/>
      <c r="F5727" s="8"/>
      <c r="H5727"/>
      <c r="N5727"/>
      <c r="P5727" s="8"/>
      <c r="R5727" s="8"/>
      <c r="T5727" s="8"/>
      <c r="AQ5727"/>
      <c r="BJ5727" s="33" t="s">
        <v>5894</v>
      </c>
      <c r="BP5727" s="8"/>
    </row>
    <row r="5728" spans="1:68" x14ac:dyDescent="0.25">
      <c r="A5728" s="8"/>
      <c r="B5728" s="8"/>
      <c r="C5728" s="8"/>
      <c r="D5728" s="8"/>
      <c r="F5728" s="8"/>
      <c r="H5728"/>
      <c r="N5728"/>
      <c r="P5728" s="8"/>
      <c r="R5728" s="8"/>
      <c r="T5728" s="8"/>
      <c r="AQ5728"/>
      <c r="BJ5728" s="33" t="s">
        <v>5895</v>
      </c>
      <c r="BP5728" s="8"/>
    </row>
    <row r="5729" spans="1:68" x14ac:dyDescent="0.25">
      <c r="A5729" s="8"/>
      <c r="B5729" s="8"/>
      <c r="C5729" s="8"/>
      <c r="D5729" s="8"/>
      <c r="F5729" s="8"/>
      <c r="H5729"/>
      <c r="N5729"/>
      <c r="P5729" s="8"/>
      <c r="R5729" s="8"/>
      <c r="T5729" s="8"/>
      <c r="AQ5729"/>
      <c r="BJ5729" s="33" t="s">
        <v>5896</v>
      </c>
      <c r="BP5729" s="8"/>
    </row>
    <row r="5730" spans="1:68" x14ac:dyDescent="0.25">
      <c r="A5730" s="8"/>
      <c r="B5730" s="8"/>
      <c r="C5730" s="8"/>
      <c r="D5730" s="8"/>
      <c r="F5730" s="8"/>
      <c r="H5730"/>
      <c r="N5730"/>
      <c r="P5730" s="8"/>
      <c r="R5730" s="8"/>
      <c r="T5730" s="8"/>
      <c r="AQ5730"/>
      <c r="BJ5730" s="33" t="s">
        <v>5897</v>
      </c>
      <c r="BP5730" s="8"/>
    </row>
    <row r="5731" spans="1:68" x14ac:dyDescent="0.25">
      <c r="A5731" s="8"/>
      <c r="B5731" s="8"/>
      <c r="C5731" s="8"/>
      <c r="D5731" s="8"/>
      <c r="F5731" s="8"/>
      <c r="H5731"/>
      <c r="N5731"/>
      <c r="P5731" s="8"/>
      <c r="R5731" s="8"/>
      <c r="T5731" s="8"/>
      <c r="AQ5731"/>
      <c r="BJ5731" s="33" t="s">
        <v>5898</v>
      </c>
      <c r="BP5731" s="8"/>
    </row>
    <row r="5732" spans="1:68" x14ac:dyDescent="0.25">
      <c r="A5732" s="8"/>
      <c r="B5732" s="8"/>
      <c r="C5732" s="8"/>
      <c r="D5732" s="8"/>
      <c r="F5732" s="8"/>
      <c r="H5732"/>
      <c r="N5732"/>
      <c r="P5732" s="8"/>
      <c r="R5732" s="8"/>
      <c r="T5732" s="8"/>
      <c r="AQ5732"/>
      <c r="BJ5732" s="33" t="s">
        <v>5899</v>
      </c>
      <c r="BP5732" s="8"/>
    </row>
    <row r="5733" spans="1:68" x14ac:dyDescent="0.25">
      <c r="A5733" s="8"/>
      <c r="B5733" s="8"/>
      <c r="C5733" s="8"/>
      <c r="D5733" s="8"/>
      <c r="F5733" s="8"/>
      <c r="H5733"/>
      <c r="N5733"/>
      <c r="P5733" s="8"/>
      <c r="R5733" s="8"/>
      <c r="T5733" s="8"/>
      <c r="AQ5733"/>
      <c r="BJ5733" s="33" t="s">
        <v>5900</v>
      </c>
      <c r="BP5733" s="8"/>
    </row>
    <row r="5734" spans="1:68" x14ac:dyDescent="0.25">
      <c r="A5734" s="8"/>
      <c r="B5734" s="8"/>
      <c r="C5734" s="8"/>
      <c r="D5734" s="8"/>
      <c r="F5734" s="8"/>
      <c r="H5734"/>
      <c r="N5734"/>
      <c r="P5734" s="8"/>
      <c r="R5734" s="8"/>
      <c r="T5734" s="8"/>
      <c r="AQ5734"/>
      <c r="BJ5734" s="33" t="s">
        <v>5901</v>
      </c>
      <c r="BP5734" s="8"/>
    </row>
    <row r="5735" spans="1:68" x14ac:dyDescent="0.25">
      <c r="A5735" s="8"/>
      <c r="B5735" s="8"/>
      <c r="C5735" s="8"/>
      <c r="D5735" s="8"/>
      <c r="F5735" s="8"/>
      <c r="H5735"/>
      <c r="N5735"/>
      <c r="P5735" s="8"/>
      <c r="R5735" s="8"/>
      <c r="T5735" s="8"/>
      <c r="AQ5735"/>
      <c r="BJ5735" s="33" t="s">
        <v>5902</v>
      </c>
      <c r="BP5735" s="8"/>
    </row>
    <row r="5736" spans="1:68" x14ac:dyDescent="0.25">
      <c r="A5736" s="8"/>
      <c r="B5736" s="8"/>
      <c r="C5736" s="8"/>
      <c r="D5736" s="8"/>
      <c r="F5736" s="8"/>
      <c r="H5736"/>
      <c r="N5736"/>
      <c r="P5736" s="8"/>
      <c r="R5736" s="8"/>
      <c r="T5736" s="8"/>
      <c r="AQ5736"/>
      <c r="BJ5736" s="33" t="s">
        <v>5903</v>
      </c>
      <c r="BP5736" s="8"/>
    </row>
    <row r="5737" spans="1:68" x14ac:dyDescent="0.25">
      <c r="A5737" s="8"/>
      <c r="B5737" s="8"/>
      <c r="C5737" s="8"/>
      <c r="D5737" s="8"/>
      <c r="F5737" s="8"/>
      <c r="H5737"/>
      <c r="N5737"/>
      <c r="P5737" s="8"/>
      <c r="R5737" s="8"/>
      <c r="T5737" s="8"/>
      <c r="AQ5737"/>
      <c r="BJ5737" s="33" t="s">
        <v>5904</v>
      </c>
      <c r="BP5737" s="8"/>
    </row>
    <row r="5738" spans="1:68" x14ac:dyDescent="0.25">
      <c r="A5738" s="8"/>
      <c r="B5738" s="8"/>
      <c r="C5738" s="8"/>
      <c r="D5738" s="8"/>
      <c r="F5738" s="8"/>
      <c r="H5738"/>
      <c r="N5738"/>
      <c r="P5738" s="8"/>
      <c r="R5738" s="8"/>
      <c r="T5738" s="8"/>
      <c r="AQ5738"/>
      <c r="BJ5738" s="33" t="s">
        <v>5905</v>
      </c>
      <c r="BP5738" s="8"/>
    </row>
    <row r="5739" spans="1:68" x14ac:dyDescent="0.25">
      <c r="A5739" s="8"/>
      <c r="B5739" s="8"/>
      <c r="C5739" s="8"/>
      <c r="D5739" s="8"/>
      <c r="F5739" s="8"/>
      <c r="H5739"/>
      <c r="N5739"/>
      <c r="P5739" s="8"/>
      <c r="R5739" s="8"/>
      <c r="T5739" s="8"/>
      <c r="AQ5739"/>
      <c r="BJ5739" s="33" t="s">
        <v>5906</v>
      </c>
      <c r="BP5739" s="8"/>
    </row>
    <row r="5740" spans="1:68" x14ac:dyDescent="0.25">
      <c r="A5740" s="8"/>
      <c r="B5740" s="8"/>
      <c r="C5740" s="8"/>
      <c r="D5740" s="8"/>
      <c r="F5740" s="8"/>
      <c r="H5740"/>
      <c r="N5740"/>
      <c r="P5740" s="8"/>
      <c r="R5740" s="8"/>
      <c r="T5740" s="8"/>
      <c r="AQ5740"/>
      <c r="BJ5740" s="33" t="s">
        <v>5907</v>
      </c>
      <c r="BP5740" s="8"/>
    </row>
    <row r="5741" spans="1:68" x14ac:dyDescent="0.25">
      <c r="A5741" s="8"/>
      <c r="B5741" s="8"/>
      <c r="C5741" s="8"/>
      <c r="D5741" s="8"/>
      <c r="F5741" s="8"/>
      <c r="H5741"/>
      <c r="N5741"/>
      <c r="P5741" s="8"/>
      <c r="R5741" s="8"/>
      <c r="T5741" s="8"/>
      <c r="AQ5741"/>
      <c r="BJ5741" s="33" t="s">
        <v>5908</v>
      </c>
      <c r="BP5741" s="8"/>
    </row>
    <row r="5742" spans="1:68" x14ac:dyDescent="0.25">
      <c r="A5742" s="8"/>
      <c r="B5742" s="8"/>
      <c r="C5742" s="8"/>
      <c r="D5742" s="8"/>
      <c r="F5742" s="8"/>
      <c r="H5742"/>
      <c r="N5742"/>
      <c r="P5742" s="8"/>
      <c r="R5742" s="8"/>
      <c r="T5742" s="8"/>
      <c r="AQ5742"/>
      <c r="BJ5742" s="33" t="s">
        <v>5909</v>
      </c>
      <c r="BP5742" s="8"/>
    </row>
    <row r="5743" spans="1:68" x14ac:dyDescent="0.25">
      <c r="A5743" s="8"/>
      <c r="B5743" s="8"/>
      <c r="C5743" s="8"/>
      <c r="D5743" s="8"/>
      <c r="F5743" s="8"/>
      <c r="H5743"/>
      <c r="N5743"/>
      <c r="P5743" s="8"/>
      <c r="R5743" s="8"/>
      <c r="T5743" s="8"/>
      <c r="AQ5743"/>
      <c r="BJ5743" s="33" t="s">
        <v>5910</v>
      </c>
      <c r="BP5743" s="8"/>
    </row>
    <row r="5744" spans="1:68" x14ac:dyDescent="0.25">
      <c r="A5744" s="8"/>
      <c r="B5744" s="8"/>
      <c r="C5744" s="8"/>
      <c r="D5744" s="8"/>
      <c r="F5744" s="8"/>
      <c r="H5744"/>
      <c r="N5744"/>
      <c r="P5744" s="8"/>
      <c r="R5744" s="8"/>
      <c r="T5744" s="8"/>
      <c r="AQ5744"/>
      <c r="BJ5744" s="33" t="s">
        <v>5911</v>
      </c>
      <c r="BP5744" s="8"/>
    </row>
    <row r="5745" spans="1:68" x14ac:dyDescent="0.25">
      <c r="A5745" s="8"/>
      <c r="B5745" s="8"/>
      <c r="C5745" s="8"/>
      <c r="D5745" s="8"/>
      <c r="F5745" s="8"/>
      <c r="H5745"/>
      <c r="N5745"/>
      <c r="P5745" s="8"/>
      <c r="R5745" s="8"/>
      <c r="T5745" s="8"/>
      <c r="AQ5745"/>
      <c r="BJ5745" s="33" t="s">
        <v>5912</v>
      </c>
      <c r="BP5745" s="8"/>
    </row>
    <row r="5746" spans="1:68" x14ac:dyDescent="0.25">
      <c r="A5746" s="8"/>
      <c r="B5746" s="8"/>
      <c r="C5746" s="8"/>
      <c r="D5746" s="8"/>
      <c r="F5746" s="8"/>
      <c r="H5746"/>
      <c r="N5746"/>
      <c r="P5746" s="8"/>
      <c r="R5746" s="8"/>
      <c r="T5746" s="8"/>
      <c r="AQ5746"/>
      <c r="BJ5746" s="33" t="s">
        <v>5913</v>
      </c>
      <c r="BP5746" s="8"/>
    </row>
    <row r="5747" spans="1:68" x14ac:dyDescent="0.25">
      <c r="A5747" s="8"/>
      <c r="B5747" s="8"/>
      <c r="C5747" s="8"/>
      <c r="D5747" s="8"/>
      <c r="F5747" s="8"/>
      <c r="H5747"/>
      <c r="N5747"/>
      <c r="P5747" s="8"/>
      <c r="R5747" s="8"/>
      <c r="T5747" s="8"/>
      <c r="AQ5747"/>
      <c r="BJ5747" s="33" t="s">
        <v>5914</v>
      </c>
      <c r="BP5747" s="8"/>
    </row>
    <row r="5748" spans="1:68" x14ac:dyDescent="0.25">
      <c r="A5748" s="8"/>
      <c r="B5748" s="8"/>
      <c r="C5748" s="8"/>
      <c r="D5748" s="8"/>
      <c r="F5748" s="8"/>
      <c r="H5748"/>
      <c r="N5748"/>
      <c r="P5748" s="8"/>
      <c r="R5748" s="8"/>
      <c r="T5748" s="8"/>
      <c r="AQ5748"/>
      <c r="BJ5748" s="33" t="s">
        <v>5915</v>
      </c>
      <c r="BP5748" s="8"/>
    </row>
    <row r="5749" spans="1:68" x14ac:dyDescent="0.25">
      <c r="A5749" s="8"/>
      <c r="B5749" s="8"/>
      <c r="C5749" s="8"/>
      <c r="D5749" s="8"/>
      <c r="F5749" s="8"/>
      <c r="H5749"/>
      <c r="N5749"/>
      <c r="P5749" s="8"/>
      <c r="R5749" s="8"/>
      <c r="T5749" s="8"/>
      <c r="AQ5749"/>
      <c r="BJ5749" s="33" t="s">
        <v>5916</v>
      </c>
      <c r="BP5749" s="8"/>
    </row>
    <row r="5750" spans="1:68" x14ac:dyDescent="0.25">
      <c r="A5750" s="8"/>
      <c r="B5750" s="8"/>
      <c r="C5750" s="8"/>
      <c r="D5750" s="8"/>
      <c r="F5750" s="8"/>
      <c r="H5750"/>
      <c r="N5750"/>
      <c r="P5750" s="8"/>
      <c r="R5750" s="8"/>
      <c r="T5750" s="8"/>
      <c r="AQ5750"/>
      <c r="BJ5750" s="33" t="s">
        <v>5917</v>
      </c>
      <c r="BP5750" s="8"/>
    </row>
    <row r="5751" spans="1:68" x14ac:dyDescent="0.25">
      <c r="A5751" s="8"/>
      <c r="B5751" s="8"/>
      <c r="C5751" s="8"/>
      <c r="D5751" s="8"/>
      <c r="F5751" s="8"/>
      <c r="H5751"/>
      <c r="N5751"/>
      <c r="P5751" s="8"/>
      <c r="R5751" s="8"/>
      <c r="T5751" s="8"/>
      <c r="AQ5751"/>
      <c r="BJ5751" s="33" t="s">
        <v>5918</v>
      </c>
      <c r="BP5751" s="8"/>
    </row>
    <row r="5752" spans="1:68" x14ac:dyDescent="0.25">
      <c r="A5752" s="8"/>
      <c r="B5752" s="8"/>
      <c r="C5752" s="8"/>
      <c r="D5752" s="8"/>
      <c r="F5752" s="8"/>
      <c r="H5752"/>
      <c r="N5752"/>
      <c r="P5752" s="8"/>
      <c r="R5752" s="8"/>
      <c r="T5752" s="8"/>
      <c r="AQ5752"/>
      <c r="BJ5752" s="33" t="s">
        <v>5919</v>
      </c>
      <c r="BP5752" s="8"/>
    </row>
    <row r="5753" spans="1:68" x14ac:dyDescent="0.25">
      <c r="A5753" s="8"/>
      <c r="B5753" s="8"/>
      <c r="C5753" s="8"/>
      <c r="D5753" s="8"/>
      <c r="F5753" s="8"/>
      <c r="H5753"/>
      <c r="N5753"/>
      <c r="P5753" s="8"/>
      <c r="R5753" s="8"/>
      <c r="T5753" s="8"/>
      <c r="AQ5753"/>
      <c r="BJ5753" s="33" t="s">
        <v>5920</v>
      </c>
      <c r="BP5753" s="8"/>
    </row>
    <row r="5754" spans="1:68" x14ac:dyDescent="0.25">
      <c r="A5754" s="8"/>
      <c r="B5754" s="8"/>
      <c r="C5754" s="8"/>
      <c r="D5754" s="8"/>
      <c r="F5754" s="8"/>
      <c r="H5754"/>
      <c r="N5754"/>
      <c r="P5754" s="8"/>
      <c r="R5754" s="8"/>
      <c r="T5754" s="8"/>
      <c r="AQ5754"/>
      <c r="BJ5754" s="33" t="s">
        <v>5921</v>
      </c>
      <c r="BP5754" s="8"/>
    </row>
    <row r="5755" spans="1:68" x14ac:dyDescent="0.25">
      <c r="A5755" s="8"/>
      <c r="B5755" s="8"/>
      <c r="C5755" s="8"/>
      <c r="D5755" s="8"/>
      <c r="F5755" s="8"/>
      <c r="H5755"/>
      <c r="N5755"/>
      <c r="P5755" s="8"/>
      <c r="R5755" s="8"/>
      <c r="T5755" s="8"/>
      <c r="AQ5755"/>
      <c r="BJ5755" s="33" t="s">
        <v>5922</v>
      </c>
      <c r="BP5755" s="8"/>
    </row>
    <row r="5756" spans="1:68" x14ac:dyDescent="0.25">
      <c r="A5756" s="8"/>
      <c r="B5756" s="8"/>
      <c r="C5756" s="8"/>
      <c r="D5756" s="8"/>
      <c r="F5756" s="8"/>
      <c r="H5756"/>
      <c r="N5756"/>
      <c r="P5756" s="8"/>
      <c r="R5756" s="8"/>
      <c r="T5756" s="8"/>
      <c r="AQ5756"/>
      <c r="BJ5756" s="33" t="s">
        <v>5923</v>
      </c>
      <c r="BP5756" s="8"/>
    </row>
    <row r="5757" spans="1:68" x14ac:dyDescent="0.25">
      <c r="A5757" s="8"/>
      <c r="B5757" s="8"/>
      <c r="C5757" s="8"/>
      <c r="D5757" s="8"/>
      <c r="F5757" s="8"/>
      <c r="H5757"/>
      <c r="N5757"/>
      <c r="P5757" s="8"/>
      <c r="R5757" s="8"/>
      <c r="T5757" s="8"/>
      <c r="AQ5757"/>
      <c r="BJ5757" s="33" t="s">
        <v>5924</v>
      </c>
      <c r="BP5757" s="8"/>
    </row>
    <row r="5758" spans="1:68" x14ac:dyDescent="0.25">
      <c r="A5758" s="8"/>
      <c r="B5758" s="8"/>
      <c r="C5758" s="8"/>
      <c r="D5758" s="8"/>
      <c r="F5758" s="8"/>
      <c r="H5758"/>
      <c r="N5758"/>
      <c r="P5758" s="8"/>
      <c r="R5758" s="8"/>
      <c r="T5758" s="8"/>
      <c r="AQ5758"/>
      <c r="BJ5758" s="33" t="s">
        <v>5925</v>
      </c>
      <c r="BP5758" s="8"/>
    </row>
    <row r="5759" spans="1:68" x14ac:dyDescent="0.25">
      <c r="A5759" s="8"/>
      <c r="B5759" s="8"/>
      <c r="C5759" s="8"/>
      <c r="D5759" s="8"/>
      <c r="F5759" s="8"/>
      <c r="H5759"/>
      <c r="N5759"/>
      <c r="P5759" s="8"/>
      <c r="R5759" s="8"/>
      <c r="T5759" s="8"/>
      <c r="AQ5759"/>
      <c r="BJ5759" s="33" t="s">
        <v>5926</v>
      </c>
      <c r="BP5759" s="8"/>
    </row>
    <row r="5760" spans="1:68" x14ac:dyDescent="0.25">
      <c r="A5760" s="8"/>
      <c r="B5760" s="8"/>
      <c r="C5760" s="8"/>
      <c r="D5760" s="8"/>
      <c r="F5760" s="8"/>
      <c r="H5760"/>
      <c r="N5760"/>
      <c r="P5760" s="8"/>
      <c r="R5760" s="8"/>
      <c r="T5760" s="8"/>
      <c r="AQ5760"/>
      <c r="BJ5760" s="33" t="s">
        <v>5927</v>
      </c>
      <c r="BP5760" s="8"/>
    </row>
    <row r="5761" spans="1:68" x14ac:dyDescent="0.25">
      <c r="A5761" s="8"/>
      <c r="B5761" s="8"/>
      <c r="C5761" s="8"/>
      <c r="D5761" s="8"/>
      <c r="F5761" s="8"/>
      <c r="H5761"/>
      <c r="N5761"/>
      <c r="P5761" s="8"/>
      <c r="R5761" s="8"/>
      <c r="T5761" s="8"/>
      <c r="AQ5761"/>
      <c r="BJ5761" s="33" t="s">
        <v>5928</v>
      </c>
      <c r="BP5761" s="8"/>
    </row>
    <row r="5762" spans="1:68" x14ac:dyDescent="0.25">
      <c r="A5762" s="8"/>
      <c r="B5762" s="8"/>
      <c r="C5762" s="8"/>
      <c r="D5762" s="8"/>
      <c r="F5762" s="8"/>
      <c r="H5762"/>
      <c r="N5762"/>
      <c r="P5762" s="8"/>
      <c r="R5762" s="8"/>
      <c r="T5762" s="8"/>
      <c r="AQ5762"/>
      <c r="BJ5762" s="33" t="s">
        <v>5929</v>
      </c>
      <c r="BP5762" s="8"/>
    </row>
    <row r="5763" spans="1:68" x14ac:dyDescent="0.25">
      <c r="A5763" s="8"/>
      <c r="B5763" s="8"/>
      <c r="C5763" s="8"/>
      <c r="D5763" s="8"/>
      <c r="F5763" s="8"/>
      <c r="H5763"/>
      <c r="N5763"/>
      <c r="P5763" s="8"/>
      <c r="R5763" s="8"/>
      <c r="T5763" s="8"/>
      <c r="AQ5763"/>
      <c r="BJ5763" s="33" t="s">
        <v>5930</v>
      </c>
      <c r="BP5763" s="8"/>
    </row>
    <row r="5764" spans="1:68" x14ac:dyDescent="0.25">
      <c r="A5764" s="8"/>
      <c r="B5764" s="8"/>
      <c r="C5764" s="8"/>
      <c r="D5764" s="8"/>
      <c r="F5764" s="8"/>
      <c r="H5764"/>
      <c r="N5764"/>
      <c r="P5764" s="8"/>
      <c r="R5764" s="8"/>
      <c r="T5764" s="8"/>
      <c r="AQ5764"/>
      <c r="BJ5764" s="33" t="s">
        <v>5931</v>
      </c>
      <c r="BP5764" s="8"/>
    </row>
    <row r="5765" spans="1:68" x14ac:dyDescent="0.25">
      <c r="A5765" s="8"/>
      <c r="B5765" s="8"/>
      <c r="C5765" s="8"/>
      <c r="D5765" s="8"/>
      <c r="F5765" s="8"/>
      <c r="H5765"/>
      <c r="N5765"/>
      <c r="P5765" s="8"/>
      <c r="R5765" s="8"/>
      <c r="T5765" s="8"/>
      <c r="AQ5765"/>
      <c r="BJ5765" s="33" t="s">
        <v>5932</v>
      </c>
      <c r="BP5765" s="8"/>
    </row>
    <row r="5766" spans="1:68" x14ac:dyDescent="0.25">
      <c r="A5766" s="8"/>
      <c r="B5766" s="8"/>
      <c r="C5766" s="8"/>
      <c r="D5766" s="8"/>
      <c r="F5766" s="8"/>
      <c r="H5766"/>
      <c r="N5766"/>
      <c r="P5766" s="8"/>
      <c r="R5766" s="8"/>
      <c r="T5766" s="8"/>
      <c r="AQ5766"/>
      <c r="BJ5766" s="33" t="s">
        <v>5933</v>
      </c>
      <c r="BP5766" s="8"/>
    </row>
    <row r="5767" spans="1:68" x14ac:dyDescent="0.25">
      <c r="A5767" s="8"/>
      <c r="B5767" s="8"/>
      <c r="C5767" s="8"/>
      <c r="D5767" s="8"/>
      <c r="F5767" s="8"/>
      <c r="H5767"/>
      <c r="N5767"/>
      <c r="P5767" s="8"/>
      <c r="R5767" s="8"/>
      <c r="T5767" s="8"/>
      <c r="AQ5767"/>
      <c r="BJ5767" s="33" t="s">
        <v>5934</v>
      </c>
      <c r="BP5767" s="8"/>
    </row>
    <row r="5768" spans="1:68" x14ac:dyDescent="0.25">
      <c r="A5768" s="8"/>
      <c r="B5768" s="8"/>
      <c r="C5768" s="8"/>
      <c r="D5768" s="8"/>
      <c r="F5768" s="8"/>
      <c r="H5768"/>
      <c r="N5768"/>
      <c r="P5768" s="8"/>
      <c r="R5768" s="8"/>
      <c r="T5768" s="8"/>
      <c r="AQ5768"/>
      <c r="BJ5768" s="33" t="s">
        <v>5935</v>
      </c>
      <c r="BP5768" s="8"/>
    </row>
    <row r="5769" spans="1:68" x14ac:dyDescent="0.25">
      <c r="A5769" s="8"/>
      <c r="B5769" s="8"/>
      <c r="C5769" s="8"/>
      <c r="D5769" s="8"/>
      <c r="F5769" s="8"/>
      <c r="H5769"/>
      <c r="N5769"/>
      <c r="P5769" s="8"/>
      <c r="R5769" s="8"/>
      <c r="T5769" s="8"/>
      <c r="AQ5769"/>
      <c r="BJ5769" s="33" t="s">
        <v>5936</v>
      </c>
      <c r="BP5769" s="8"/>
    </row>
    <row r="5770" spans="1:68" x14ac:dyDescent="0.25">
      <c r="A5770" s="8"/>
      <c r="B5770" s="8"/>
      <c r="C5770" s="8"/>
      <c r="D5770" s="8"/>
      <c r="F5770" s="8"/>
      <c r="H5770"/>
      <c r="N5770"/>
      <c r="P5770" s="8"/>
      <c r="R5770" s="8"/>
      <c r="T5770" s="8"/>
      <c r="AQ5770"/>
      <c r="BJ5770" s="33" t="s">
        <v>5937</v>
      </c>
      <c r="BP5770" s="8"/>
    </row>
    <row r="5771" spans="1:68" x14ac:dyDescent="0.25">
      <c r="A5771" s="8"/>
      <c r="B5771" s="8"/>
      <c r="C5771" s="8"/>
      <c r="D5771" s="8"/>
      <c r="F5771" s="8"/>
      <c r="H5771"/>
      <c r="N5771"/>
      <c r="P5771" s="8"/>
      <c r="R5771" s="8"/>
      <c r="T5771" s="8"/>
      <c r="AQ5771"/>
      <c r="BJ5771" s="33" t="s">
        <v>5938</v>
      </c>
      <c r="BP5771" s="8"/>
    </row>
    <row r="5772" spans="1:68" x14ac:dyDescent="0.25">
      <c r="A5772" s="8"/>
      <c r="B5772" s="8"/>
      <c r="C5772" s="8"/>
      <c r="D5772" s="8"/>
      <c r="F5772" s="8"/>
      <c r="H5772"/>
      <c r="N5772"/>
      <c r="P5772" s="8"/>
      <c r="R5772" s="8"/>
      <c r="T5772" s="8"/>
      <c r="AQ5772"/>
      <c r="BJ5772" s="33" t="s">
        <v>5939</v>
      </c>
      <c r="BP5772" s="8"/>
    </row>
    <row r="5773" spans="1:68" x14ac:dyDescent="0.25">
      <c r="A5773" s="8"/>
      <c r="B5773" s="8"/>
      <c r="C5773" s="8"/>
      <c r="D5773" s="8"/>
      <c r="F5773" s="8"/>
      <c r="H5773"/>
      <c r="N5773"/>
      <c r="P5773" s="8"/>
      <c r="R5773" s="8"/>
      <c r="T5773" s="8"/>
      <c r="AQ5773"/>
      <c r="BJ5773" s="33" t="s">
        <v>5940</v>
      </c>
      <c r="BP5773" s="8"/>
    </row>
    <row r="5774" spans="1:68" x14ac:dyDescent="0.25">
      <c r="A5774" s="8"/>
      <c r="B5774" s="8"/>
      <c r="C5774" s="8"/>
      <c r="D5774" s="8"/>
      <c r="F5774" s="8"/>
      <c r="H5774"/>
      <c r="N5774"/>
      <c r="P5774" s="8"/>
      <c r="R5774" s="8"/>
      <c r="T5774" s="8"/>
      <c r="AQ5774"/>
      <c r="BJ5774" s="33" t="s">
        <v>5941</v>
      </c>
      <c r="BP5774" s="8"/>
    </row>
    <row r="5775" spans="1:68" x14ac:dyDescent="0.25">
      <c r="A5775" s="8"/>
      <c r="B5775" s="8"/>
      <c r="C5775" s="8"/>
      <c r="D5775" s="8"/>
      <c r="F5775" s="8"/>
      <c r="H5775"/>
      <c r="N5775"/>
      <c r="P5775" s="8"/>
      <c r="R5775" s="8"/>
      <c r="T5775" s="8"/>
      <c r="AQ5775"/>
      <c r="BJ5775" s="33" t="s">
        <v>5942</v>
      </c>
      <c r="BP5775" s="8"/>
    </row>
    <row r="5776" spans="1:68" x14ac:dyDescent="0.25">
      <c r="A5776" s="8"/>
      <c r="B5776" s="8"/>
      <c r="C5776" s="8"/>
      <c r="D5776" s="8"/>
      <c r="F5776" s="8"/>
      <c r="H5776"/>
      <c r="N5776"/>
      <c r="P5776" s="8"/>
      <c r="R5776" s="8"/>
      <c r="T5776" s="8"/>
      <c r="AQ5776"/>
      <c r="BJ5776" s="33" t="s">
        <v>5943</v>
      </c>
      <c r="BP5776" s="8"/>
    </row>
    <row r="5777" spans="1:68" x14ac:dyDescent="0.25">
      <c r="A5777" s="8"/>
      <c r="B5777" s="8"/>
      <c r="C5777" s="8"/>
      <c r="D5777" s="8"/>
      <c r="F5777" s="8"/>
      <c r="H5777"/>
      <c r="N5777"/>
      <c r="P5777" s="8"/>
      <c r="R5777" s="8"/>
      <c r="T5777" s="8"/>
      <c r="AQ5777"/>
      <c r="BJ5777" s="33" t="s">
        <v>5944</v>
      </c>
      <c r="BP5777" s="8"/>
    </row>
    <row r="5778" spans="1:68" x14ac:dyDescent="0.25">
      <c r="A5778" s="8"/>
      <c r="B5778" s="8"/>
      <c r="C5778" s="8"/>
      <c r="D5778" s="8"/>
      <c r="F5778" s="8"/>
      <c r="H5778"/>
      <c r="N5778"/>
      <c r="P5778" s="8"/>
      <c r="R5778" s="8"/>
      <c r="T5778" s="8"/>
      <c r="AQ5778"/>
      <c r="BJ5778" s="33" t="s">
        <v>5945</v>
      </c>
      <c r="BP5778" s="8"/>
    </row>
    <row r="5779" spans="1:68" x14ac:dyDescent="0.25">
      <c r="A5779" s="8"/>
      <c r="B5779" s="8"/>
      <c r="C5779" s="8"/>
      <c r="D5779" s="8"/>
      <c r="F5779" s="8"/>
      <c r="H5779"/>
      <c r="N5779"/>
      <c r="P5779" s="8"/>
      <c r="R5779" s="8"/>
      <c r="T5779" s="8"/>
      <c r="AQ5779"/>
      <c r="BJ5779" s="33" t="s">
        <v>5946</v>
      </c>
      <c r="BP5779" s="8"/>
    </row>
    <row r="5780" spans="1:68" x14ac:dyDescent="0.25">
      <c r="A5780" s="8"/>
      <c r="B5780" s="8"/>
      <c r="C5780" s="8"/>
      <c r="D5780" s="8"/>
      <c r="F5780" s="8"/>
      <c r="H5780"/>
      <c r="N5780"/>
      <c r="P5780" s="8"/>
      <c r="R5780" s="8"/>
      <c r="T5780" s="8"/>
      <c r="AQ5780"/>
      <c r="BJ5780" s="33" t="s">
        <v>5947</v>
      </c>
      <c r="BP5780" s="8"/>
    </row>
    <row r="5781" spans="1:68" x14ac:dyDescent="0.25">
      <c r="A5781" s="8"/>
      <c r="B5781" s="8"/>
      <c r="C5781" s="8"/>
      <c r="D5781" s="8"/>
      <c r="F5781" s="8"/>
      <c r="H5781"/>
      <c r="N5781"/>
      <c r="P5781" s="8"/>
      <c r="R5781" s="8"/>
      <c r="T5781" s="8"/>
      <c r="AQ5781"/>
      <c r="BJ5781" s="33" t="s">
        <v>5948</v>
      </c>
      <c r="BP5781" s="8"/>
    </row>
    <row r="5782" spans="1:68" x14ac:dyDescent="0.25">
      <c r="A5782" s="8"/>
      <c r="B5782" s="8"/>
      <c r="C5782" s="8"/>
      <c r="D5782" s="8"/>
      <c r="F5782" s="8"/>
      <c r="H5782"/>
      <c r="N5782"/>
      <c r="P5782" s="8"/>
      <c r="R5782" s="8"/>
      <c r="T5782" s="8"/>
      <c r="AQ5782"/>
      <c r="BJ5782" s="33" t="s">
        <v>5949</v>
      </c>
      <c r="BP5782" s="8"/>
    </row>
    <row r="5783" spans="1:68" x14ac:dyDescent="0.25">
      <c r="A5783" s="8"/>
      <c r="B5783" s="8"/>
      <c r="C5783" s="8"/>
      <c r="D5783" s="8"/>
      <c r="F5783" s="8"/>
      <c r="H5783"/>
      <c r="N5783"/>
      <c r="P5783" s="8"/>
      <c r="R5783" s="8"/>
      <c r="T5783" s="8"/>
      <c r="AQ5783"/>
      <c r="BJ5783" s="33" t="s">
        <v>5950</v>
      </c>
      <c r="BP5783" s="8"/>
    </row>
    <row r="5784" spans="1:68" x14ac:dyDescent="0.25">
      <c r="A5784" s="8"/>
      <c r="B5784" s="8"/>
      <c r="C5784" s="8"/>
      <c r="D5784" s="8"/>
      <c r="F5784" s="8"/>
      <c r="H5784"/>
      <c r="N5784"/>
      <c r="P5784" s="8"/>
      <c r="R5784" s="8"/>
      <c r="T5784" s="8"/>
      <c r="AQ5784"/>
      <c r="BJ5784" s="33" t="s">
        <v>5951</v>
      </c>
      <c r="BP5784" s="8"/>
    </row>
    <row r="5785" spans="1:68" x14ac:dyDescent="0.25">
      <c r="A5785" s="8"/>
      <c r="B5785" s="8"/>
      <c r="C5785" s="8"/>
      <c r="D5785" s="8"/>
      <c r="F5785" s="8"/>
      <c r="H5785"/>
      <c r="N5785"/>
      <c r="P5785" s="8"/>
      <c r="R5785" s="8"/>
      <c r="T5785" s="8"/>
      <c r="AQ5785"/>
      <c r="BJ5785" s="33" t="s">
        <v>5952</v>
      </c>
      <c r="BP5785" s="8"/>
    </row>
    <row r="5786" spans="1:68" x14ac:dyDescent="0.25">
      <c r="A5786" s="8"/>
      <c r="B5786" s="8"/>
      <c r="C5786" s="8"/>
      <c r="D5786" s="8"/>
      <c r="F5786" s="8"/>
      <c r="H5786"/>
      <c r="N5786"/>
      <c r="P5786" s="8"/>
      <c r="R5786" s="8"/>
      <c r="T5786" s="8"/>
      <c r="AQ5786"/>
      <c r="BJ5786" s="33" t="s">
        <v>5953</v>
      </c>
      <c r="BP5786" s="8"/>
    </row>
    <row r="5787" spans="1:68" x14ac:dyDescent="0.25">
      <c r="A5787" s="8"/>
      <c r="B5787" s="8"/>
      <c r="C5787" s="8"/>
      <c r="D5787" s="8"/>
      <c r="F5787" s="8"/>
      <c r="H5787"/>
      <c r="N5787"/>
      <c r="P5787" s="8"/>
      <c r="R5787" s="8"/>
      <c r="T5787" s="8"/>
      <c r="AQ5787"/>
      <c r="BJ5787" s="33" t="s">
        <v>5954</v>
      </c>
      <c r="BP5787" s="8"/>
    </row>
    <row r="5788" spans="1:68" x14ac:dyDescent="0.25">
      <c r="A5788" s="8"/>
      <c r="B5788" s="8"/>
      <c r="C5788" s="8"/>
      <c r="D5788" s="8"/>
      <c r="F5788" s="8"/>
      <c r="H5788"/>
      <c r="N5788"/>
      <c r="P5788" s="8"/>
      <c r="R5788" s="8"/>
      <c r="T5788" s="8"/>
      <c r="AQ5788"/>
      <c r="BJ5788" s="33" t="s">
        <v>5955</v>
      </c>
      <c r="BP5788" s="8"/>
    </row>
    <row r="5789" spans="1:68" x14ac:dyDescent="0.25">
      <c r="A5789" s="8"/>
      <c r="B5789" s="8"/>
      <c r="C5789" s="8"/>
      <c r="D5789" s="8"/>
      <c r="F5789" s="8"/>
      <c r="H5789"/>
      <c r="N5789"/>
      <c r="P5789" s="8"/>
      <c r="R5789" s="8"/>
      <c r="T5789" s="8"/>
      <c r="AQ5789"/>
      <c r="BJ5789" s="33" t="s">
        <v>5956</v>
      </c>
      <c r="BP5789" s="8"/>
    </row>
    <row r="5790" spans="1:68" x14ac:dyDescent="0.25">
      <c r="A5790" s="8"/>
      <c r="B5790" s="8"/>
      <c r="C5790" s="8"/>
      <c r="D5790" s="8"/>
      <c r="F5790" s="8"/>
      <c r="H5790"/>
      <c r="N5790"/>
      <c r="P5790" s="8"/>
      <c r="R5790" s="8"/>
      <c r="T5790" s="8"/>
      <c r="AQ5790"/>
      <c r="BJ5790" s="33" t="s">
        <v>5957</v>
      </c>
      <c r="BP5790" s="8"/>
    </row>
    <row r="5791" spans="1:68" x14ac:dyDescent="0.25">
      <c r="A5791" s="8"/>
      <c r="B5791" s="8"/>
      <c r="C5791" s="8"/>
      <c r="D5791" s="8"/>
      <c r="F5791" s="8"/>
      <c r="H5791"/>
      <c r="N5791"/>
      <c r="P5791" s="8"/>
      <c r="R5791" s="8"/>
      <c r="T5791" s="8"/>
      <c r="AQ5791"/>
      <c r="BJ5791" s="33" t="s">
        <v>5958</v>
      </c>
      <c r="BP5791" s="8"/>
    </row>
    <row r="5792" spans="1:68" x14ac:dyDescent="0.25">
      <c r="A5792" s="8"/>
      <c r="B5792" s="8"/>
      <c r="C5792" s="8"/>
      <c r="D5792" s="8"/>
      <c r="F5792" s="8"/>
      <c r="H5792"/>
      <c r="N5792"/>
      <c r="P5792" s="8"/>
      <c r="R5792" s="8"/>
      <c r="T5792" s="8"/>
      <c r="AQ5792"/>
      <c r="BJ5792" s="33" t="s">
        <v>5959</v>
      </c>
      <c r="BP5792" s="8"/>
    </row>
    <row r="5793" spans="1:68" x14ac:dyDescent="0.25">
      <c r="A5793" s="8"/>
      <c r="B5793" s="8"/>
      <c r="C5793" s="8"/>
      <c r="D5793" s="8"/>
      <c r="F5793" s="8"/>
      <c r="H5793"/>
      <c r="N5793"/>
      <c r="P5793" s="8"/>
      <c r="R5793" s="8"/>
      <c r="T5793" s="8"/>
      <c r="AQ5793"/>
      <c r="BJ5793" s="33" t="s">
        <v>5960</v>
      </c>
      <c r="BP5793" s="8"/>
    </row>
    <row r="5794" spans="1:68" x14ac:dyDescent="0.25">
      <c r="A5794" s="8"/>
      <c r="B5794" s="8"/>
      <c r="C5794" s="8"/>
      <c r="D5794" s="8"/>
      <c r="F5794" s="8"/>
      <c r="H5794"/>
      <c r="N5794"/>
      <c r="P5794" s="8"/>
      <c r="R5794" s="8"/>
      <c r="T5794" s="8"/>
      <c r="AQ5794"/>
      <c r="BJ5794" s="33" t="s">
        <v>5961</v>
      </c>
      <c r="BP5794" s="8"/>
    </row>
    <row r="5795" spans="1:68" x14ac:dyDescent="0.25">
      <c r="A5795" s="8"/>
      <c r="B5795" s="8"/>
      <c r="C5795" s="8"/>
      <c r="D5795" s="8"/>
      <c r="F5795" s="8"/>
      <c r="H5795"/>
      <c r="N5795"/>
      <c r="P5795" s="8"/>
      <c r="R5795" s="8"/>
      <c r="T5795" s="8"/>
      <c r="AQ5795"/>
      <c r="BJ5795" s="33" t="s">
        <v>5962</v>
      </c>
      <c r="BP5795" s="8"/>
    </row>
    <row r="5796" spans="1:68" x14ac:dyDescent="0.25">
      <c r="A5796" s="8"/>
      <c r="B5796" s="8"/>
      <c r="C5796" s="8"/>
      <c r="D5796" s="8"/>
      <c r="F5796" s="8"/>
      <c r="H5796"/>
      <c r="N5796"/>
      <c r="P5796" s="8"/>
      <c r="R5796" s="8"/>
      <c r="T5796" s="8"/>
      <c r="AQ5796"/>
      <c r="BJ5796" s="33" t="s">
        <v>5963</v>
      </c>
      <c r="BP5796" s="8"/>
    </row>
    <row r="5797" spans="1:68" x14ac:dyDescent="0.25">
      <c r="A5797" s="8"/>
      <c r="B5797" s="8"/>
      <c r="C5797" s="8"/>
      <c r="D5797" s="8"/>
      <c r="F5797" s="8"/>
      <c r="H5797"/>
      <c r="N5797"/>
      <c r="P5797" s="8"/>
      <c r="R5797" s="8"/>
      <c r="T5797" s="8"/>
      <c r="AQ5797"/>
      <c r="BJ5797" s="33" t="s">
        <v>5964</v>
      </c>
      <c r="BP5797" s="8"/>
    </row>
    <row r="5798" spans="1:68" x14ac:dyDescent="0.25">
      <c r="A5798" s="8"/>
      <c r="B5798" s="8"/>
      <c r="C5798" s="8"/>
      <c r="D5798" s="8"/>
      <c r="F5798" s="8"/>
      <c r="H5798"/>
      <c r="N5798"/>
      <c r="P5798" s="8"/>
      <c r="R5798" s="8"/>
      <c r="T5798" s="8"/>
      <c r="AQ5798"/>
      <c r="BJ5798" s="33" t="s">
        <v>5965</v>
      </c>
      <c r="BP5798" s="8"/>
    </row>
    <row r="5799" spans="1:68" x14ac:dyDescent="0.25">
      <c r="A5799" s="8"/>
      <c r="B5799" s="8"/>
      <c r="C5799" s="8"/>
      <c r="D5799" s="8"/>
      <c r="F5799" s="8"/>
      <c r="H5799"/>
      <c r="N5799"/>
      <c r="P5799" s="8"/>
      <c r="R5799" s="8"/>
      <c r="T5799" s="8"/>
      <c r="AQ5799"/>
      <c r="BJ5799" s="33" t="s">
        <v>5966</v>
      </c>
      <c r="BP5799" s="8"/>
    </row>
    <row r="5800" spans="1:68" x14ac:dyDescent="0.25">
      <c r="A5800" s="8"/>
      <c r="B5800" s="8"/>
      <c r="C5800" s="8"/>
      <c r="D5800" s="8"/>
      <c r="F5800" s="8"/>
      <c r="H5800"/>
      <c r="N5800"/>
      <c r="P5800" s="8"/>
      <c r="R5800" s="8"/>
      <c r="T5800" s="8"/>
      <c r="AQ5800"/>
      <c r="BJ5800" s="33" t="s">
        <v>5967</v>
      </c>
      <c r="BP5800" s="8"/>
    </row>
    <row r="5801" spans="1:68" x14ac:dyDescent="0.25">
      <c r="A5801" s="8"/>
      <c r="B5801" s="8"/>
      <c r="C5801" s="8"/>
      <c r="D5801" s="8"/>
      <c r="F5801" s="8"/>
      <c r="H5801"/>
      <c r="N5801"/>
      <c r="P5801" s="8"/>
      <c r="R5801" s="8"/>
      <c r="T5801" s="8"/>
      <c r="AQ5801"/>
      <c r="BJ5801" s="33" t="s">
        <v>5968</v>
      </c>
      <c r="BP5801" s="8"/>
    </row>
    <row r="5802" spans="1:68" x14ac:dyDescent="0.25">
      <c r="A5802" s="8"/>
      <c r="B5802" s="8"/>
      <c r="C5802" s="8"/>
      <c r="D5802" s="8"/>
      <c r="F5802" s="8"/>
      <c r="H5802"/>
      <c r="N5802"/>
      <c r="P5802" s="8"/>
      <c r="R5802" s="8"/>
      <c r="T5802" s="8"/>
      <c r="AQ5802"/>
      <c r="BJ5802" s="33" t="s">
        <v>5969</v>
      </c>
      <c r="BP5802" s="8"/>
    </row>
    <row r="5803" spans="1:68" x14ac:dyDescent="0.25">
      <c r="A5803" s="8"/>
      <c r="B5803" s="8"/>
      <c r="C5803" s="8"/>
      <c r="D5803" s="8"/>
      <c r="F5803" s="8"/>
      <c r="H5803"/>
      <c r="N5803"/>
      <c r="P5803" s="8"/>
      <c r="R5803" s="8"/>
      <c r="T5803" s="8"/>
      <c r="AQ5803"/>
      <c r="BJ5803" s="33" t="s">
        <v>5970</v>
      </c>
      <c r="BP5803" s="8"/>
    </row>
    <row r="5804" spans="1:68" x14ac:dyDescent="0.25">
      <c r="A5804" s="8"/>
      <c r="B5804" s="8"/>
      <c r="C5804" s="8"/>
      <c r="D5804" s="8"/>
      <c r="F5804" s="8"/>
      <c r="H5804"/>
      <c r="N5804"/>
      <c r="P5804" s="8"/>
      <c r="R5804" s="8"/>
      <c r="T5804" s="8"/>
      <c r="AQ5804"/>
      <c r="BJ5804" s="33" t="s">
        <v>5971</v>
      </c>
      <c r="BP5804" s="8"/>
    </row>
    <row r="5805" spans="1:68" x14ac:dyDescent="0.25">
      <c r="A5805" s="8"/>
      <c r="B5805" s="8"/>
      <c r="C5805" s="8"/>
      <c r="D5805" s="8"/>
      <c r="F5805" s="8"/>
      <c r="H5805"/>
      <c r="N5805"/>
      <c r="P5805" s="8"/>
      <c r="R5805" s="8"/>
      <c r="T5805" s="8"/>
      <c r="AQ5805"/>
      <c r="BJ5805" s="33" t="s">
        <v>5972</v>
      </c>
      <c r="BP5805" s="8"/>
    </row>
    <row r="5806" spans="1:68" x14ac:dyDescent="0.25">
      <c r="A5806" s="8"/>
      <c r="B5806" s="8"/>
      <c r="C5806" s="8"/>
      <c r="D5806" s="8"/>
      <c r="F5806" s="8"/>
      <c r="H5806"/>
      <c r="N5806"/>
      <c r="P5806" s="8"/>
      <c r="R5806" s="8"/>
      <c r="T5806" s="8"/>
      <c r="AQ5806"/>
      <c r="BJ5806" s="33" t="s">
        <v>5973</v>
      </c>
      <c r="BP5806" s="8"/>
    </row>
    <row r="5807" spans="1:68" x14ac:dyDescent="0.25">
      <c r="A5807" s="8"/>
      <c r="B5807" s="8"/>
      <c r="C5807" s="8"/>
      <c r="D5807" s="8"/>
      <c r="F5807" s="8"/>
      <c r="H5807"/>
      <c r="N5807"/>
      <c r="P5807" s="8"/>
      <c r="R5807" s="8"/>
      <c r="T5807" s="8"/>
      <c r="AQ5807"/>
      <c r="BJ5807" s="33" t="s">
        <v>5974</v>
      </c>
      <c r="BP5807" s="8"/>
    </row>
    <row r="5808" spans="1:68" x14ac:dyDescent="0.25">
      <c r="A5808" s="8"/>
      <c r="B5808" s="8"/>
      <c r="C5808" s="8"/>
      <c r="D5808" s="8"/>
      <c r="F5808" s="8"/>
      <c r="H5808"/>
      <c r="N5808"/>
      <c r="P5808" s="8"/>
      <c r="R5808" s="8"/>
      <c r="T5808" s="8"/>
      <c r="AQ5808"/>
      <c r="BJ5808" s="33" t="s">
        <v>5975</v>
      </c>
      <c r="BP5808" s="8"/>
    </row>
    <row r="5809" spans="1:68" x14ac:dyDescent="0.25">
      <c r="A5809" s="8"/>
      <c r="B5809" s="8"/>
      <c r="C5809" s="8"/>
      <c r="D5809" s="8"/>
      <c r="F5809" s="8"/>
      <c r="H5809"/>
      <c r="N5809"/>
      <c r="P5809" s="8"/>
      <c r="R5809" s="8"/>
      <c r="T5809" s="8"/>
      <c r="AQ5809"/>
      <c r="BJ5809" s="33" t="s">
        <v>5976</v>
      </c>
      <c r="BP5809" s="8"/>
    </row>
    <row r="5810" spans="1:68" x14ac:dyDescent="0.25">
      <c r="A5810" s="8"/>
      <c r="B5810" s="8"/>
      <c r="C5810" s="8"/>
      <c r="D5810" s="8"/>
      <c r="F5810" s="8"/>
      <c r="H5810"/>
      <c r="N5810"/>
      <c r="P5810" s="8"/>
      <c r="R5810" s="8"/>
      <c r="T5810" s="8"/>
      <c r="AQ5810"/>
      <c r="BJ5810" s="33" t="s">
        <v>5977</v>
      </c>
      <c r="BP5810" s="8"/>
    </row>
    <row r="5811" spans="1:68" x14ac:dyDescent="0.25">
      <c r="A5811" s="8"/>
      <c r="B5811" s="8"/>
      <c r="C5811" s="8"/>
      <c r="D5811" s="8"/>
      <c r="F5811" s="8"/>
      <c r="H5811"/>
      <c r="N5811"/>
      <c r="P5811" s="8"/>
      <c r="R5811" s="8"/>
      <c r="T5811" s="8"/>
      <c r="AQ5811"/>
      <c r="BJ5811" s="33" t="s">
        <v>5978</v>
      </c>
      <c r="BP5811" s="8"/>
    </row>
    <row r="5812" spans="1:68" x14ac:dyDescent="0.25">
      <c r="A5812" s="8"/>
      <c r="B5812" s="8"/>
      <c r="C5812" s="8"/>
      <c r="D5812" s="8"/>
      <c r="F5812" s="8"/>
      <c r="H5812"/>
      <c r="N5812"/>
      <c r="P5812" s="8"/>
      <c r="R5812" s="8"/>
      <c r="T5812" s="8"/>
      <c r="AQ5812"/>
      <c r="BJ5812" s="33" t="s">
        <v>5979</v>
      </c>
      <c r="BP5812" s="8"/>
    </row>
    <row r="5813" spans="1:68" x14ac:dyDescent="0.25">
      <c r="A5813" s="8"/>
      <c r="B5813" s="8"/>
      <c r="C5813" s="8"/>
      <c r="D5813" s="8"/>
      <c r="F5813" s="8"/>
      <c r="H5813"/>
      <c r="N5813"/>
      <c r="P5813" s="8"/>
      <c r="R5813" s="8"/>
      <c r="T5813" s="8"/>
      <c r="AQ5813"/>
      <c r="BJ5813" s="33" t="s">
        <v>5980</v>
      </c>
      <c r="BP5813" s="8"/>
    </row>
    <row r="5814" spans="1:68" x14ac:dyDescent="0.25">
      <c r="A5814" s="8"/>
      <c r="B5814" s="8"/>
      <c r="C5814" s="8"/>
      <c r="D5814" s="8"/>
      <c r="F5814" s="8"/>
      <c r="H5814"/>
      <c r="N5814"/>
      <c r="P5814" s="8"/>
      <c r="R5814" s="8"/>
      <c r="T5814" s="8"/>
      <c r="AQ5814"/>
      <c r="BJ5814" s="33" t="s">
        <v>5981</v>
      </c>
      <c r="BP5814" s="8"/>
    </row>
    <row r="5815" spans="1:68" x14ac:dyDescent="0.25">
      <c r="A5815" s="8"/>
      <c r="B5815" s="8"/>
      <c r="C5815" s="8"/>
      <c r="D5815" s="8"/>
      <c r="F5815" s="8"/>
      <c r="H5815"/>
      <c r="N5815"/>
      <c r="P5815" s="8"/>
      <c r="R5815" s="8"/>
      <c r="T5815" s="8"/>
      <c r="AQ5815"/>
      <c r="BJ5815" s="33" t="s">
        <v>5982</v>
      </c>
      <c r="BP5815" s="8"/>
    </row>
    <row r="5816" spans="1:68" x14ac:dyDescent="0.25">
      <c r="A5816" s="8"/>
      <c r="B5816" s="8"/>
      <c r="C5816" s="8"/>
      <c r="D5816" s="8"/>
      <c r="F5816" s="8"/>
      <c r="H5816"/>
      <c r="N5816"/>
      <c r="P5816" s="8"/>
      <c r="R5816" s="8"/>
      <c r="T5816" s="8"/>
      <c r="AQ5816"/>
      <c r="BJ5816" s="33" t="s">
        <v>5983</v>
      </c>
      <c r="BP5816" s="8"/>
    </row>
    <row r="5817" spans="1:68" x14ac:dyDescent="0.25">
      <c r="A5817" s="8"/>
      <c r="B5817" s="8"/>
      <c r="C5817" s="8"/>
      <c r="D5817" s="8"/>
      <c r="F5817" s="8"/>
      <c r="H5817"/>
      <c r="N5817"/>
      <c r="P5817" s="8"/>
      <c r="R5817" s="8"/>
      <c r="T5817" s="8"/>
      <c r="AQ5817"/>
      <c r="BJ5817" s="33" t="s">
        <v>5984</v>
      </c>
      <c r="BP5817" s="8"/>
    </row>
    <row r="5818" spans="1:68" x14ac:dyDescent="0.25">
      <c r="A5818" s="8"/>
      <c r="B5818" s="8"/>
      <c r="C5818" s="8"/>
      <c r="D5818" s="8"/>
      <c r="F5818" s="8"/>
      <c r="H5818"/>
      <c r="N5818"/>
      <c r="P5818" s="8"/>
      <c r="R5818" s="8"/>
      <c r="T5818" s="8"/>
      <c r="AQ5818"/>
      <c r="BJ5818" s="33" t="s">
        <v>5985</v>
      </c>
      <c r="BP5818" s="8"/>
    </row>
    <row r="5819" spans="1:68" x14ac:dyDescent="0.25">
      <c r="A5819" s="8"/>
      <c r="B5819" s="8"/>
      <c r="C5819" s="8"/>
      <c r="D5819" s="8"/>
      <c r="F5819" s="8"/>
      <c r="H5819"/>
      <c r="N5819"/>
      <c r="P5819" s="8"/>
      <c r="R5819" s="8"/>
      <c r="T5819" s="8"/>
      <c r="AQ5819"/>
      <c r="BJ5819" s="33" t="s">
        <v>5986</v>
      </c>
      <c r="BP5819" s="8"/>
    </row>
    <row r="5820" spans="1:68" x14ac:dyDescent="0.25">
      <c r="A5820" s="8"/>
      <c r="B5820" s="8"/>
      <c r="C5820" s="8"/>
      <c r="D5820" s="8"/>
      <c r="F5820" s="8"/>
      <c r="H5820"/>
      <c r="N5820"/>
      <c r="P5820" s="8"/>
      <c r="R5820" s="8"/>
      <c r="T5820" s="8"/>
      <c r="AQ5820"/>
      <c r="BJ5820" s="33" t="s">
        <v>5987</v>
      </c>
      <c r="BP5820" s="8"/>
    </row>
    <row r="5821" spans="1:68" x14ac:dyDescent="0.25">
      <c r="A5821" s="8"/>
      <c r="B5821" s="8"/>
      <c r="C5821" s="8"/>
      <c r="D5821" s="8"/>
      <c r="F5821" s="8"/>
      <c r="H5821"/>
      <c r="N5821"/>
      <c r="P5821" s="8"/>
      <c r="R5821" s="8"/>
      <c r="T5821" s="8"/>
      <c r="AQ5821"/>
      <c r="BJ5821" s="33" t="s">
        <v>5988</v>
      </c>
      <c r="BP5821" s="8"/>
    </row>
    <row r="5822" spans="1:68" x14ac:dyDescent="0.25">
      <c r="A5822" s="8"/>
      <c r="B5822" s="8"/>
      <c r="C5822" s="8"/>
      <c r="D5822" s="8"/>
      <c r="F5822" s="8"/>
      <c r="H5822"/>
      <c r="N5822"/>
      <c r="P5822" s="8"/>
      <c r="R5822" s="8"/>
      <c r="T5822" s="8"/>
      <c r="AQ5822"/>
      <c r="BJ5822" s="33" t="s">
        <v>5989</v>
      </c>
      <c r="BP5822" s="8"/>
    </row>
    <row r="5823" spans="1:68" x14ac:dyDescent="0.25">
      <c r="A5823" s="8"/>
      <c r="B5823" s="8"/>
      <c r="C5823" s="8"/>
      <c r="D5823" s="8"/>
      <c r="F5823" s="8"/>
      <c r="H5823"/>
      <c r="N5823"/>
      <c r="P5823" s="8"/>
      <c r="R5823" s="8"/>
      <c r="T5823" s="8"/>
      <c r="AQ5823"/>
      <c r="BJ5823" s="33" t="s">
        <v>5990</v>
      </c>
      <c r="BP5823" s="8"/>
    </row>
    <row r="5824" spans="1:68" x14ac:dyDescent="0.25">
      <c r="A5824" s="8"/>
      <c r="B5824" s="8"/>
      <c r="C5824" s="8"/>
      <c r="D5824" s="8"/>
      <c r="F5824" s="8"/>
      <c r="H5824"/>
      <c r="N5824"/>
      <c r="P5824" s="8"/>
      <c r="R5824" s="8"/>
      <c r="T5824" s="8"/>
      <c r="AQ5824"/>
      <c r="BJ5824" s="33" t="s">
        <v>5991</v>
      </c>
      <c r="BP5824" s="8"/>
    </row>
    <row r="5825" spans="1:68" x14ac:dyDescent="0.25">
      <c r="A5825" s="8"/>
      <c r="B5825" s="8"/>
      <c r="C5825" s="8"/>
      <c r="D5825" s="8"/>
      <c r="F5825" s="8"/>
      <c r="H5825"/>
      <c r="N5825"/>
      <c r="P5825" s="8"/>
      <c r="R5825" s="8"/>
      <c r="T5825" s="8"/>
      <c r="AQ5825"/>
      <c r="BJ5825" s="33" t="s">
        <v>5992</v>
      </c>
      <c r="BP5825" s="8"/>
    </row>
    <row r="5826" spans="1:68" x14ac:dyDescent="0.25">
      <c r="A5826" s="8"/>
      <c r="B5826" s="8"/>
      <c r="C5826" s="8"/>
      <c r="D5826" s="8"/>
      <c r="F5826" s="8"/>
      <c r="H5826"/>
      <c r="N5826"/>
      <c r="P5826" s="8"/>
      <c r="R5826" s="8"/>
      <c r="T5826" s="8"/>
      <c r="AQ5826"/>
      <c r="BJ5826" s="33" t="s">
        <v>5993</v>
      </c>
      <c r="BP5826" s="8"/>
    </row>
    <row r="5827" spans="1:68" x14ac:dyDescent="0.25">
      <c r="A5827" s="8"/>
      <c r="B5827" s="8"/>
      <c r="C5827" s="8"/>
      <c r="D5827" s="8"/>
      <c r="F5827" s="8"/>
      <c r="H5827"/>
      <c r="N5827"/>
      <c r="P5827" s="8"/>
      <c r="R5827" s="8"/>
      <c r="T5827" s="8"/>
      <c r="AQ5827"/>
      <c r="BJ5827" s="33" t="s">
        <v>5994</v>
      </c>
      <c r="BP5827" s="8"/>
    </row>
    <row r="5828" spans="1:68" x14ac:dyDescent="0.25">
      <c r="A5828" s="8"/>
      <c r="B5828" s="8"/>
      <c r="C5828" s="8"/>
      <c r="D5828" s="8"/>
      <c r="F5828" s="8"/>
      <c r="H5828"/>
      <c r="N5828"/>
      <c r="P5828" s="8"/>
      <c r="R5828" s="8"/>
      <c r="T5828" s="8"/>
      <c r="AQ5828"/>
      <c r="BJ5828" s="33" t="s">
        <v>5995</v>
      </c>
      <c r="BP5828" s="8"/>
    </row>
    <row r="5829" spans="1:68" x14ac:dyDescent="0.25">
      <c r="A5829" s="8"/>
      <c r="B5829" s="8"/>
      <c r="C5829" s="8"/>
      <c r="D5829" s="8"/>
      <c r="F5829" s="8"/>
      <c r="H5829"/>
      <c r="N5829"/>
      <c r="P5829" s="8"/>
      <c r="R5829" s="8"/>
      <c r="T5829" s="8"/>
      <c r="AQ5829"/>
      <c r="BJ5829" s="33" t="s">
        <v>5996</v>
      </c>
      <c r="BP5829" s="8"/>
    </row>
    <row r="5830" spans="1:68" x14ac:dyDescent="0.25">
      <c r="A5830" s="8"/>
      <c r="B5830" s="8"/>
      <c r="C5830" s="8"/>
      <c r="D5830" s="8"/>
      <c r="F5830" s="8"/>
      <c r="H5830"/>
      <c r="N5830"/>
      <c r="P5830" s="8"/>
      <c r="R5830" s="8"/>
      <c r="T5830" s="8"/>
      <c r="AQ5830"/>
      <c r="BJ5830" s="33" t="s">
        <v>5997</v>
      </c>
      <c r="BP5830" s="8"/>
    </row>
    <row r="5831" spans="1:68" x14ac:dyDescent="0.25">
      <c r="A5831" s="8"/>
      <c r="B5831" s="8"/>
      <c r="C5831" s="8"/>
      <c r="D5831" s="8"/>
      <c r="F5831" s="8"/>
      <c r="H5831"/>
      <c r="N5831"/>
      <c r="P5831" s="8"/>
      <c r="R5831" s="8"/>
      <c r="T5831" s="8"/>
      <c r="AQ5831"/>
      <c r="BJ5831" s="33" t="s">
        <v>5998</v>
      </c>
      <c r="BP5831" s="8"/>
    </row>
    <row r="5832" spans="1:68" x14ac:dyDescent="0.25">
      <c r="A5832" s="8"/>
      <c r="B5832" s="8"/>
      <c r="C5832" s="8"/>
      <c r="D5832" s="8"/>
      <c r="F5832" s="8"/>
      <c r="H5832"/>
      <c r="N5832"/>
      <c r="P5832" s="8"/>
      <c r="R5832" s="8"/>
      <c r="T5832" s="8"/>
      <c r="AQ5832"/>
      <c r="BJ5832" s="33" t="s">
        <v>5999</v>
      </c>
      <c r="BP5832" s="8"/>
    </row>
    <row r="5833" spans="1:68" x14ac:dyDescent="0.25">
      <c r="A5833" s="8"/>
      <c r="B5833" s="8"/>
      <c r="C5833" s="8"/>
      <c r="D5833" s="8"/>
      <c r="F5833" s="8"/>
      <c r="H5833"/>
      <c r="N5833"/>
      <c r="P5833" s="8"/>
      <c r="R5833" s="8"/>
      <c r="T5833" s="8"/>
      <c r="AQ5833"/>
      <c r="BJ5833" s="33" t="s">
        <v>6000</v>
      </c>
      <c r="BP5833" s="8"/>
    </row>
    <row r="5834" spans="1:68" x14ac:dyDescent="0.25">
      <c r="A5834" s="8"/>
      <c r="B5834" s="8"/>
      <c r="C5834" s="8"/>
      <c r="D5834" s="8"/>
      <c r="F5834" s="8"/>
      <c r="H5834"/>
      <c r="N5834"/>
      <c r="P5834" s="8"/>
      <c r="R5834" s="8"/>
      <c r="T5834" s="8"/>
      <c r="AQ5834"/>
      <c r="BJ5834" s="33" t="s">
        <v>6001</v>
      </c>
      <c r="BP5834" s="8"/>
    </row>
    <row r="5835" spans="1:68" x14ac:dyDescent="0.25">
      <c r="A5835" s="8"/>
      <c r="B5835" s="8"/>
      <c r="C5835" s="8"/>
      <c r="D5835" s="8"/>
      <c r="F5835" s="8"/>
      <c r="H5835"/>
      <c r="N5835"/>
      <c r="P5835" s="8"/>
      <c r="R5835" s="8"/>
      <c r="T5835" s="8"/>
      <c r="AQ5835"/>
      <c r="BJ5835" s="33" t="s">
        <v>6002</v>
      </c>
      <c r="BP5835" s="8"/>
    </row>
    <row r="5836" spans="1:68" x14ac:dyDescent="0.25">
      <c r="A5836" s="8"/>
      <c r="B5836" s="8"/>
      <c r="C5836" s="8"/>
      <c r="D5836" s="8"/>
      <c r="F5836" s="8"/>
      <c r="H5836"/>
      <c r="N5836"/>
      <c r="P5836" s="8"/>
      <c r="R5836" s="8"/>
      <c r="T5836" s="8"/>
      <c r="AQ5836"/>
      <c r="BJ5836" s="33" t="s">
        <v>6003</v>
      </c>
      <c r="BP5836" s="8"/>
    </row>
    <row r="5837" spans="1:68" x14ac:dyDescent="0.25">
      <c r="A5837" s="8"/>
      <c r="B5837" s="8"/>
      <c r="C5837" s="8"/>
      <c r="D5837" s="8"/>
      <c r="F5837" s="8"/>
      <c r="H5837"/>
      <c r="N5837"/>
      <c r="P5837" s="8"/>
      <c r="R5837" s="8"/>
      <c r="T5837" s="8"/>
      <c r="AQ5837"/>
      <c r="BJ5837" s="33" t="s">
        <v>6004</v>
      </c>
      <c r="BP5837" s="8"/>
    </row>
    <row r="5838" spans="1:68" x14ac:dyDescent="0.25">
      <c r="A5838" s="8"/>
      <c r="B5838" s="8"/>
      <c r="C5838" s="8"/>
      <c r="D5838" s="8"/>
      <c r="F5838" s="8"/>
      <c r="H5838"/>
      <c r="N5838"/>
      <c r="P5838" s="8"/>
      <c r="R5838" s="8"/>
      <c r="T5838" s="8"/>
      <c r="AQ5838"/>
      <c r="BJ5838" s="33" t="s">
        <v>6005</v>
      </c>
      <c r="BP5838" s="8"/>
    </row>
    <row r="5839" spans="1:68" x14ac:dyDescent="0.25">
      <c r="A5839" s="8"/>
      <c r="B5839" s="8"/>
      <c r="C5839" s="8"/>
      <c r="D5839" s="8"/>
      <c r="F5839" s="8"/>
      <c r="H5839"/>
      <c r="N5839"/>
      <c r="P5839" s="8"/>
      <c r="R5839" s="8"/>
      <c r="T5839" s="8"/>
      <c r="AQ5839"/>
      <c r="BJ5839" s="33" t="s">
        <v>6006</v>
      </c>
      <c r="BP5839" s="8"/>
    </row>
    <row r="5840" spans="1:68" x14ac:dyDescent="0.25">
      <c r="A5840" s="8"/>
      <c r="B5840" s="8"/>
      <c r="C5840" s="8"/>
      <c r="D5840" s="8"/>
      <c r="F5840" s="8"/>
      <c r="H5840"/>
      <c r="N5840"/>
      <c r="P5840" s="8"/>
      <c r="R5840" s="8"/>
      <c r="T5840" s="8"/>
      <c r="AQ5840"/>
      <c r="BJ5840" s="33" t="s">
        <v>6007</v>
      </c>
      <c r="BP5840" s="8"/>
    </row>
    <row r="5841" spans="1:68" x14ac:dyDescent="0.25">
      <c r="A5841" s="8"/>
      <c r="B5841" s="8"/>
      <c r="C5841" s="8"/>
      <c r="D5841" s="8"/>
      <c r="F5841" s="8"/>
      <c r="H5841"/>
      <c r="N5841"/>
      <c r="P5841" s="8"/>
      <c r="R5841" s="8"/>
      <c r="T5841" s="8"/>
      <c r="AQ5841"/>
      <c r="BJ5841" s="33" t="s">
        <v>6008</v>
      </c>
      <c r="BP5841" s="8"/>
    </row>
    <row r="5842" spans="1:68" x14ac:dyDescent="0.25">
      <c r="A5842" s="8"/>
      <c r="B5842" s="8"/>
      <c r="C5842" s="8"/>
      <c r="D5842" s="8"/>
      <c r="F5842" s="8"/>
      <c r="H5842"/>
      <c r="N5842"/>
      <c r="P5842" s="8"/>
      <c r="R5842" s="8"/>
      <c r="T5842" s="8"/>
      <c r="AQ5842"/>
      <c r="BJ5842" s="33" t="s">
        <v>6009</v>
      </c>
      <c r="BP5842" s="8"/>
    </row>
    <row r="5843" spans="1:68" x14ac:dyDescent="0.25">
      <c r="A5843" s="8"/>
      <c r="B5843" s="8"/>
      <c r="C5843" s="8"/>
      <c r="D5843" s="8"/>
      <c r="F5843" s="8"/>
      <c r="H5843"/>
      <c r="N5843"/>
      <c r="P5843" s="8"/>
      <c r="R5843" s="8"/>
      <c r="T5843" s="8"/>
      <c r="AQ5843"/>
      <c r="BJ5843" s="33" t="s">
        <v>6010</v>
      </c>
      <c r="BP5843" s="8"/>
    </row>
    <row r="5844" spans="1:68" x14ac:dyDescent="0.25">
      <c r="A5844" s="8"/>
      <c r="B5844" s="8"/>
      <c r="C5844" s="8"/>
      <c r="D5844" s="8"/>
      <c r="F5844" s="8"/>
      <c r="H5844"/>
      <c r="N5844"/>
      <c r="P5844" s="8"/>
      <c r="R5844" s="8"/>
      <c r="T5844" s="8"/>
      <c r="AQ5844"/>
      <c r="BJ5844" s="33" t="s">
        <v>6011</v>
      </c>
      <c r="BP5844" s="8"/>
    </row>
    <row r="5845" spans="1:68" x14ac:dyDescent="0.25">
      <c r="A5845" s="8"/>
      <c r="B5845" s="8"/>
      <c r="C5845" s="8"/>
      <c r="D5845" s="8"/>
      <c r="F5845" s="8"/>
      <c r="H5845"/>
      <c r="N5845"/>
      <c r="P5845" s="8"/>
      <c r="R5845" s="8"/>
      <c r="T5845" s="8"/>
      <c r="AQ5845"/>
      <c r="BJ5845" s="33" t="s">
        <v>6012</v>
      </c>
      <c r="BP5845" s="8"/>
    </row>
    <row r="5846" spans="1:68" x14ac:dyDescent="0.25">
      <c r="A5846" s="8"/>
      <c r="B5846" s="8"/>
      <c r="C5846" s="8"/>
      <c r="D5846" s="8"/>
      <c r="F5846" s="8"/>
      <c r="H5846"/>
      <c r="N5846"/>
      <c r="P5846" s="8"/>
      <c r="R5846" s="8"/>
      <c r="T5846" s="8"/>
      <c r="AQ5846"/>
      <c r="BJ5846" s="33" t="s">
        <v>6013</v>
      </c>
      <c r="BP5846" s="8"/>
    </row>
    <row r="5847" spans="1:68" x14ac:dyDescent="0.25">
      <c r="A5847" s="8"/>
      <c r="B5847" s="8"/>
      <c r="C5847" s="8"/>
      <c r="D5847" s="8"/>
      <c r="F5847" s="8"/>
      <c r="H5847"/>
      <c r="N5847"/>
      <c r="P5847" s="8"/>
      <c r="R5847" s="8"/>
      <c r="T5847" s="8"/>
      <c r="AQ5847"/>
      <c r="BJ5847" s="33" t="s">
        <v>6014</v>
      </c>
      <c r="BP5847" s="8"/>
    </row>
    <row r="5848" spans="1:68" x14ac:dyDescent="0.25">
      <c r="A5848" s="8"/>
      <c r="B5848" s="8"/>
      <c r="C5848" s="8"/>
      <c r="D5848" s="8"/>
      <c r="F5848" s="8"/>
      <c r="H5848"/>
      <c r="N5848"/>
      <c r="P5848" s="8"/>
      <c r="R5848" s="8"/>
      <c r="T5848" s="8"/>
      <c r="AQ5848"/>
      <c r="BJ5848" s="33" t="s">
        <v>6015</v>
      </c>
      <c r="BP5848" s="8"/>
    </row>
    <row r="5849" spans="1:68" x14ac:dyDescent="0.25">
      <c r="A5849" s="8"/>
      <c r="B5849" s="8"/>
      <c r="C5849" s="8"/>
      <c r="D5849" s="8"/>
      <c r="F5849" s="8"/>
      <c r="H5849"/>
      <c r="N5849"/>
      <c r="P5849" s="8"/>
      <c r="R5849" s="8"/>
      <c r="T5849" s="8"/>
      <c r="AQ5849"/>
      <c r="BJ5849" s="33" t="s">
        <v>6016</v>
      </c>
      <c r="BP5849" s="8"/>
    </row>
    <row r="5850" spans="1:68" x14ac:dyDescent="0.25">
      <c r="A5850" s="8"/>
      <c r="B5850" s="8"/>
      <c r="C5850" s="8"/>
      <c r="D5850" s="8"/>
      <c r="F5850" s="8"/>
      <c r="H5850"/>
      <c r="N5850"/>
      <c r="P5850" s="8"/>
      <c r="R5850" s="8"/>
      <c r="T5850" s="8"/>
      <c r="AQ5850"/>
      <c r="BJ5850" s="33" t="s">
        <v>6017</v>
      </c>
      <c r="BP5850" s="8"/>
    </row>
    <row r="5851" spans="1:68" x14ac:dyDescent="0.25">
      <c r="A5851" s="8"/>
      <c r="B5851" s="8"/>
      <c r="C5851" s="8"/>
      <c r="D5851" s="8"/>
      <c r="F5851" s="8"/>
      <c r="H5851"/>
      <c r="N5851"/>
      <c r="P5851" s="8"/>
      <c r="R5851" s="8"/>
      <c r="T5851" s="8"/>
      <c r="AQ5851"/>
      <c r="BJ5851" s="33" t="s">
        <v>6018</v>
      </c>
      <c r="BP5851" s="8"/>
    </row>
    <row r="5852" spans="1:68" x14ac:dyDescent="0.25">
      <c r="A5852" s="8"/>
      <c r="B5852" s="8"/>
      <c r="C5852" s="8"/>
      <c r="D5852" s="8"/>
      <c r="F5852" s="8"/>
      <c r="H5852"/>
      <c r="N5852"/>
      <c r="P5852" s="8"/>
      <c r="R5852" s="8"/>
      <c r="T5852" s="8"/>
      <c r="AQ5852"/>
      <c r="BJ5852" s="33" t="s">
        <v>6019</v>
      </c>
      <c r="BP5852" s="8"/>
    </row>
    <row r="5853" spans="1:68" x14ac:dyDescent="0.25">
      <c r="A5853" s="8"/>
      <c r="B5853" s="8"/>
      <c r="C5853" s="8"/>
      <c r="D5853" s="8"/>
      <c r="F5853" s="8"/>
      <c r="H5853"/>
      <c r="N5853"/>
      <c r="P5853" s="8"/>
      <c r="R5853" s="8"/>
      <c r="T5853" s="8"/>
      <c r="AQ5853"/>
      <c r="BJ5853" s="33" t="s">
        <v>6020</v>
      </c>
      <c r="BP5853" s="8"/>
    </row>
    <row r="5854" spans="1:68" x14ac:dyDescent="0.25">
      <c r="A5854" s="8"/>
      <c r="B5854" s="8"/>
      <c r="C5854" s="8"/>
      <c r="D5854" s="8"/>
      <c r="F5854" s="8"/>
      <c r="H5854"/>
      <c r="N5854"/>
      <c r="P5854" s="8"/>
      <c r="R5854" s="8"/>
      <c r="T5854" s="8"/>
      <c r="AQ5854"/>
      <c r="BJ5854" s="33" t="s">
        <v>6021</v>
      </c>
      <c r="BP5854" s="8"/>
    </row>
    <row r="5855" spans="1:68" x14ac:dyDescent="0.25">
      <c r="A5855" s="8"/>
      <c r="B5855" s="8"/>
      <c r="C5855" s="8"/>
      <c r="D5855" s="8"/>
      <c r="F5855" s="8"/>
      <c r="H5855"/>
      <c r="N5855"/>
      <c r="P5855" s="8"/>
      <c r="R5855" s="8"/>
      <c r="T5855" s="8"/>
      <c r="AQ5855"/>
      <c r="BJ5855" s="33" t="s">
        <v>6022</v>
      </c>
      <c r="BP5855" s="8"/>
    </row>
    <row r="5856" spans="1:68" x14ac:dyDescent="0.25">
      <c r="A5856" s="8"/>
      <c r="B5856" s="8"/>
      <c r="C5856" s="8"/>
      <c r="D5856" s="8"/>
      <c r="F5856" s="8"/>
      <c r="H5856"/>
      <c r="N5856"/>
      <c r="P5856" s="8"/>
      <c r="R5856" s="8"/>
      <c r="T5856" s="8"/>
      <c r="AQ5856"/>
      <c r="BJ5856" s="33" t="s">
        <v>6023</v>
      </c>
      <c r="BP5856" s="8"/>
    </row>
    <row r="5857" spans="1:68" x14ac:dyDescent="0.25">
      <c r="A5857" s="8"/>
      <c r="B5857" s="8"/>
      <c r="C5857" s="8"/>
      <c r="D5857" s="8"/>
      <c r="F5857" s="8"/>
      <c r="H5857"/>
      <c r="N5857"/>
      <c r="P5857" s="8"/>
      <c r="R5857" s="8"/>
      <c r="T5857" s="8"/>
      <c r="AQ5857"/>
      <c r="BJ5857" s="33" t="s">
        <v>6024</v>
      </c>
      <c r="BP5857" s="8"/>
    </row>
    <row r="5858" spans="1:68" x14ac:dyDescent="0.25">
      <c r="A5858" s="8"/>
      <c r="B5858" s="8"/>
      <c r="C5858" s="8"/>
      <c r="D5858" s="8"/>
      <c r="F5858" s="8"/>
      <c r="H5858"/>
      <c r="N5858"/>
      <c r="P5858" s="8"/>
      <c r="R5858" s="8"/>
      <c r="T5858" s="8"/>
      <c r="AQ5858"/>
      <c r="BJ5858" s="33" t="s">
        <v>6025</v>
      </c>
      <c r="BP5858" s="8"/>
    </row>
    <row r="5859" spans="1:68" x14ac:dyDescent="0.25">
      <c r="A5859" s="8"/>
      <c r="B5859" s="8"/>
      <c r="C5859" s="8"/>
      <c r="D5859" s="8"/>
      <c r="F5859" s="8"/>
      <c r="H5859"/>
      <c r="N5859"/>
      <c r="P5859" s="8"/>
      <c r="R5859" s="8"/>
      <c r="T5859" s="8"/>
      <c r="AQ5859"/>
      <c r="BJ5859" s="33" t="s">
        <v>6026</v>
      </c>
      <c r="BP5859" s="8"/>
    </row>
    <row r="5860" spans="1:68" x14ac:dyDescent="0.25">
      <c r="A5860" s="8"/>
      <c r="B5860" s="8"/>
      <c r="C5860" s="8"/>
      <c r="D5860" s="8"/>
      <c r="F5860" s="8"/>
      <c r="H5860"/>
      <c r="N5860"/>
      <c r="P5860" s="8"/>
      <c r="R5860" s="8"/>
      <c r="T5860" s="8"/>
      <c r="AQ5860"/>
      <c r="BJ5860" s="33" t="s">
        <v>6027</v>
      </c>
      <c r="BP5860" s="8"/>
    </row>
    <row r="5861" spans="1:68" x14ac:dyDescent="0.25">
      <c r="A5861" s="8"/>
      <c r="B5861" s="8"/>
      <c r="C5861" s="8"/>
      <c r="D5861" s="8"/>
      <c r="F5861" s="8"/>
      <c r="H5861"/>
      <c r="N5861"/>
      <c r="P5861" s="8"/>
      <c r="R5861" s="8"/>
      <c r="T5861" s="8"/>
      <c r="AQ5861"/>
      <c r="BJ5861" s="33" t="s">
        <v>6028</v>
      </c>
      <c r="BP5861" s="8"/>
    </row>
    <row r="5862" spans="1:68" x14ac:dyDescent="0.25">
      <c r="A5862" s="8"/>
      <c r="B5862" s="8"/>
      <c r="C5862" s="8"/>
      <c r="D5862" s="8"/>
      <c r="F5862" s="8"/>
      <c r="H5862"/>
      <c r="N5862"/>
      <c r="P5862" s="8"/>
      <c r="R5862" s="8"/>
      <c r="T5862" s="8"/>
      <c r="AQ5862"/>
      <c r="BJ5862" s="33" t="s">
        <v>6029</v>
      </c>
      <c r="BP5862" s="8"/>
    </row>
    <row r="5863" spans="1:68" x14ac:dyDescent="0.25">
      <c r="A5863" s="8"/>
      <c r="B5863" s="8"/>
      <c r="C5863" s="8"/>
      <c r="D5863" s="8"/>
      <c r="F5863" s="8"/>
      <c r="H5863"/>
      <c r="N5863"/>
      <c r="P5863" s="8"/>
      <c r="R5863" s="8"/>
      <c r="T5863" s="8"/>
      <c r="AQ5863"/>
      <c r="BJ5863" s="33" t="s">
        <v>6030</v>
      </c>
      <c r="BP5863" s="8"/>
    </row>
    <row r="5864" spans="1:68" x14ac:dyDescent="0.25">
      <c r="A5864" s="8"/>
      <c r="B5864" s="8"/>
      <c r="C5864" s="8"/>
      <c r="D5864" s="8"/>
      <c r="F5864" s="8"/>
      <c r="H5864"/>
      <c r="N5864"/>
      <c r="P5864" s="8"/>
      <c r="R5864" s="8"/>
      <c r="T5864" s="8"/>
      <c r="AQ5864"/>
      <c r="BJ5864" s="33" t="s">
        <v>6031</v>
      </c>
      <c r="BP5864" s="8"/>
    </row>
    <row r="5865" spans="1:68" x14ac:dyDescent="0.25">
      <c r="A5865" s="8"/>
      <c r="B5865" s="8"/>
      <c r="C5865" s="8"/>
      <c r="D5865" s="8"/>
      <c r="F5865" s="8"/>
      <c r="H5865"/>
      <c r="N5865"/>
      <c r="P5865" s="8"/>
      <c r="R5865" s="8"/>
      <c r="T5865" s="8"/>
      <c r="AQ5865"/>
      <c r="BJ5865" s="33" t="s">
        <v>6032</v>
      </c>
      <c r="BP5865" s="8"/>
    </row>
    <row r="5866" spans="1:68" x14ac:dyDescent="0.25">
      <c r="A5866" s="8"/>
      <c r="B5866" s="8"/>
      <c r="C5866" s="8"/>
      <c r="D5866" s="8"/>
      <c r="F5866" s="8"/>
      <c r="H5866"/>
      <c r="N5866"/>
      <c r="P5866" s="8"/>
      <c r="R5866" s="8"/>
      <c r="T5866" s="8"/>
      <c r="AQ5866"/>
      <c r="BJ5866" s="33" t="s">
        <v>6033</v>
      </c>
      <c r="BP5866" s="8"/>
    </row>
    <row r="5867" spans="1:68" x14ac:dyDescent="0.25">
      <c r="A5867" s="8"/>
      <c r="B5867" s="8"/>
      <c r="C5867" s="8"/>
      <c r="D5867" s="8"/>
      <c r="F5867" s="8"/>
      <c r="H5867"/>
      <c r="N5867"/>
      <c r="P5867" s="8"/>
      <c r="R5867" s="8"/>
      <c r="T5867" s="8"/>
      <c r="AQ5867"/>
      <c r="BJ5867" s="33" t="s">
        <v>6034</v>
      </c>
      <c r="BP5867" s="8"/>
    </row>
    <row r="5868" spans="1:68" x14ac:dyDescent="0.25">
      <c r="A5868" s="8"/>
      <c r="B5868" s="8"/>
      <c r="C5868" s="8"/>
      <c r="D5868" s="8"/>
      <c r="F5868" s="8"/>
      <c r="H5868"/>
      <c r="N5868"/>
      <c r="P5868" s="8"/>
      <c r="R5868" s="8"/>
      <c r="T5868" s="8"/>
      <c r="AQ5868"/>
      <c r="BJ5868" s="33" t="s">
        <v>6035</v>
      </c>
      <c r="BP5868" s="8"/>
    </row>
    <row r="5869" spans="1:68" x14ac:dyDescent="0.25">
      <c r="A5869" s="8"/>
      <c r="B5869" s="8"/>
      <c r="C5869" s="8"/>
      <c r="D5869" s="8"/>
      <c r="F5869" s="8"/>
      <c r="H5869"/>
      <c r="N5869"/>
      <c r="P5869" s="8"/>
      <c r="R5869" s="8"/>
      <c r="T5869" s="8"/>
      <c r="AQ5869"/>
      <c r="BJ5869" s="33" t="s">
        <v>6036</v>
      </c>
      <c r="BP5869" s="8"/>
    </row>
    <row r="5870" spans="1:68" x14ac:dyDescent="0.25">
      <c r="A5870" s="8"/>
      <c r="B5870" s="8"/>
      <c r="C5870" s="8"/>
      <c r="D5870" s="8"/>
      <c r="F5870" s="8"/>
      <c r="H5870"/>
      <c r="N5870"/>
      <c r="P5870" s="8"/>
      <c r="R5870" s="8"/>
      <c r="T5870" s="8"/>
      <c r="AQ5870"/>
      <c r="BJ5870" s="33" t="s">
        <v>6037</v>
      </c>
      <c r="BP5870" s="8"/>
    </row>
    <row r="5871" spans="1:68" x14ac:dyDescent="0.25">
      <c r="A5871" s="8"/>
      <c r="B5871" s="8"/>
      <c r="C5871" s="8"/>
      <c r="D5871" s="8"/>
      <c r="F5871" s="8"/>
      <c r="H5871"/>
      <c r="N5871"/>
      <c r="P5871" s="8"/>
      <c r="R5871" s="8"/>
      <c r="T5871" s="8"/>
      <c r="AQ5871"/>
      <c r="BJ5871" s="33" t="s">
        <v>6038</v>
      </c>
      <c r="BP5871" s="8"/>
    </row>
    <row r="5872" spans="1:68" x14ac:dyDescent="0.25">
      <c r="A5872" s="8"/>
      <c r="B5872" s="8"/>
      <c r="C5872" s="8"/>
      <c r="D5872" s="8"/>
      <c r="F5872" s="8"/>
      <c r="H5872"/>
      <c r="N5872"/>
      <c r="P5872" s="8"/>
      <c r="R5872" s="8"/>
      <c r="T5872" s="8"/>
      <c r="AQ5872"/>
      <c r="BJ5872" s="33" t="s">
        <v>6039</v>
      </c>
      <c r="BP5872" s="8"/>
    </row>
    <row r="5873" spans="1:68" x14ac:dyDescent="0.25">
      <c r="A5873" s="8"/>
      <c r="B5873" s="8"/>
      <c r="C5873" s="8"/>
      <c r="D5873" s="8"/>
      <c r="F5873" s="8"/>
      <c r="H5873"/>
      <c r="N5873"/>
      <c r="P5873" s="8"/>
      <c r="R5873" s="8"/>
      <c r="T5873" s="8"/>
      <c r="AQ5873"/>
      <c r="BJ5873" s="33" t="s">
        <v>6040</v>
      </c>
      <c r="BP5873" s="8"/>
    </row>
    <row r="5874" spans="1:68" x14ac:dyDescent="0.25">
      <c r="A5874" s="8"/>
      <c r="B5874" s="8"/>
      <c r="C5874" s="8"/>
      <c r="D5874" s="8"/>
      <c r="F5874" s="8"/>
      <c r="H5874"/>
      <c r="N5874"/>
      <c r="P5874" s="8"/>
      <c r="R5874" s="8"/>
      <c r="T5874" s="8"/>
      <c r="AQ5874"/>
      <c r="BJ5874" s="33" t="s">
        <v>6041</v>
      </c>
      <c r="BP5874" s="8"/>
    </row>
    <row r="5875" spans="1:68" x14ac:dyDescent="0.25">
      <c r="A5875" s="8"/>
      <c r="B5875" s="8"/>
      <c r="C5875" s="8"/>
      <c r="D5875" s="8"/>
      <c r="F5875" s="8"/>
      <c r="H5875"/>
      <c r="N5875"/>
      <c r="P5875" s="8"/>
      <c r="R5875" s="8"/>
      <c r="T5875" s="8"/>
      <c r="AQ5875"/>
      <c r="BJ5875" s="33" t="s">
        <v>6042</v>
      </c>
      <c r="BP5875" s="8"/>
    </row>
    <row r="5876" spans="1:68" x14ac:dyDescent="0.25">
      <c r="A5876" s="8"/>
      <c r="B5876" s="8"/>
      <c r="C5876" s="8"/>
      <c r="D5876" s="8"/>
      <c r="F5876" s="8"/>
      <c r="H5876"/>
      <c r="N5876"/>
      <c r="P5876" s="8"/>
      <c r="R5876" s="8"/>
      <c r="T5876" s="8"/>
      <c r="AQ5876"/>
      <c r="BJ5876" s="33" t="s">
        <v>6043</v>
      </c>
      <c r="BP5876" s="8"/>
    </row>
    <row r="5877" spans="1:68" x14ac:dyDescent="0.25">
      <c r="A5877" s="8"/>
      <c r="B5877" s="8"/>
      <c r="C5877" s="8"/>
      <c r="D5877" s="8"/>
      <c r="F5877" s="8"/>
      <c r="H5877"/>
      <c r="N5877"/>
      <c r="P5877" s="8"/>
      <c r="R5877" s="8"/>
      <c r="T5877" s="8"/>
      <c r="AQ5877"/>
      <c r="BJ5877" s="33" t="s">
        <v>6044</v>
      </c>
      <c r="BP5877" s="8"/>
    </row>
    <row r="5878" spans="1:68" x14ac:dyDescent="0.25">
      <c r="A5878" s="8"/>
      <c r="B5878" s="8"/>
      <c r="C5878" s="8"/>
      <c r="D5878" s="8"/>
      <c r="F5878" s="8"/>
      <c r="H5878"/>
      <c r="N5878"/>
      <c r="P5878" s="8"/>
      <c r="R5878" s="8"/>
      <c r="T5878" s="8"/>
      <c r="AQ5878"/>
      <c r="BJ5878" s="33" t="s">
        <v>6045</v>
      </c>
      <c r="BP5878" s="8"/>
    </row>
    <row r="5879" spans="1:68" x14ac:dyDescent="0.25">
      <c r="A5879" s="8"/>
      <c r="B5879" s="8"/>
      <c r="C5879" s="8"/>
      <c r="D5879" s="8"/>
      <c r="F5879" s="8"/>
      <c r="H5879"/>
      <c r="N5879"/>
      <c r="P5879" s="8"/>
      <c r="R5879" s="8"/>
      <c r="T5879" s="8"/>
      <c r="AQ5879"/>
      <c r="BJ5879" s="33" t="s">
        <v>6046</v>
      </c>
      <c r="BP5879" s="8"/>
    </row>
    <row r="5880" spans="1:68" x14ac:dyDescent="0.25">
      <c r="A5880" s="8"/>
      <c r="B5880" s="8"/>
      <c r="C5880" s="8"/>
      <c r="D5880" s="8"/>
      <c r="F5880" s="8"/>
      <c r="H5880"/>
      <c r="N5880"/>
      <c r="P5880" s="8"/>
      <c r="R5880" s="8"/>
      <c r="T5880" s="8"/>
      <c r="AQ5880"/>
      <c r="BJ5880" s="33" t="s">
        <v>6047</v>
      </c>
      <c r="BP5880" s="8"/>
    </row>
    <row r="5881" spans="1:68" x14ac:dyDescent="0.25">
      <c r="A5881" s="8"/>
      <c r="B5881" s="8"/>
      <c r="C5881" s="8"/>
      <c r="D5881" s="8"/>
      <c r="F5881" s="8"/>
      <c r="H5881"/>
      <c r="N5881"/>
      <c r="P5881" s="8"/>
      <c r="R5881" s="8"/>
      <c r="T5881" s="8"/>
      <c r="AQ5881"/>
      <c r="BJ5881" s="33" t="s">
        <v>6048</v>
      </c>
      <c r="BP5881" s="8"/>
    </row>
    <row r="5882" spans="1:68" x14ac:dyDescent="0.25">
      <c r="A5882" s="8"/>
      <c r="B5882" s="8"/>
      <c r="C5882" s="8"/>
      <c r="D5882" s="8"/>
      <c r="F5882" s="8"/>
      <c r="H5882"/>
      <c r="N5882"/>
      <c r="P5882" s="8"/>
      <c r="R5882" s="8"/>
      <c r="T5882" s="8"/>
      <c r="AQ5882"/>
      <c r="BJ5882" s="33" t="s">
        <v>6049</v>
      </c>
      <c r="BP5882" s="8"/>
    </row>
    <row r="5883" spans="1:68" x14ac:dyDescent="0.25">
      <c r="A5883" s="8"/>
      <c r="B5883" s="8"/>
      <c r="C5883" s="8"/>
      <c r="D5883" s="8"/>
      <c r="F5883" s="8"/>
      <c r="H5883"/>
      <c r="N5883"/>
      <c r="P5883" s="8"/>
      <c r="R5883" s="8"/>
      <c r="T5883" s="8"/>
      <c r="AQ5883"/>
      <c r="BJ5883" s="33" t="s">
        <v>6050</v>
      </c>
      <c r="BP5883" s="8"/>
    </row>
    <row r="5884" spans="1:68" x14ac:dyDescent="0.25">
      <c r="A5884" s="8"/>
      <c r="B5884" s="8"/>
      <c r="C5884" s="8"/>
      <c r="D5884" s="8"/>
      <c r="F5884" s="8"/>
      <c r="H5884"/>
      <c r="N5884"/>
      <c r="P5884" s="8"/>
      <c r="R5884" s="8"/>
      <c r="T5884" s="8"/>
      <c r="AQ5884"/>
      <c r="BJ5884" s="33" t="s">
        <v>6051</v>
      </c>
      <c r="BP5884" s="8"/>
    </row>
    <row r="5885" spans="1:68" x14ac:dyDescent="0.25">
      <c r="A5885" s="8"/>
      <c r="B5885" s="8"/>
      <c r="C5885" s="8"/>
      <c r="D5885" s="8"/>
      <c r="F5885" s="8"/>
      <c r="H5885"/>
      <c r="N5885"/>
      <c r="P5885" s="8"/>
      <c r="R5885" s="8"/>
      <c r="T5885" s="8"/>
      <c r="AQ5885"/>
      <c r="BJ5885" s="33" t="s">
        <v>6052</v>
      </c>
      <c r="BP5885" s="8"/>
    </row>
    <row r="5886" spans="1:68" x14ac:dyDescent="0.25">
      <c r="A5886" s="8"/>
      <c r="B5886" s="8"/>
      <c r="C5886" s="8"/>
      <c r="D5886" s="8"/>
      <c r="F5886" s="8"/>
      <c r="H5886"/>
      <c r="N5886"/>
      <c r="P5886" s="8"/>
      <c r="R5886" s="8"/>
      <c r="T5886" s="8"/>
      <c r="AQ5886"/>
      <c r="BJ5886" s="33" t="s">
        <v>6053</v>
      </c>
      <c r="BP5886" s="8"/>
    </row>
    <row r="5887" spans="1:68" x14ac:dyDescent="0.25">
      <c r="A5887" s="8"/>
      <c r="B5887" s="8"/>
      <c r="C5887" s="8"/>
      <c r="D5887" s="8"/>
      <c r="F5887" s="8"/>
      <c r="H5887"/>
      <c r="N5887"/>
      <c r="P5887" s="8"/>
      <c r="R5887" s="8"/>
      <c r="T5887" s="8"/>
      <c r="AQ5887"/>
      <c r="BJ5887" s="33" t="s">
        <v>6054</v>
      </c>
      <c r="BP5887" s="8"/>
    </row>
    <row r="5888" spans="1:68" x14ac:dyDescent="0.25">
      <c r="A5888" s="8"/>
      <c r="B5888" s="8"/>
      <c r="C5888" s="8"/>
      <c r="D5888" s="8"/>
      <c r="F5888" s="8"/>
      <c r="H5888"/>
      <c r="N5888"/>
      <c r="P5888" s="8"/>
      <c r="R5888" s="8"/>
      <c r="T5888" s="8"/>
      <c r="AQ5888"/>
      <c r="BJ5888" s="33" t="s">
        <v>6055</v>
      </c>
      <c r="BP5888" s="8"/>
    </row>
    <row r="5889" spans="1:68" x14ac:dyDescent="0.25">
      <c r="A5889" s="8"/>
      <c r="B5889" s="8"/>
      <c r="C5889" s="8"/>
      <c r="D5889" s="8"/>
      <c r="F5889" s="8"/>
      <c r="H5889"/>
      <c r="N5889"/>
      <c r="P5889" s="8"/>
      <c r="R5889" s="8"/>
      <c r="T5889" s="8"/>
      <c r="AQ5889"/>
      <c r="BJ5889" s="33" t="s">
        <v>6056</v>
      </c>
      <c r="BP5889" s="8"/>
    </row>
    <row r="5890" spans="1:68" x14ac:dyDescent="0.25">
      <c r="A5890" s="8"/>
      <c r="B5890" s="8"/>
      <c r="C5890" s="8"/>
      <c r="D5890" s="8"/>
      <c r="F5890" s="8"/>
      <c r="H5890"/>
      <c r="N5890"/>
      <c r="P5890" s="8"/>
      <c r="R5890" s="8"/>
      <c r="T5890" s="8"/>
      <c r="AQ5890"/>
      <c r="BJ5890" s="33" t="s">
        <v>6057</v>
      </c>
      <c r="BP5890" s="8"/>
    </row>
    <row r="5891" spans="1:68" x14ac:dyDescent="0.25">
      <c r="A5891" s="8"/>
      <c r="B5891" s="8"/>
      <c r="C5891" s="8"/>
      <c r="D5891" s="8"/>
      <c r="F5891" s="8"/>
      <c r="H5891"/>
      <c r="N5891"/>
      <c r="P5891" s="8"/>
      <c r="R5891" s="8"/>
      <c r="T5891" s="8"/>
      <c r="AQ5891"/>
      <c r="BJ5891" s="33" t="s">
        <v>6058</v>
      </c>
      <c r="BP5891" s="8"/>
    </row>
    <row r="5892" spans="1:68" x14ac:dyDescent="0.25">
      <c r="A5892" s="8"/>
      <c r="B5892" s="8"/>
      <c r="C5892" s="8"/>
      <c r="D5892" s="8"/>
      <c r="F5892" s="8"/>
      <c r="H5892"/>
      <c r="N5892"/>
      <c r="P5892" s="8"/>
      <c r="R5892" s="8"/>
      <c r="T5892" s="8"/>
      <c r="AQ5892"/>
      <c r="BJ5892" s="33" t="s">
        <v>6059</v>
      </c>
      <c r="BP5892" s="8"/>
    </row>
    <row r="5893" spans="1:68" x14ac:dyDescent="0.25">
      <c r="A5893" s="8"/>
      <c r="B5893" s="8"/>
      <c r="C5893" s="8"/>
      <c r="D5893" s="8"/>
      <c r="F5893" s="8"/>
      <c r="H5893"/>
      <c r="N5893"/>
      <c r="P5893" s="8"/>
      <c r="R5893" s="8"/>
      <c r="T5893" s="8"/>
      <c r="AQ5893"/>
      <c r="BJ5893" s="33" t="s">
        <v>6060</v>
      </c>
      <c r="BP5893" s="8"/>
    </row>
    <row r="5894" spans="1:68" x14ac:dyDescent="0.25">
      <c r="A5894" s="8"/>
      <c r="B5894" s="8"/>
      <c r="C5894" s="8"/>
      <c r="D5894" s="8"/>
      <c r="F5894" s="8"/>
      <c r="H5894"/>
      <c r="N5894"/>
      <c r="P5894" s="8"/>
      <c r="R5894" s="8"/>
      <c r="T5894" s="8"/>
      <c r="AQ5894"/>
      <c r="BJ5894" s="33" t="s">
        <v>6061</v>
      </c>
      <c r="BP5894" s="8"/>
    </row>
    <row r="5895" spans="1:68" x14ac:dyDescent="0.25">
      <c r="A5895" s="8"/>
      <c r="B5895" s="8"/>
      <c r="C5895" s="8"/>
      <c r="D5895" s="8"/>
      <c r="F5895" s="8"/>
      <c r="H5895"/>
      <c r="N5895"/>
      <c r="P5895" s="8"/>
      <c r="R5895" s="8"/>
      <c r="T5895" s="8"/>
      <c r="AQ5895"/>
      <c r="BJ5895" s="33" t="s">
        <v>6062</v>
      </c>
      <c r="BP5895" s="8"/>
    </row>
    <row r="5896" spans="1:68" x14ac:dyDescent="0.25">
      <c r="A5896" s="8"/>
      <c r="B5896" s="8"/>
      <c r="C5896" s="8"/>
      <c r="D5896" s="8"/>
      <c r="F5896" s="8"/>
      <c r="H5896"/>
      <c r="N5896"/>
      <c r="P5896" s="8"/>
      <c r="R5896" s="8"/>
      <c r="T5896" s="8"/>
      <c r="AQ5896"/>
      <c r="BJ5896" s="33" t="s">
        <v>6063</v>
      </c>
      <c r="BP5896" s="8"/>
    </row>
    <row r="5897" spans="1:68" x14ac:dyDescent="0.25">
      <c r="A5897" s="8"/>
      <c r="B5897" s="8"/>
      <c r="C5897" s="8"/>
      <c r="D5897" s="8"/>
      <c r="F5897" s="8"/>
      <c r="H5897"/>
      <c r="N5897"/>
      <c r="P5897" s="8"/>
      <c r="R5897" s="8"/>
      <c r="T5897" s="8"/>
      <c r="AQ5897"/>
      <c r="BJ5897" s="33" t="s">
        <v>6064</v>
      </c>
      <c r="BP5897" s="8"/>
    </row>
    <row r="5898" spans="1:68" x14ac:dyDescent="0.25">
      <c r="A5898" s="8"/>
      <c r="B5898" s="8"/>
      <c r="C5898" s="8"/>
      <c r="D5898" s="8"/>
      <c r="F5898" s="8"/>
      <c r="H5898"/>
      <c r="N5898"/>
      <c r="P5898" s="8"/>
      <c r="R5898" s="8"/>
      <c r="T5898" s="8"/>
      <c r="AQ5898"/>
      <c r="BJ5898" s="33" t="s">
        <v>6065</v>
      </c>
      <c r="BP5898" s="8"/>
    </row>
    <row r="5899" spans="1:68" x14ac:dyDescent="0.25">
      <c r="A5899" s="8"/>
      <c r="B5899" s="8"/>
      <c r="C5899" s="8"/>
      <c r="D5899" s="8"/>
      <c r="F5899" s="8"/>
      <c r="H5899"/>
      <c r="N5899"/>
      <c r="P5899" s="8"/>
      <c r="R5899" s="8"/>
      <c r="T5899" s="8"/>
      <c r="AQ5899"/>
      <c r="BJ5899" s="33" t="s">
        <v>6066</v>
      </c>
      <c r="BP5899" s="8"/>
    </row>
    <row r="5900" spans="1:68" x14ac:dyDescent="0.25">
      <c r="A5900" s="8"/>
      <c r="B5900" s="8"/>
      <c r="C5900" s="8"/>
      <c r="D5900" s="8"/>
      <c r="F5900" s="8"/>
      <c r="H5900"/>
      <c r="N5900"/>
      <c r="P5900" s="8"/>
      <c r="R5900" s="8"/>
      <c r="T5900" s="8"/>
      <c r="AQ5900"/>
      <c r="BJ5900" s="33" t="s">
        <v>6067</v>
      </c>
      <c r="BP5900" s="8"/>
    </row>
    <row r="5901" spans="1:68" x14ac:dyDescent="0.25">
      <c r="A5901" s="8"/>
      <c r="B5901" s="8"/>
      <c r="C5901" s="8"/>
      <c r="D5901" s="8"/>
      <c r="F5901" s="8"/>
      <c r="H5901"/>
      <c r="N5901"/>
      <c r="P5901" s="8"/>
      <c r="R5901" s="8"/>
      <c r="T5901" s="8"/>
      <c r="AQ5901"/>
      <c r="BJ5901" s="33" t="s">
        <v>6068</v>
      </c>
      <c r="BP5901" s="8"/>
    </row>
    <row r="5902" spans="1:68" x14ac:dyDescent="0.25">
      <c r="A5902" s="8"/>
      <c r="B5902" s="8"/>
      <c r="C5902" s="8"/>
      <c r="D5902" s="8"/>
      <c r="F5902" s="8"/>
      <c r="H5902"/>
      <c r="N5902"/>
      <c r="P5902" s="8"/>
      <c r="R5902" s="8"/>
      <c r="T5902" s="8"/>
      <c r="AQ5902"/>
      <c r="BJ5902" s="33" t="s">
        <v>6069</v>
      </c>
      <c r="BP5902" s="8"/>
    </row>
    <row r="5903" spans="1:68" x14ac:dyDescent="0.25">
      <c r="A5903" s="8"/>
      <c r="B5903" s="8"/>
      <c r="C5903" s="8"/>
      <c r="D5903" s="8"/>
      <c r="F5903" s="8"/>
      <c r="H5903"/>
      <c r="N5903"/>
      <c r="P5903" s="8"/>
      <c r="R5903" s="8"/>
      <c r="T5903" s="8"/>
      <c r="AQ5903"/>
      <c r="BJ5903" s="33" t="s">
        <v>6070</v>
      </c>
      <c r="BP5903" s="8"/>
    </row>
    <row r="5904" spans="1:68" x14ac:dyDescent="0.25">
      <c r="A5904" s="8"/>
      <c r="B5904" s="8"/>
      <c r="C5904" s="8"/>
      <c r="D5904" s="8"/>
      <c r="F5904" s="8"/>
      <c r="H5904"/>
      <c r="N5904"/>
      <c r="P5904" s="8"/>
      <c r="R5904" s="8"/>
      <c r="T5904" s="8"/>
      <c r="AQ5904"/>
      <c r="BJ5904" s="33" t="s">
        <v>6071</v>
      </c>
      <c r="BP5904" s="8"/>
    </row>
    <row r="5905" spans="1:68" x14ac:dyDescent="0.25">
      <c r="A5905" s="8"/>
      <c r="B5905" s="8"/>
      <c r="C5905" s="8"/>
      <c r="D5905" s="8"/>
      <c r="F5905" s="8"/>
      <c r="H5905"/>
      <c r="N5905"/>
      <c r="P5905" s="8"/>
      <c r="R5905" s="8"/>
      <c r="T5905" s="8"/>
      <c r="AQ5905"/>
      <c r="BJ5905" s="33" t="s">
        <v>6072</v>
      </c>
      <c r="BP5905" s="8"/>
    </row>
    <row r="5906" spans="1:68" x14ac:dyDescent="0.25">
      <c r="A5906" s="8"/>
      <c r="B5906" s="8"/>
      <c r="C5906" s="8"/>
      <c r="D5906" s="8"/>
      <c r="F5906" s="8"/>
      <c r="H5906"/>
      <c r="N5906"/>
      <c r="P5906" s="8"/>
      <c r="R5906" s="8"/>
      <c r="T5906" s="8"/>
      <c r="AQ5906"/>
      <c r="BJ5906" s="33" t="s">
        <v>6073</v>
      </c>
      <c r="BP5906" s="8"/>
    </row>
    <row r="5907" spans="1:68" x14ac:dyDescent="0.25">
      <c r="A5907" s="8"/>
      <c r="B5907" s="8"/>
      <c r="C5907" s="8"/>
      <c r="D5907" s="8"/>
      <c r="F5907" s="8"/>
      <c r="H5907"/>
      <c r="N5907"/>
      <c r="P5907" s="8"/>
      <c r="R5907" s="8"/>
      <c r="T5907" s="8"/>
      <c r="AQ5907"/>
      <c r="BJ5907" s="33" t="s">
        <v>6074</v>
      </c>
      <c r="BP5907" s="8"/>
    </row>
    <row r="5908" spans="1:68" x14ac:dyDescent="0.25">
      <c r="A5908" s="8"/>
      <c r="B5908" s="8"/>
      <c r="C5908" s="8"/>
      <c r="D5908" s="8"/>
      <c r="F5908" s="8"/>
      <c r="H5908"/>
      <c r="N5908"/>
      <c r="P5908" s="8"/>
      <c r="R5908" s="8"/>
      <c r="T5908" s="8"/>
      <c r="AQ5908"/>
      <c r="BJ5908" s="33" t="s">
        <v>6075</v>
      </c>
      <c r="BP5908" s="8"/>
    </row>
    <row r="5909" spans="1:68" x14ac:dyDescent="0.25">
      <c r="A5909" s="8"/>
      <c r="B5909" s="8"/>
      <c r="C5909" s="8"/>
      <c r="D5909" s="8"/>
      <c r="F5909" s="8"/>
      <c r="H5909"/>
      <c r="N5909"/>
      <c r="P5909" s="8"/>
      <c r="R5909" s="8"/>
      <c r="T5909" s="8"/>
      <c r="AQ5909"/>
      <c r="BJ5909" s="33" t="s">
        <v>6076</v>
      </c>
      <c r="BP5909" s="8"/>
    </row>
    <row r="5910" spans="1:68" x14ac:dyDescent="0.25">
      <c r="A5910" s="8"/>
      <c r="B5910" s="8"/>
      <c r="C5910" s="8"/>
      <c r="D5910" s="8"/>
      <c r="F5910" s="8"/>
      <c r="H5910"/>
      <c r="N5910"/>
      <c r="P5910" s="8"/>
      <c r="R5910" s="8"/>
      <c r="T5910" s="8"/>
      <c r="AQ5910"/>
      <c r="BJ5910" s="33" t="s">
        <v>6077</v>
      </c>
      <c r="BP5910" s="8"/>
    </row>
    <row r="5911" spans="1:68" x14ac:dyDescent="0.25">
      <c r="A5911" s="8"/>
      <c r="B5911" s="8"/>
      <c r="C5911" s="8"/>
      <c r="D5911" s="8"/>
      <c r="F5911" s="8"/>
      <c r="H5911"/>
      <c r="N5911"/>
      <c r="P5911" s="8"/>
      <c r="R5911" s="8"/>
      <c r="T5911" s="8"/>
      <c r="AQ5911"/>
      <c r="BJ5911" s="33" t="s">
        <v>6078</v>
      </c>
      <c r="BP5911" s="8"/>
    </row>
    <row r="5912" spans="1:68" x14ac:dyDescent="0.25">
      <c r="A5912" s="8"/>
      <c r="B5912" s="8"/>
      <c r="C5912" s="8"/>
      <c r="D5912" s="8"/>
      <c r="F5912" s="8"/>
      <c r="H5912"/>
      <c r="N5912"/>
      <c r="P5912" s="8"/>
      <c r="R5912" s="8"/>
      <c r="T5912" s="8"/>
      <c r="AQ5912"/>
      <c r="BJ5912" s="33" t="s">
        <v>6079</v>
      </c>
      <c r="BP5912" s="8"/>
    </row>
    <row r="5913" spans="1:68" x14ac:dyDescent="0.25">
      <c r="A5913" s="8"/>
      <c r="B5913" s="8"/>
      <c r="C5913" s="8"/>
      <c r="D5913" s="8"/>
      <c r="F5913" s="8"/>
      <c r="H5913"/>
      <c r="N5913"/>
      <c r="P5913" s="8"/>
      <c r="R5913" s="8"/>
      <c r="T5913" s="8"/>
      <c r="AQ5913"/>
      <c r="BJ5913" s="33" t="s">
        <v>6080</v>
      </c>
      <c r="BP5913" s="8"/>
    </row>
    <row r="5914" spans="1:68" x14ac:dyDescent="0.25">
      <c r="A5914" s="8"/>
      <c r="B5914" s="8"/>
      <c r="C5914" s="8"/>
      <c r="D5914" s="8"/>
      <c r="F5914" s="8"/>
      <c r="H5914"/>
      <c r="N5914"/>
      <c r="P5914" s="8"/>
      <c r="R5914" s="8"/>
      <c r="T5914" s="8"/>
      <c r="AQ5914"/>
      <c r="BJ5914" s="33" t="s">
        <v>6081</v>
      </c>
      <c r="BP5914" s="8"/>
    </row>
    <row r="5915" spans="1:68" x14ac:dyDescent="0.25">
      <c r="A5915" s="8"/>
      <c r="B5915" s="8"/>
      <c r="C5915" s="8"/>
      <c r="D5915" s="8"/>
      <c r="F5915" s="8"/>
      <c r="H5915"/>
      <c r="N5915"/>
      <c r="P5915" s="8"/>
      <c r="R5915" s="8"/>
      <c r="T5915" s="8"/>
      <c r="AQ5915"/>
      <c r="BJ5915" s="33" t="s">
        <v>6082</v>
      </c>
      <c r="BP5915" s="8"/>
    </row>
    <row r="5916" spans="1:68" x14ac:dyDescent="0.25">
      <c r="A5916" s="8"/>
      <c r="B5916" s="8"/>
      <c r="C5916" s="8"/>
      <c r="D5916" s="8"/>
      <c r="F5916" s="8"/>
      <c r="H5916"/>
      <c r="N5916"/>
      <c r="P5916" s="8"/>
      <c r="R5916" s="8"/>
      <c r="T5916" s="8"/>
      <c r="AQ5916"/>
      <c r="BJ5916" s="33" t="s">
        <v>6083</v>
      </c>
      <c r="BP5916" s="8"/>
    </row>
    <row r="5917" spans="1:68" x14ac:dyDescent="0.25">
      <c r="A5917" s="8"/>
      <c r="B5917" s="8"/>
      <c r="C5917" s="8"/>
      <c r="D5917" s="8"/>
      <c r="F5917" s="8"/>
      <c r="H5917"/>
      <c r="N5917"/>
      <c r="P5917" s="8"/>
      <c r="R5917" s="8"/>
      <c r="T5917" s="8"/>
      <c r="AQ5917"/>
      <c r="BJ5917" s="33" t="s">
        <v>6084</v>
      </c>
      <c r="BP5917" s="8"/>
    </row>
    <row r="5918" spans="1:68" x14ac:dyDescent="0.25">
      <c r="A5918" s="8"/>
      <c r="B5918" s="8"/>
      <c r="C5918" s="8"/>
      <c r="D5918" s="8"/>
      <c r="F5918" s="8"/>
      <c r="H5918"/>
      <c r="N5918"/>
      <c r="P5918" s="8"/>
      <c r="R5918" s="8"/>
      <c r="T5918" s="8"/>
      <c r="AQ5918"/>
      <c r="BJ5918" s="33" t="s">
        <v>6085</v>
      </c>
      <c r="BP5918" s="8"/>
    </row>
    <row r="5919" spans="1:68" x14ac:dyDescent="0.25">
      <c r="A5919" s="8"/>
      <c r="B5919" s="8"/>
      <c r="C5919" s="8"/>
      <c r="D5919" s="8"/>
      <c r="F5919" s="8"/>
      <c r="H5919"/>
      <c r="N5919"/>
      <c r="P5919" s="8"/>
      <c r="R5919" s="8"/>
      <c r="T5919" s="8"/>
      <c r="AQ5919"/>
      <c r="BJ5919" s="33" t="s">
        <v>6086</v>
      </c>
      <c r="BP5919" s="8"/>
    </row>
    <row r="5920" spans="1:68" x14ac:dyDescent="0.25">
      <c r="A5920" s="8"/>
      <c r="B5920" s="8"/>
      <c r="C5920" s="8"/>
      <c r="D5920" s="8"/>
      <c r="F5920" s="8"/>
      <c r="H5920"/>
      <c r="N5920"/>
      <c r="P5920" s="8"/>
      <c r="R5920" s="8"/>
      <c r="T5920" s="8"/>
      <c r="AQ5920"/>
      <c r="BJ5920" s="33" t="s">
        <v>6087</v>
      </c>
      <c r="BP5920" s="8"/>
    </row>
    <row r="5921" spans="1:68" x14ac:dyDescent="0.25">
      <c r="A5921" s="8"/>
      <c r="B5921" s="8"/>
      <c r="C5921" s="8"/>
      <c r="D5921" s="8"/>
      <c r="F5921" s="8"/>
      <c r="H5921"/>
      <c r="N5921"/>
      <c r="P5921" s="8"/>
      <c r="R5921" s="8"/>
      <c r="T5921" s="8"/>
      <c r="AQ5921"/>
      <c r="BJ5921" s="33" t="s">
        <v>6088</v>
      </c>
      <c r="BP5921" s="8"/>
    </row>
    <row r="5922" spans="1:68" x14ac:dyDescent="0.25">
      <c r="A5922" s="8"/>
      <c r="B5922" s="8"/>
      <c r="C5922" s="8"/>
      <c r="D5922" s="8"/>
      <c r="F5922" s="8"/>
      <c r="H5922"/>
      <c r="N5922"/>
      <c r="P5922" s="8"/>
      <c r="R5922" s="8"/>
      <c r="T5922" s="8"/>
      <c r="AQ5922"/>
      <c r="BJ5922" s="33" t="s">
        <v>6089</v>
      </c>
      <c r="BP5922" s="8"/>
    </row>
    <row r="5923" spans="1:68" x14ac:dyDescent="0.25">
      <c r="A5923" s="8"/>
      <c r="B5923" s="8"/>
      <c r="C5923" s="8"/>
      <c r="D5923" s="8"/>
      <c r="F5923" s="8"/>
      <c r="H5923"/>
      <c r="N5923"/>
      <c r="P5923" s="8"/>
      <c r="R5923" s="8"/>
      <c r="T5923" s="8"/>
      <c r="AQ5923"/>
      <c r="BJ5923" s="33" t="s">
        <v>6090</v>
      </c>
      <c r="BP5923" s="8"/>
    </row>
    <row r="5924" spans="1:68" x14ac:dyDescent="0.25">
      <c r="A5924" s="8"/>
      <c r="B5924" s="8"/>
      <c r="C5924" s="8"/>
      <c r="D5924" s="8"/>
      <c r="F5924" s="8"/>
      <c r="H5924"/>
      <c r="N5924"/>
      <c r="P5924" s="8"/>
      <c r="R5924" s="8"/>
      <c r="T5924" s="8"/>
      <c r="AQ5924"/>
      <c r="BJ5924" s="33" t="s">
        <v>6091</v>
      </c>
      <c r="BP5924" s="8"/>
    </row>
    <row r="5925" spans="1:68" x14ac:dyDescent="0.25">
      <c r="A5925" s="8"/>
      <c r="B5925" s="8"/>
      <c r="C5925" s="8"/>
      <c r="D5925" s="8"/>
      <c r="F5925" s="8"/>
      <c r="H5925"/>
      <c r="N5925"/>
      <c r="P5925" s="8"/>
      <c r="R5925" s="8"/>
      <c r="T5925" s="8"/>
      <c r="AQ5925"/>
      <c r="BJ5925" s="33" t="s">
        <v>6092</v>
      </c>
      <c r="BP5925" s="8"/>
    </row>
    <row r="5926" spans="1:68" x14ac:dyDescent="0.25">
      <c r="A5926" s="8"/>
      <c r="B5926" s="8"/>
      <c r="C5926" s="8"/>
      <c r="D5926" s="8"/>
      <c r="F5926" s="8"/>
      <c r="H5926"/>
      <c r="N5926"/>
      <c r="P5926" s="8"/>
      <c r="R5926" s="8"/>
      <c r="T5926" s="8"/>
      <c r="AQ5926"/>
      <c r="BJ5926" s="33" t="s">
        <v>6093</v>
      </c>
      <c r="BP5926" s="8"/>
    </row>
    <row r="5927" spans="1:68" x14ac:dyDescent="0.25">
      <c r="A5927" s="8"/>
      <c r="B5927" s="8"/>
      <c r="C5927" s="8"/>
      <c r="D5927" s="8"/>
      <c r="F5927" s="8"/>
      <c r="H5927"/>
      <c r="N5927"/>
      <c r="P5927" s="8"/>
      <c r="R5927" s="8"/>
      <c r="T5927" s="8"/>
      <c r="AQ5927"/>
      <c r="BJ5927" s="33" t="s">
        <v>6094</v>
      </c>
      <c r="BP5927" s="8"/>
    </row>
    <row r="5928" spans="1:68" x14ac:dyDescent="0.25">
      <c r="A5928" s="8"/>
      <c r="B5928" s="8"/>
      <c r="C5928" s="8"/>
      <c r="D5928" s="8"/>
      <c r="F5928" s="8"/>
      <c r="H5928"/>
      <c r="N5928"/>
      <c r="P5928" s="8"/>
      <c r="R5928" s="8"/>
      <c r="T5928" s="8"/>
      <c r="AQ5928"/>
      <c r="BJ5928" s="33" t="s">
        <v>6095</v>
      </c>
      <c r="BP5928" s="8"/>
    </row>
    <row r="5929" spans="1:68" x14ac:dyDescent="0.25">
      <c r="A5929" s="8"/>
      <c r="B5929" s="8"/>
      <c r="C5929" s="8"/>
      <c r="D5929" s="8"/>
      <c r="F5929" s="8"/>
      <c r="H5929"/>
      <c r="N5929"/>
      <c r="P5929" s="8"/>
      <c r="R5929" s="8"/>
      <c r="T5929" s="8"/>
      <c r="AQ5929"/>
      <c r="BJ5929" s="33" t="s">
        <v>6096</v>
      </c>
      <c r="BP5929" s="8"/>
    </row>
    <row r="5930" spans="1:68" x14ac:dyDescent="0.25">
      <c r="A5930" s="8"/>
      <c r="B5930" s="8"/>
      <c r="C5930" s="8"/>
      <c r="D5930" s="8"/>
      <c r="F5930" s="8"/>
      <c r="H5930"/>
      <c r="N5930"/>
      <c r="P5930" s="8"/>
      <c r="R5930" s="8"/>
      <c r="T5930" s="8"/>
      <c r="AQ5930"/>
      <c r="BJ5930" s="33" t="s">
        <v>6097</v>
      </c>
      <c r="BP5930" s="8"/>
    </row>
    <row r="5931" spans="1:68" x14ac:dyDescent="0.25">
      <c r="A5931" s="8"/>
      <c r="B5931" s="8"/>
      <c r="C5931" s="8"/>
      <c r="D5931" s="8"/>
      <c r="F5931" s="8"/>
      <c r="H5931"/>
      <c r="N5931"/>
      <c r="P5931" s="8"/>
      <c r="R5931" s="8"/>
      <c r="T5931" s="8"/>
      <c r="AQ5931"/>
      <c r="BJ5931" s="33" t="s">
        <v>6098</v>
      </c>
      <c r="BP5931" s="8"/>
    </row>
    <row r="5932" spans="1:68" x14ac:dyDescent="0.25">
      <c r="A5932" s="8"/>
      <c r="B5932" s="8"/>
      <c r="C5932" s="8"/>
      <c r="D5932" s="8"/>
      <c r="F5932" s="8"/>
      <c r="H5932"/>
      <c r="N5932"/>
      <c r="P5932" s="8"/>
      <c r="R5932" s="8"/>
      <c r="T5932" s="8"/>
      <c r="AQ5932"/>
      <c r="BJ5932" s="33" t="s">
        <v>6099</v>
      </c>
      <c r="BP5932" s="8"/>
    </row>
    <row r="5933" spans="1:68" x14ac:dyDescent="0.25">
      <c r="A5933" s="8"/>
      <c r="B5933" s="8"/>
      <c r="C5933" s="8"/>
      <c r="D5933" s="8"/>
      <c r="F5933" s="8"/>
      <c r="H5933"/>
      <c r="N5933"/>
      <c r="P5933" s="8"/>
      <c r="R5933" s="8"/>
      <c r="T5933" s="8"/>
      <c r="AQ5933"/>
      <c r="BJ5933" s="33" t="s">
        <v>6100</v>
      </c>
      <c r="BP5933" s="8"/>
    </row>
    <row r="5934" spans="1:68" x14ac:dyDescent="0.25">
      <c r="A5934" s="8"/>
      <c r="B5934" s="8"/>
      <c r="C5934" s="8"/>
      <c r="D5934" s="8"/>
      <c r="F5934" s="8"/>
      <c r="H5934"/>
      <c r="N5934"/>
      <c r="P5934" s="8"/>
      <c r="R5934" s="8"/>
      <c r="T5934" s="8"/>
      <c r="AQ5934"/>
      <c r="BJ5934" s="33" t="s">
        <v>6101</v>
      </c>
      <c r="BP5934" s="8"/>
    </row>
    <row r="5935" spans="1:68" x14ac:dyDescent="0.25">
      <c r="A5935" s="8"/>
      <c r="B5935" s="8"/>
      <c r="C5935" s="8"/>
      <c r="D5935" s="8"/>
      <c r="F5935" s="8"/>
      <c r="H5935"/>
      <c r="N5935"/>
      <c r="P5935" s="8"/>
      <c r="R5935" s="8"/>
      <c r="T5935" s="8"/>
      <c r="AQ5935"/>
      <c r="BJ5935" s="33" t="s">
        <v>6102</v>
      </c>
      <c r="BP5935" s="8"/>
    </row>
    <row r="5936" spans="1:68" x14ac:dyDescent="0.25">
      <c r="A5936" s="8"/>
      <c r="B5936" s="8"/>
      <c r="C5936" s="8"/>
      <c r="D5936" s="8"/>
      <c r="F5936" s="8"/>
      <c r="H5936"/>
      <c r="N5936"/>
      <c r="P5936" s="8"/>
      <c r="R5936" s="8"/>
      <c r="T5936" s="8"/>
      <c r="AQ5936"/>
      <c r="BJ5936" s="33" t="s">
        <v>6103</v>
      </c>
      <c r="BP5936" s="8"/>
    </row>
    <row r="5937" spans="1:68" x14ac:dyDescent="0.25">
      <c r="A5937" s="8"/>
      <c r="B5937" s="8"/>
      <c r="C5937" s="8"/>
      <c r="D5937" s="8"/>
      <c r="F5937" s="8"/>
      <c r="H5937"/>
      <c r="N5937"/>
      <c r="P5937" s="8"/>
      <c r="R5937" s="8"/>
      <c r="T5937" s="8"/>
      <c r="AQ5937"/>
      <c r="BJ5937" s="33" t="s">
        <v>6104</v>
      </c>
      <c r="BP5937" s="8"/>
    </row>
    <row r="5938" spans="1:68" x14ac:dyDescent="0.25">
      <c r="A5938" s="8"/>
      <c r="B5938" s="8"/>
      <c r="C5938" s="8"/>
      <c r="D5938" s="8"/>
      <c r="F5938" s="8"/>
      <c r="H5938"/>
      <c r="N5938"/>
      <c r="P5938" s="8"/>
      <c r="R5938" s="8"/>
      <c r="T5938" s="8"/>
      <c r="AQ5938"/>
      <c r="BJ5938" s="33" t="s">
        <v>6105</v>
      </c>
      <c r="BP5938" s="8"/>
    </row>
    <row r="5939" spans="1:68" x14ac:dyDescent="0.25">
      <c r="A5939" s="8"/>
      <c r="B5939" s="8"/>
      <c r="C5939" s="8"/>
      <c r="D5939" s="8"/>
      <c r="F5939" s="8"/>
      <c r="H5939"/>
      <c r="N5939"/>
      <c r="P5939" s="8"/>
      <c r="R5939" s="8"/>
      <c r="T5939" s="8"/>
      <c r="AQ5939"/>
      <c r="BJ5939" s="33" t="s">
        <v>6106</v>
      </c>
      <c r="BP5939" s="8"/>
    </row>
    <row r="5940" spans="1:68" x14ac:dyDescent="0.25">
      <c r="A5940" s="8"/>
      <c r="B5940" s="8"/>
      <c r="C5940" s="8"/>
      <c r="D5940" s="8"/>
      <c r="F5940" s="8"/>
      <c r="H5940"/>
      <c r="N5940"/>
      <c r="P5940" s="8"/>
      <c r="R5940" s="8"/>
      <c r="T5940" s="8"/>
      <c r="AQ5940"/>
      <c r="BJ5940" s="33" t="s">
        <v>6107</v>
      </c>
      <c r="BP5940" s="8"/>
    </row>
    <row r="5941" spans="1:68" x14ac:dyDescent="0.25">
      <c r="A5941" s="8"/>
      <c r="B5941" s="8"/>
      <c r="C5941" s="8"/>
      <c r="D5941" s="8"/>
      <c r="F5941" s="8"/>
      <c r="H5941"/>
      <c r="N5941"/>
      <c r="P5941" s="8"/>
      <c r="R5941" s="8"/>
      <c r="T5941" s="8"/>
      <c r="AQ5941"/>
      <c r="BJ5941" s="33" t="s">
        <v>6108</v>
      </c>
      <c r="BP5941" s="8"/>
    </row>
    <row r="5942" spans="1:68" x14ac:dyDescent="0.25">
      <c r="A5942" s="8"/>
      <c r="B5942" s="8"/>
      <c r="C5942" s="8"/>
      <c r="D5942" s="8"/>
      <c r="F5942" s="8"/>
      <c r="H5942"/>
      <c r="N5942"/>
      <c r="P5942" s="8"/>
      <c r="R5942" s="8"/>
      <c r="T5942" s="8"/>
      <c r="AQ5942"/>
      <c r="BJ5942" s="33" t="s">
        <v>6109</v>
      </c>
      <c r="BP5942" s="8"/>
    </row>
    <row r="5943" spans="1:68" x14ac:dyDescent="0.25">
      <c r="A5943" s="8"/>
      <c r="B5943" s="8"/>
      <c r="C5943" s="8"/>
      <c r="D5943" s="8"/>
      <c r="F5943" s="8"/>
      <c r="H5943"/>
      <c r="N5943"/>
      <c r="P5943" s="8"/>
      <c r="R5943" s="8"/>
      <c r="T5943" s="8"/>
      <c r="AQ5943"/>
      <c r="BJ5943" s="33" t="s">
        <v>6110</v>
      </c>
      <c r="BP5943" s="8"/>
    </row>
    <row r="5944" spans="1:68" x14ac:dyDescent="0.25">
      <c r="A5944" s="8"/>
      <c r="B5944" s="8"/>
      <c r="C5944" s="8"/>
      <c r="D5944" s="8"/>
      <c r="F5944" s="8"/>
      <c r="H5944"/>
      <c r="N5944"/>
      <c r="P5944" s="8"/>
      <c r="R5944" s="8"/>
      <c r="T5944" s="8"/>
      <c r="AQ5944"/>
      <c r="BJ5944" s="33" t="s">
        <v>6111</v>
      </c>
      <c r="BP5944" s="8"/>
    </row>
    <row r="5945" spans="1:68" x14ac:dyDescent="0.25">
      <c r="A5945" s="8"/>
      <c r="B5945" s="8"/>
      <c r="C5945" s="8"/>
      <c r="D5945" s="8"/>
      <c r="F5945" s="8"/>
      <c r="H5945"/>
      <c r="N5945"/>
      <c r="P5945" s="8"/>
      <c r="R5945" s="8"/>
      <c r="T5945" s="8"/>
      <c r="AQ5945"/>
      <c r="BJ5945" s="33" t="s">
        <v>6112</v>
      </c>
      <c r="BP5945" s="8"/>
    </row>
    <row r="5946" spans="1:68" x14ac:dyDescent="0.25">
      <c r="A5946" s="8"/>
      <c r="B5946" s="8"/>
      <c r="C5946" s="8"/>
      <c r="D5946" s="8"/>
      <c r="F5946" s="8"/>
      <c r="H5946"/>
      <c r="N5946"/>
      <c r="P5946" s="8"/>
      <c r="R5946" s="8"/>
      <c r="T5946" s="8"/>
      <c r="AQ5946"/>
      <c r="BJ5946" s="33" t="s">
        <v>6113</v>
      </c>
      <c r="BP5946" s="8"/>
    </row>
    <row r="5947" spans="1:68" x14ac:dyDescent="0.25">
      <c r="A5947" s="8"/>
      <c r="B5947" s="8"/>
      <c r="C5947" s="8"/>
      <c r="D5947" s="8"/>
      <c r="F5947" s="8"/>
      <c r="H5947"/>
      <c r="N5947"/>
      <c r="P5947" s="8"/>
      <c r="R5947" s="8"/>
      <c r="T5947" s="8"/>
      <c r="AQ5947"/>
      <c r="BJ5947" s="33" t="s">
        <v>6114</v>
      </c>
      <c r="BP5947" s="8"/>
    </row>
    <row r="5948" spans="1:68" x14ac:dyDescent="0.25">
      <c r="A5948" s="8"/>
      <c r="B5948" s="8"/>
      <c r="C5948" s="8"/>
      <c r="D5948" s="8"/>
      <c r="F5948" s="8"/>
      <c r="H5948"/>
      <c r="N5948"/>
      <c r="P5948" s="8"/>
      <c r="R5948" s="8"/>
      <c r="T5948" s="8"/>
      <c r="AQ5948"/>
      <c r="BJ5948" s="33" t="s">
        <v>6115</v>
      </c>
      <c r="BP5948" s="8"/>
    </row>
    <row r="5949" spans="1:68" x14ac:dyDescent="0.25">
      <c r="A5949" s="8"/>
      <c r="B5949" s="8"/>
      <c r="C5949" s="8"/>
      <c r="D5949" s="8"/>
      <c r="F5949" s="8"/>
      <c r="H5949"/>
      <c r="N5949"/>
      <c r="P5949" s="8"/>
      <c r="R5949" s="8"/>
      <c r="T5949" s="8"/>
      <c r="AQ5949"/>
      <c r="BJ5949" s="33" t="s">
        <v>6116</v>
      </c>
      <c r="BP5949" s="8"/>
    </row>
    <row r="5950" spans="1:68" x14ac:dyDescent="0.25">
      <c r="A5950" s="8"/>
      <c r="B5950" s="8"/>
      <c r="C5950" s="8"/>
      <c r="D5950" s="8"/>
      <c r="F5950" s="8"/>
      <c r="H5950"/>
      <c r="N5950"/>
      <c r="P5950" s="8"/>
      <c r="R5950" s="8"/>
      <c r="T5950" s="8"/>
      <c r="AQ5950"/>
      <c r="BJ5950" s="33" t="s">
        <v>6117</v>
      </c>
      <c r="BP5950" s="8"/>
    </row>
    <row r="5951" spans="1:68" x14ac:dyDescent="0.25">
      <c r="A5951" s="8"/>
      <c r="B5951" s="8"/>
      <c r="C5951" s="8"/>
      <c r="D5951" s="8"/>
      <c r="F5951" s="8"/>
      <c r="H5951"/>
      <c r="N5951"/>
      <c r="P5951" s="8"/>
      <c r="R5951" s="8"/>
      <c r="T5951" s="8"/>
      <c r="AQ5951"/>
      <c r="BJ5951" s="33" t="s">
        <v>6118</v>
      </c>
      <c r="BP5951" s="8"/>
    </row>
    <row r="5952" spans="1:68" x14ac:dyDescent="0.25">
      <c r="A5952" s="8"/>
      <c r="B5952" s="8"/>
      <c r="C5952" s="8"/>
      <c r="D5952" s="8"/>
      <c r="F5952" s="8"/>
      <c r="H5952"/>
      <c r="N5952"/>
      <c r="P5952" s="8"/>
      <c r="R5952" s="8"/>
      <c r="T5952" s="8"/>
      <c r="AQ5952"/>
      <c r="BJ5952" s="33" t="s">
        <v>6119</v>
      </c>
      <c r="BP5952" s="8"/>
    </row>
    <row r="5953" spans="1:68" x14ac:dyDescent="0.25">
      <c r="A5953" s="8"/>
      <c r="B5953" s="8"/>
      <c r="C5953" s="8"/>
      <c r="D5953" s="8"/>
      <c r="F5953" s="8"/>
      <c r="H5953"/>
      <c r="N5953"/>
      <c r="P5953" s="8"/>
      <c r="R5953" s="8"/>
      <c r="T5953" s="8"/>
      <c r="AQ5953"/>
      <c r="BJ5953" s="33" t="s">
        <v>6120</v>
      </c>
      <c r="BP5953" s="8"/>
    </row>
    <row r="5954" spans="1:68" x14ac:dyDescent="0.25">
      <c r="A5954" s="8"/>
      <c r="B5954" s="8"/>
      <c r="C5954" s="8"/>
      <c r="D5954" s="8"/>
      <c r="F5954" s="8"/>
      <c r="H5954"/>
      <c r="N5954"/>
      <c r="P5954" s="8"/>
      <c r="R5954" s="8"/>
      <c r="T5954" s="8"/>
      <c r="AQ5954"/>
      <c r="BJ5954" s="33" t="s">
        <v>6121</v>
      </c>
      <c r="BP5954" s="8"/>
    </row>
    <row r="5955" spans="1:68" x14ac:dyDescent="0.25">
      <c r="A5955" s="8"/>
      <c r="B5955" s="8"/>
      <c r="C5955" s="8"/>
      <c r="D5955" s="8"/>
      <c r="F5955" s="8"/>
      <c r="H5955"/>
      <c r="N5955"/>
      <c r="P5955" s="8"/>
      <c r="R5955" s="8"/>
      <c r="T5955" s="8"/>
      <c r="AQ5955"/>
      <c r="BJ5955" s="33" t="s">
        <v>6122</v>
      </c>
      <c r="BP5955" s="8"/>
    </row>
    <row r="5956" spans="1:68" x14ac:dyDescent="0.25">
      <c r="A5956" s="8"/>
      <c r="B5956" s="8"/>
      <c r="C5956" s="8"/>
      <c r="D5956" s="8"/>
      <c r="F5956" s="8"/>
      <c r="H5956"/>
      <c r="N5956"/>
      <c r="P5956" s="8"/>
      <c r="R5956" s="8"/>
      <c r="T5956" s="8"/>
      <c r="AQ5956"/>
      <c r="BJ5956" s="33" t="s">
        <v>6123</v>
      </c>
      <c r="BP5956" s="8"/>
    </row>
    <row r="5957" spans="1:68" x14ac:dyDescent="0.25">
      <c r="A5957" s="8"/>
      <c r="B5957" s="8"/>
      <c r="C5957" s="8"/>
      <c r="D5957" s="8"/>
      <c r="F5957" s="8"/>
      <c r="H5957"/>
      <c r="N5957"/>
      <c r="P5957" s="8"/>
      <c r="R5957" s="8"/>
      <c r="T5957" s="8"/>
      <c r="AQ5957"/>
      <c r="BJ5957" s="33" t="s">
        <v>6124</v>
      </c>
      <c r="BP5957" s="8"/>
    </row>
    <row r="5958" spans="1:68" x14ac:dyDescent="0.25">
      <c r="A5958" s="8"/>
      <c r="B5958" s="8"/>
      <c r="C5958" s="8"/>
      <c r="D5958" s="8"/>
      <c r="F5958" s="8"/>
      <c r="H5958"/>
      <c r="N5958"/>
      <c r="P5958" s="8"/>
      <c r="R5958" s="8"/>
      <c r="T5958" s="8"/>
      <c r="AQ5958"/>
      <c r="BJ5958" s="33" t="s">
        <v>6125</v>
      </c>
      <c r="BP5958" s="8"/>
    </row>
    <row r="5959" spans="1:68" x14ac:dyDescent="0.25">
      <c r="A5959" s="8"/>
      <c r="B5959" s="8"/>
      <c r="C5959" s="8"/>
      <c r="D5959" s="8"/>
      <c r="F5959" s="8"/>
      <c r="H5959"/>
      <c r="N5959"/>
      <c r="P5959" s="8"/>
      <c r="R5959" s="8"/>
      <c r="T5959" s="8"/>
      <c r="AQ5959"/>
      <c r="BJ5959" s="33" t="s">
        <v>6126</v>
      </c>
      <c r="BP5959" s="8"/>
    </row>
    <row r="5960" spans="1:68" x14ac:dyDescent="0.25">
      <c r="A5960" s="8"/>
      <c r="B5960" s="8"/>
      <c r="C5960" s="8"/>
      <c r="D5960" s="8"/>
      <c r="F5960" s="8"/>
      <c r="H5960"/>
      <c r="N5960"/>
      <c r="P5960" s="8"/>
      <c r="R5960" s="8"/>
      <c r="T5960" s="8"/>
      <c r="AQ5960"/>
      <c r="BJ5960" s="33" t="s">
        <v>6127</v>
      </c>
      <c r="BP5960" s="8"/>
    </row>
    <row r="5961" spans="1:68" x14ac:dyDescent="0.25">
      <c r="A5961" s="8"/>
      <c r="B5961" s="8"/>
      <c r="C5961" s="8"/>
      <c r="D5961" s="8"/>
      <c r="F5961" s="8"/>
      <c r="H5961"/>
      <c r="N5961"/>
      <c r="P5961" s="8"/>
      <c r="R5961" s="8"/>
      <c r="T5961" s="8"/>
      <c r="AQ5961"/>
      <c r="BJ5961" s="33" t="s">
        <v>6128</v>
      </c>
      <c r="BP5961" s="8"/>
    </row>
    <row r="5962" spans="1:68" x14ac:dyDescent="0.25">
      <c r="A5962" s="8"/>
      <c r="B5962" s="8"/>
      <c r="C5962" s="8"/>
      <c r="D5962" s="8"/>
      <c r="F5962" s="8"/>
      <c r="H5962"/>
      <c r="N5962"/>
      <c r="P5962" s="8"/>
      <c r="R5962" s="8"/>
      <c r="T5962" s="8"/>
      <c r="AQ5962"/>
      <c r="BJ5962" s="33" t="s">
        <v>6129</v>
      </c>
      <c r="BP5962" s="8"/>
    </row>
    <row r="5963" spans="1:68" x14ac:dyDescent="0.25">
      <c r="A5963" s="8"/>
      <c r="B5963" s="8"/>
      <c r="C5963" s="8"/>
      <c r="D5963" s="8"/>
      <c r="F5963" s="8"/>
      <c r="H5963"/>
      <c r="N5963"/>
      <c r="P5963" s="8"/>
      <c r="R5963" s="8"/>
      <c r="T5963" s="8"/>
      <c r="AQ5963"/>
      <c r="BJ5963" s="33" t="s">
        <v>6130</v>
      </c>
      <c r="BP5963" s="8"/>
    </row>
    <row r="5964" spans="1:68" x14ac:dyDescent="0.25">
      <c r="A5964" s="8"/>
      <c r="B5964" s="8"/>
      <c r="C5964" s="8"/>
      <c r="D5964" s="8"/>
      <c r="F5964" s="8"/>
      <c r="H5964"/>
      <c r="N5964"/>
      <c r="P5964" s="8"/>
      <c r="R5964" s="8"/>
      <c r="T5964" s="8"/>
      <c r="AQ5964"/>
      <c r="BJ5964" s="33" t="s">
        <v>6131</v>
      </c>
      <c r="BP5964" s="8"/>
    </row>
    <row r="5965" spans="1:68" x14ac:dyDescent="0.25">
      <c r="A5965" s="8"/>
      <c r="B5965" s="8"/>
      <c r="C5965" s="8"/>
      <c r="D5965" s="8"/>
      <c r="F5965" s="8"/>
      <c r="H5965"/>
      <c r="N5965"/>
      <c r="P5965" s="8"/>
      <c r="R5965" s="8"/>
      <c r="T5965" s="8"/>
      <c r="AQ5965"/>
      <c r="BJ5965" s="33" t="s">
        <v>6132</v>
      </c>
      <c r="BP5965" s="8"/>
    </row>
    <row r="5966" spans="1:68" x14ac:dyDescent="0.25">
      <c r="A5966" s="8"/>
      <c r="B5966" s="8"/>
      <c r="C5966" s="8"/>
      <c r="D5966" s="8"/>
      <c r="F5966" s="8"/>
      <c r="H5966"/>
      <c r="N5966"/>
      <c r="P5966" s="8"/>
      <c r="R5966" s="8"/>
      <c r="T5966" s="8"/>
      <c r="AQ5966"/>
      <c r="BJ5966" s="33" t="s">
        <v>6133</v>
      </c>
      <c r="BP5966" s="8"/>
    </row>
    <row r="5967" spans="1:68" x14ac:dyDescent="0.25">
      <c r="A5967" s="8"/>
      <c r="B5967" s="8"/>
      <c r="C5967" s="8"/>
      <c r="D5967" s="8"/>
      <c r="F5967" s="8"/>
      <c r="H5967"/>
      <c r="N5967"/>
      <c r="P5967" s="8"/>
      <c r="R5967" s="8"/>
      <c r="T5967" s="8"/>
      <c r="AQ5967"/>
      <c r="BJ5967" s="33" t="s">
        <v>6134</v>
      </c>
      <c r="BP5967" s="8"/>
    </row>
    <row r="5968" spans="1:68" x14ac:dyDescent="0.25">
      <c r="A5968" s="8"/>
      <c r="B5968" s="8"/>
      <c r="C5968" s="8"/>
      <c r="D5968" s="8"/>
      <c r="F5968" s="8"/>
      <c r="H5968"/>
      <c r="N5968"/>
      <c r="P5968" s="8"/>
      <c r="R5968" s="8"/>
      <c r="T5968" s="8"/>
      <c r="AQ5968"/>
      <c r="BJ5968" s="33" t="s">
        <v>6135</v>
      </c>
      <c r="BP5968" s="8"/>
    </row>
    <row r="5969" spans="1:68" x14ac:dyDescent="0.25">
      <c r="A5969" s="8"/>
      <c r="B5969" s="8"/>
      <c r="C5969" s="8"/>
      <c r="D5969" s="8"/>
      <c r="F5969" s="8"/>
      <c r="H5969"/>
      <c r="N5969"/>
      <c r="P5969" s="8"/>
      <c r="R5969" s="8"/>
      <c r="T5969" s="8"/>
      <c r="AQ5969"/>
      <c r="BJ5969" s="33" t="s">
        <v>6136</v>
      </c>
      <c r="BP5969" s="8"/>
    </row>
    <row r="5970" spans="1:68" x14ac:dyDescent="0.25">
      <c r="A5970" s="8"/>
      <c r="B5970" s="8"/>
      <c r="C5970" s="8"/>
      <c r="D5970" s="8"/>
      <c r="F5970" s="8"/>
      <c r="H5970"/>
      <c r="N5970"/>
      <c r="P5970" s="8"/>
      <c r="R5970" s="8"/>
      <c r="T5970" s="8"/>
      <c r="AQ5970"/>
      <c r="BJ5970" s="33" t="s">
        <v>6137</v>
      </c>
      <c r="BP5970" s="8"/>
    </row>
    <row r="5971" spans="1:68" x14ac:dyDescent="0.25">
      <c r="A5971" s="8"/>
      <c r="B5971" s="8"/>
      <c r="C5971" s="8"/>
      <c r="D5971" s="8"/>
      <c r="F5971" s="8"/>
      <c r="H5971"/>
      <c r="N5971"/>
      <c r="P5971" s="8"/>
      <c r="R5971" s="8"/>
      <c r="T5971" s="8"/>
      <c r="AQ5971"/>
      <c r="BJ5971" s="33" t="s">
        <v>6138</v>
      </c>
      <c r="BP5971" s="8"/>
    </row>
    <row r="5972" spans="1:68" x14ac:dyDescent="0.25">
      <c r="A5972" s="8"/>
      <c r="B5972" s="8"/>
      <c r="C5972" s="8"/>
      <c r="D5972" s="8"/>
      <c r="F5972" s="8"/>
      <c r="H5972"/>
      <c r="N5972"/>
      <c r="P5972" s="8"/>
      <c r="R5972" s="8"/>
      <c r="T5972" s="8"/>
      <c r="AQ5972"/>
      <c r="BJ5972" s="33" t="s">
        <v>6139</v>
      </c>
      <c r="BP5972" s="8"/>
    </row>
    <row r="5973" spans="1:68" x14ac:dyDescent="0.25">
      <c r="A5973" s="8"/>
      <c r="B5973" s="8"/>
      <c r="C5973" s="8"/>
      <c r="D5973" s="8"/>
      <c r="F5973" s="8"/>
      <c r="H5973"/>
      <c r="N5973"/>
      <c r="P5973" s="8"/>
      <c r="R5973" s="8"/>
      <c r="T5973" s="8"/>
      <c r="AQ5973"/>
      <c r="BJ5973" s="33" t="s">
        <v>6140</v>
      </c>
      <c r="BP5973" s="8"/>
    </row>
    <row r="5974" spans="1:68" x14ac:dyDescent="0.25">
      <c r="A5974" s="8"/>
      <c r="B5974" s="8"/>
      <c r="C5974" s="8"/>
      <c r="D5974" s="8"/>
      <c r="F5974" s="8"/>
      <c r="H5974"/>
      <c r="N5974"/>
      <c r="P5974" s="8"/>
      <c r="R5974" s="8"/>
      <c r="T5974" s="8"/>
      <c r="AQ5974"/>
      <c r="BJ5974" s="33" t="s">
        <v>6141</v>
      </c>
      <c r="BP5974" s="8"/>
    </row>
    <row r="5975" spans="1:68" x14ac:dyDescent="0.25">
      <c r="A5975" s="8"/>
      <c r="B5975" s="8"/>
      <c r="C5975" s="8"/>
      <c r="D5975" s="8"/>
      <c r="F5975" s="8"/>
      <c r="H5975"/>
      <c r="N5975"/>
      <c r="P5975" s="8"/>
      <c r="R5975" s="8"/>
      <c r="T5975" s="8"/>
      <c r="AQ5975"/>
      <c r="BJ5975" s="33" t="s">
        <v>6142</v>
      </c>
      <c r="BP5975" s="8"/>
    </row>
    <row r="5976" spans="1:68" x14ac:dyDescent="0.25">
      <c r="A5976" s="8"/>
      <c r="B5976" s="8"/>
      <c r="C5976" s="8"/>
      <c r="D5976" s="8"/>
      <c r="F5976" s="8"/>
      <c r="H5976"/>
      <c r="N5976"/>
      <c r="P5976" s="8"/>
      <c r="R5976" s="8"/>
      <c r="T5976" s="8"/>
      <c r="AQ5976"/>
      <c r="BJ5976" s="33" t="s">
        <v>6143</v>
      </c>
      <c r="BP5976" s="8"/>
    </row>
    <row r="5977" spans="1:68" x14ac:dyDescent="0.25">
      <c r="A5977" s="8"/>
      <c r="B5977" s="8"/>
      <c r="C5977" s="8"/>
      <c r="D5977" s="8"/>
      <c r="F5977" s="8"/>
      <c r="H5977"/>
      <c r="N5977"/>
      <c r="P5977" s="8"/>
      <c r="R5977" s="8"/>
      <c r="T5977" s="8"/>
      <c r="AQ5977"/>
      <c r="BJ5977" s="33" t="s">
        <v>6144</v>
      </c>
      <c r="BP5977" s="8"/>
    </row>
    <row r="5978" spans="1:68" x14ac:dyDescent="0.25">
      <c r="A5978" s="8"/>
      <c r="B5978" s="8"/>
      <c r="C5978" s="8"/>
      <c r="D5978" s="8"/>
      <c r="F5978" s="8"/>
      <c r="H5978"/>
      <c r="N5978"/>
      <c r="P5978" s="8"/>
      <c r="R5978" s="8"/>
      <c r="T5978" s="8"/>
      <c r="AQ5978"/>
      <c r="BJ5978" s="33" t="s">
        <v>6145</v>
      </c>
      <c r="BP5978" s="8"/>
    </row>
    <row r="5979" spans="1:68" x14ac:dyDescent="0.25">
      <c r="A5979" s="8"/>
      <c r="B5979" s="8"/>
      <c r="C5979" s="8"/>
      <c r="D5979" s="8"/>
      <c r="F5979" s="8"/>
      <c r="H5979"/>
      <c r="N5979"/>
      <c r="P5979" s="8"/>
      <c r="R5979" s="8"/>
      <c r="T5979" s="8"/>
      <c r="AQ5979"/>
      <c r="BJ5979" s="33" t="s">
        <v>6146</v>
      </c>
      <c r="BP5979" s="8"/>
    </row>
    <row r="5980" spans="1:68" x14ac:dyDescent="0.25">
      <c r="A5980" s="8"/>
      <c r="B5980" s="8"/>
      <c r="C5980" s="8"/>
      <c r="D5980" s="8"/>
      <c r="F5980" s="8"/>
      <c r="H5980"/>
      <c r="N5980"/>
      <c r="P5980" s="8"/>
      <c r="R5980" s="8"/>
      <c r="T5980" s="8"/>
      <c r="AQ5980"/>
      <c r="BJ5980" s="33" t="s">
        <v>6147</v>
      </c>
      <c r="BP5980" s="8"/>
    </row>
    <row r="5981" spans="1:68" x14ac:dyDescent="0.25">
      <c r="A5981" s="8"/>
      <c r="B5981" s="8"/>
      <c r="C5981" s="8"/>
      <c r="D5981" s="8"/>
      <c r="F5981" s="8"/>
      <c r="H5981"/>
      <c r="N5981"/>
      <c r="P5981" s="8"/>
      <c r="R5981" s="8"/>
      <c r="T5981" s="8"/>
      <c r="AQ5981"/>
      <c r="BJ5981" s="33" t="s">
        <v>6148</v>
      </c>
      <c r="BP5981" s="8"/>
    </row>
    <row r="5982" spans="1:68" x14ac:dyDescent="0.25">
      <c r="A5982" s="8"/>
      <c r="B5982" s="8"/>
      <c r="C5982" s="8"/>
      <c r="D5982" s="8"/>
      <c r="F5982" s="8"/>
      <c r="H5982"/>
      <c r="N5982"/>
      <c r="P5982" s="8"/>
      <c r="R5982" s="8"/>
      <c r="T5982" s="8"/>
      <c r="AQ5982"/>
      <c r="BJ5982" s="33" t="s">
        <v>6149</v>
      </c>
      <c r="BP5982" s="8"/>
    </row>
    <row r="5983" spans="1:68" x14ac:dyDescent="0.25">
      <c r="A5983" s="8"/>
      <c r="B5983" s="8"/>
      <c r="C5983" s="8"/>
      <c r="D5983" s="8"/>
      <c r="F5983" s="8"/>
      <c r="H5983"/>
      <c r="N5983"/>
      <c r="P5983" s="8"/>
      <c r="R5983" s="8"/>
      <c r="T5983" s="8"/>
      <c r="AQ5983"/>
      <c r="BJ5983" s="33" t="s">
        <v>6150</v>
      </c>
      <c r="BP5983" s="8"/>
    </row>
    <row r="5984" spans="1:68" x14ac:dyDescent="0.25">
      <c r="A5984" s="8"/>
      <c r="B5984" s="8"/>
      <c r="C5984" s="8"/>
      <c r="D5984" s="8"/>
      <c r="F5984" s="8"/>
      <c r="H5984"/>
      <c r="N5984"/>
      <c r="P5984" s="8"/>
      <c r="R5984" s="8"/>
      <c r="T5984" s="8"/>
      <c r="AQ5984"/>
      <c r="BJ5984" s="33" t="s">
        <v>6151</v>
      </c>
      <c r="BP5984" s="8"/>
    </row>
    <row r="5985" spans="1:68" x14ac:dyDescent="0.25">
      <c r="A5985" s="8"/>
      <c r="B5985" s="8"/>
      <c r="C5985" s="8"/>
      <c r="D5985" s="8"/>
      <c r="F5985" s="8"/>
      <c r="H5985"/>
      <c r="N5985"/>
      <c r="P5985" s="8"/>
      <c r="R5985" s="8"/>
      <c r="T5985" s="8"/>
      <c r="AQ5985"/>
      <c r="BJ5985" s="33" t="s">
        <v>6152</v>
      </c>
      <c r="BP5985" s="8"/>
    </row>
    <row r="5986" spans="1:68" x14ac:dyDescent="0.25">
      <c r="A5986" s="8"/>
      <c r="B5986" s="8"/>
      <c r="C5986" s="8"/>
      <c r="D5986" s="8"/>
      <c r="F5986" s="8"/>
      <c r="H5986"/>
      <c r="N5986"/>
      <c r="P5986" s="8"/>
      <c r="R5986" s="8"/>
      <c r="T5986" s="8"/>
      <c r="AQ5986"/>
      <c r="BJ5986" s="33" t="s">
        <v>6153</v>
      </c>
      <c r="BP5986" s="8"/>
    </row>
    <row r="5987" spans="1:68" x14ac:dyDescent="0.25">
      <c r="A5987" s="8"/>
      <c r="B5987" s="8"/>
      <c r="C5987" s="8"/>
      <c r="D5987" s="8"/>
      <c r="F5987" s="8"/>
      <c r="H5987"/>
      <c r="N5987"/>
      <c r="P5987" s="8"/>
      <c r="R5987" s="8"/>
      <c r="T5987" s="8"/>
      <c r="AQ5987"/>
      <c r="BJ5987" s="33" t="s">
        <v>6154</v>
      </c>
      <c r="BP5987" s="8"/>
    </row>
    <row r="5988" spans="1:68" x14ac:dyDescent="0.25">
      <c r="A5988" s="8"/>
      <c r="B5988" s="8"/>
      <c r="C5988" s="8"/>
      <c r="D5988" s="8"/>
      <c r="F5988" s="8"/>
      <c r="H5988"/>
      <c r="N5988"/>
      <c r="P5988" s="8"/>
      <c r="R5988" s="8"/>
      <c r="T5988" s="8"/>
      <c r="AQ5988"/>
      <c r="BJ5988" s="33" t="s">
        <v>6155</v>
      </c>
      <c r="BP5988" s="8"/>
    </row>
    <row r="5989" spans="1:68" x14ac:dyDescent="0.25">
      <c r="A5989" s="8"/>
      <c r="B5989" s="8"/>
      <c r="C5989" s="8"/>
      <c r="D5989" s="8"/>
      <c r="F5989" s="8"/>
      <c r="H5989"/>
      <c r="N5989"/>
      <c r="P5989" s="8"/>
      <c r="R5989" s="8"/>
      <c r="T5989" s="8"/>
      <c r="AQ5989"/>
      <c r="BJ5989" s="33" t="s">
        <v>6156</v>
      </c>
      <c r="BP5989" s="8"/>
    </row>
    <row r="5990" spans="1:68" x14ac:dyDescent="0.25">
      <c r="A5990" s="8"/>
      <c r="B5990" s="8"/>
      <c r="C5990" s="8"/>
      <c r="D5990" s="8"/>
      <c r="F5990" s="8"/>
      <c r="H5990"/>
      <c r="N5990"/>
      <c r="P5990" s="8"/>
      <c r="R5990" s="8"/>
      <c r="T5990" s="8"/>
      <c r="AQ5990"/>
      <c r="BJ5990" s="33" t="s">
        <v>6157</v>
      </c>
      <c r="BP5990" s="8"/>
    </row>
    <row r="5991" spans="1:68" x14ac:dyDescent="0.25">
      <c r="A5991" s="8"/>
      <c r="B5991" s="8"/>
      <c r="C5991" s="8"/>
      <c r="D5991" s="8"/>
      <c r="F5991" s="8"/>
      <c r="H5991"/>
      <c r="N5991"/>
      <c r="P5991" s="8"/>
      <c r="R5991" s="8"/>
      <c r="T5991" s="8"/>
      <c r="AQ5991"/>
      <c r="BJ5991" s="33" t="s">
        <v>6158</v>
      </c>
      <c r="BP5991" s="8"/>
    </row>
    <row r="5992" spans="1:68" x14ac:dyDescent="0.25">
      <c r="A5992" s="8"/>
      <c r="B5992" s="8"/>
      <c r="C5992" s="8"/>
      <c r="D5992" s="8"/>
      <c r="F5992" s="8"/>
      <c r="H5992"/>
      <c r="N5992"/>
      <c r="P5992" s="8"/>
      <c r="R5992" s="8"/>
      <c r="T5992" s="8"/>
      <c r="AQ5992"/>
      <c r="BJ5992" s="33" t="s">
        <v>6159</v>
      </c>
      <c r="BP5992" s="8"/>
    </row>
    <row r="5993" spans="1:68" x14ac:dyDescent="0.25">
      <c r="A5993" s="8"/>
      <c r="B5993" s="8"/>
      <c r="C5993" s="8"/>
      <c r="D5993" s="8"/>
      <c r="F5993" s="8"/>
      <c r="H5993"/>
      <c r="N5993"/>
      <c r="P5993" s="8"/>
      <c r="R5993" s="8"/>
      <c r="T5993" s="8"/>
      <c r="AQ5993"/>
      <c r="BJ5993" s="33" t="s">
        <v>6160</v>
      </c>
      <c r="BP5993" s="8"/>
    </row>
    <row r="5994" spans="1:68" x14ac:dyDescent="0.25">
      <c r="A5994" s="8"/>
      <c r="B5994" s="8"/>
      <c r="C5994" s="8"/>
      <c r="D5994" s="8"/>
      <c r="F5994" s="8"/>
      <c r="H5994"/>
      <c r="N5994"/>
      <c r="P5994" s="8"/>
      <c r="R5994" s="8"/>
      <c r="T5994" s="8"/>
      <c r="AQ5994"/>
      <c r="BJ5994" s="33" t="s">
        <v>6161</v>
      </c>
      <c r="BP5994" s="8"/>
    </row>
    <row r="5995" spans="1:68" x14ac:dyDescent="0.25">
      <c r="A5995" s="8"/>
      <c r="B5995" s="8"/>
      <c r="C5995" s="8"/>
      <c r="D5995" s="8"/>
      <c r="F5995" s="8"/>
      <c r="H5995"/>
      <c r="N5995"/>
      <c r="P5995" s="8"/>
      <c r="R5995" s="8"/>
      <c r="T5995" s="8"/>
      <c r="AQ5995"/>
      <c r="BJ5995" s="33" t="s">
        <v>6162</v>
      </c>
      <c r="BP5995" s="8"/>
    </row>
    <row r="5996" spans="1:68" x14ac:dyDescent="0.25">
      <c r="A5996" s="8"/>
      <c r="B5996" s="8"/>
      <c r="C5996" s="8"/>
      <c r="D5996" s="8"/>
      <c r="F5996" s="8"/>
      <c r="H5996"/>
      <c r="N5996"/>
      <c r="P5996" s="8"/>
      <c r="R5996" s="8"/>
      <c r="T5996" s="8"/>
      <c r="AQ5996"/>
      <c r="BJ5996" s="33" t="s">
        <v>6163</v>
      </c>
      <c r="BP5996" s="8"/>
    </row>
    <row r="5997" spans="1:68" x14ac:dyDescent="0.25">
      <c r="A5997" s="8"/>
      <c r="B5997" s="8"/>
      <c r="C5997" s="8"/>
      <c r="D5997" s="8"/>
      <c r="F5997" s="8"/>
      <c r="H5997"/>
      <c r="N5997"/>
      <c r="P5997" s="8"/>
      <c r="R5997" s="8"/>
      <c r="T5997" s="8"/>
      <c r="AQ5997"/>
      <c r="BJ5997" s="33" t="s">
        <v>6164</v>
      </c>
      <c r="BP5997" s="8"/>
    </row>
    <row r="5998" spans="1:68" x14ac:dyDescent="0.25">
      <c r="A5998" s="8"/>
      <c r="B5998" s="8"/>
      <c r="C5998" s="8"/>
      <c r="D5998" s="8"/>
      <c r="F5998" s="8"/>
      <c r="H5998"/>
      <c r="N5998"/>
      <c r="P5998" s="8"/>
      <c r="R5998" s="8"/>
      <c r="T5998" s="8"/>
      <c r="AQ5998"/>
      <c r="BJ5998" s="33" t="s">
        <v>6165</v>
      </c>
      <c r="BP5998" s="8"/>
    </row>
    <row r="5999" spans="1:68" x14ac:dyDescent="0.25">
      <c r="A5999" s="8"/>
      <c r="B5999" s="8"/>
      <c r="C5999" s="8"/>
      <c r="D5999" s="8"/>
      <c r="F5999" s="8"/>
      <c r="H5999"/>
      <c r="N5999"/>
      <c r="P5999" s="8"/>
      <c r="R5999" s="8"/>
      <c r="T5999" s="8"/>
      <c r="AQ5999"/>
      <c r="BJ5999" s="33" t="s">
        <v>6166</v>
      </c>
      <c r="BP5999" s="8"/>
    </row>
    <row r="6000" spans="1:68" x14ac:dyDescent="0.25">
      <c r="A6000" s="8"/>
      <c r="B6000" s="8"/>
      <c r="C6000" s="8"/>
      <c r="D6000" s="8"/>
      <c r="F6000" s="8"/>
      <c r="H6000"/>
      <c r="N6000"/>
      <c r="P6000" s="8"/>
      <c r="R6000" s="8"/>
      <c r="T6000" s="8"/>
      <c r="AQ6000"/>
      <c r="BJ6000" s="33" t="s">
        <v>6167</v>
      </c>
      <c r="BP6000" s="8"/>
    </row>
    <row r="6001" spans="1:68" x14ac:dyDescent="0.25">
      <c r="A6001" s="8"/>
      <c r="B6001" s="8"/>
      <c r="C6001" s="8"/>
      <c r="D6001" s="8"/>
      <c r="F6001" s="8"/>
      <c r="H6001"/>
      <c r="N6001"/>
      <c r="P6001" s="8"/>
      <c r="R6001" s="8"/>
      <c r="T6001" s="8"/>
      <c r="AQ6001"/>
      <c r="BJ6001" s="33" t="s">
        <v>6168</v>
      </c>
      <c r="BP6001" s="8"/>
    </row>
    <row r="6002" spans="1:68" x14ac:dyDescent="0.25">
      <c r="A6002" s="8"/>
      <c r="B6002" s="8"/>
      <c r="C6002" s="8"/>
      <c r="D6002" s="8"/>
      <c r="F6002" s="8"/>
      <c r="H6002"/>
      <c r="N6002"/>
      <c r="P6002" s="8"/>
      <c r="R6002" s="8"/>
      <c r="T6002" s="8"/>
      <c r="AQ6002"/>
      <c r="BJ6002" s="33" t="s">
        <v>6169</v>
      </c>
      <c r="BP6002" s="8"/>
    </row>
    <row r="6003" spans="1:68" x14ac:dyDescent="0.25">
      <c r="A6003" s="8"/>
      <c r="B6003" s="8"/>
      <c r="C6003" s="8"/>
      <c r="D6003" s="8"/>
      <c r="F6003" s="8"/>
      <c r="H6003"/>
      <c r="N6003"/>
      <c r="P6003" s="8"/>
      <c r="R6003" s="8"/>
      <c r="T6003" s="8"/>
      <c r="AQ6003"/>
      <c r="BJ6003" s="33" t="s">
        <v>6170</v>
      </c>
      <c r="BP6003" s="8"/>
    </row>
    <row r="6004" spans="1:68" x14ac:dyDescent="0.25">
      <c r="A6004" s="8"/>
      <c r="B6004" s="8"/>
      <c r="C6004" s="8"/>
      <c r="D6004" s="8"/>
      <c r="F6004" s="8"/>
      <c r="H6004"/>
      <c r="N6004"/>
      <c r="P6004" s="8"/>
      <c r="R6004" s="8"/>
      <c r="T6004" s="8"/>
      <c r="AQ6004"/>
      <c r="BJ6004" s="33" t="s">
        <v>6171</v>
      </c>
      <c r="BP6004" s="8"/>
    </row>
    <row r="6005" spans="1:68" x14ac:dyDescent="0.25">
      <c r="A6005" s="8"/>
      <c r="B6005" s="8"/>
      <c r="C6005" s="8"/>
      <c r="D6005" s="8"/>
      <c r="F6005" s="8"/>
      <c r="H6005"/>
      <c r="N6005"/>
      <c r="P6005" s="8"/>
      <c r="R6005" s="8"/>
      <c r="T6005" s="8"/>
      <c r="AQ6005"/>
      <c r="BJ6005" s="33" t="s">
        <v>6172</v>
      </c>
      <c r="BP6005" s="8"/>
    </row>
    <row r="6006" spans="1:68" x14ac:dyDescent="0.25">
      <c r="A6006" s="8"/>
      <c r="B6006" s="8"/>
      <c r="C6006" s="8"/>
      <c r="D6006" s="8"/>
      <c r="F6006" s="8"/>
      <c r="H6006"/>
      <c r="N6006"/>
      <c r="P6006" s="8"/>
      <c r="R6006" s="8"/>
      <c r="T6006" s="8"/>
      <c r="AQ6006"/>
      <c r="BJ6006" s="33" t="s">
        <v>6173</v>
      </c>
      <c r="BP6006" s="8"/>
    </row>
    <row r="6007" spans="1:68" x14ac:dyDescent="0.25">
      <c r="A6007" s="8"/>
      <c r="B6007" s="8"/>
      <c r="C6007" s="8"/>
      <c r="D6007" s="8"/>
      <c r="F6007" s="8"/>
      <c r="H6007"/>
      <c r="N6007"/>
      <c r="P6007" s="8"/>
      <c r="R6007" s="8"/>
      <c r="T6007" s="8"/>
      <c r="AQ6007"/>
      <c r="BJ6007" s="33" t="s">
        <v>6174</v>
      </c>
      <c r="BP6007" s="8"/>
    </row>
    <row r="6008" spans="1:68" x14ac:dyDescent="0.25">
      <c r="A6008" s="8"/>
      <c r="B6008" s="8"/>
      <c r="C6008" s="8"/>
      <c r="D6008" s="8"/>
      <c r="F6008" s="8"/>
      <c r="H6008"/>
      <c r="N6008"/>
      <c r="P6008" s="8"/>
      <c r="R6008" s="8"/>
      <c r="T6008" s="8"/>
      <c r="AQ6008"/>
      <c r="BJ6008" s="33" t="s">
        <v>6175</v>
      </c>
      <c r="BP6008" s="8"/>
    </row>
    <row r="6009" spans="1:68" x14ac:dyDescent="0.25">
      <c r="A6009" s="8"/>
      <c r="B6009" s="8"/>
      <c r="C6009" s="8"/>
      <c r="D6009" s="8"/>
      <c r="F6009" s="8"/>
      <c r="H6009"/>
      <c r="N6009"/>
      <c r="P6009" s="8"/>
      <c r="R6009" s="8"/>
      <c r="T6009" s="8"/>
      <c r="AQ6009"/>
      <c r="BJ6009" s="33" t="s">
        <v>6176</v>
      </c>
      <c r="BP6009" s="8"/>
    </row>
    <row r="6010" spans="1:68" x14ac:dyDescent="0.25">
      <c r="A6010" s="8"/>
      <c r="B6010" s="8"/>
      <c r="C6010" s="8"/>
      <c r="D6010" s="8"/>
      <c r="F6010" s="8"/>
      <c r="H6010"/>
      <c r="N6010"/>
      <c r="P6010" s="8"/>
      <c r="R6010" s="8"/>
      <c r="T6010" s="8"/>
      <c r="AQ6010"/>
      <c r="BJ6010" s="33" t="s">
        <v>6177</v>
      </c>
      <c r="BP6010" s="8"/>
    </row>
    <row r="6011" spans="1:68" x14ac:dyDescent="0.25">
      <c r="A6011" s="8"/>
      <c r="B6011" s="8"/>
      <c r="C6011" s="8"/>
      <c r="D6011" s="8"/>
      <c r="F6011" s="8"/>
      <c r="H6011"/>
      <c r="N6011"/>
      <c r="P6011" s="8"/>
      <c r="R6011" s="8"/>
      <c r="T6011" s="8"/>
      <c r="AQ6011"/>
      <c r="BJ6011" s="33" t="s">
        <v>6178</v>
      </c>
      <c r="BP6011" s="8"/>
    </row>
    <row r="6012" spans="1:68" x14ac:dyDescent="0.25">
      <c r="A6012" s="8"/>
      <c r="B6012" s="8"/>
      <c r="C6012" s="8"/>
      <c r="D6012" s="8"/>
      <c r="F6012" s="8"/>
      <c r="H6012"/>
      <c r="N6012"/>
      <c r="P6012" s="8"/>
      <c r="R6012" s="8"/>
      <c r="T6012" s="8"/>
      <c r="AQ6012"/>
      <c r="BJ6012" s="33" t="s">
        <v>6179</v>
      </c>
      <c r="BP6012" s="8"/>
    </row>
    <row r="6013" spans="1:68" x14ac:dyDescent="0.25">
      <c r="A6013" s="8"/>
      <c r="B6013" s="8"/>
      <c r="C6013" s="8"/>
      <c r="D6013" s="8"/>
      <c r="F6013" s="8"/>
      <c r="H6013"/>
      <c r="N6013"/>
      <c r="P6013" s="8"/>
      <c r="R6013" s="8"/>
      <c r="T6013" s="8"/>
      <c r="AQ6013"/>
      <c r="BJ6013" s="33" t="s">
        <v>6180</v>
      </c>
      <c r="BP6013" s="8"/>
    </row>
    <row r="6014" spans="1:68" x14ac:dyDescent="0.25">
      <c r="A6014" s="8"/>
      <c r="B6014" s="8"/>
      <c r="C6014" s="8"/>
      <c r="D6014" s="8"/>
      <c r="F6014" s="8"/>
      <c r="H6014"/>
      <c r="N6014"/>
      <c r="P6014" s="8"/>
      <c r="R6014" s="8"/>
      <c r="T6014" s="8"/>
      <c r="AQ6014"/>
      <c r="BJ6014" s="33" t="s">
        <v>6181</v>
      </c>
      <c r="BP6014" s="8"/>
    </row>
    <row r="6015" spans="1:68" x14ac:dyDescent="0.25">
      <c r="A6015" s="8"/>
      <c r="B6015" s="8"/>
      <c r="C6015" s="8"/>
      <c r="D6015" s="8"/>
      <c r="F6015" s="8"/>
      <c r="H6015"/>
      <c r="N6015"/>
      <c r="P6015" s="8"/>
      <c r="R6015" s="8"/>
      <c r="T6015" s="8"/>
      <c r="AQ6015"/>
      <c r="BJ6015" s="33" t="s">
        <v>6182</v>
      </c>
      <c r="BP6015" s="8"/>
    </row>
    <row r="6016" spans="1:68" x14ac:dyDescent="0.25">
      <c r="A6016" s="8"/>
      <c r="B6016" s="8"/>
      <c r="C6016" s="8"/>
      <c r="D6016" s="8"/>
      <c r="F6016" s="8"/>
      <c r="H6016"/>
      <c r="N6016"/>
      <c r="P6016" s="8"/>
      <c r="R6016" s="8"/>
      <c r="T6016" s="8"/>
      <c r="AQ6016"/>
      <c r="BJ6016" s="33" t="s">
        <v>6183</v>
      </c>
      <c r="BP6016" s="8"/>
    </row>
    <row r="6017" spans="1:68" x14ac:dyDescent="0.25">
      <c r="A6017" s="8"/>
      <c r="B6017" s="8"/>
      <c r="C6017" s="8"/>
      <c r="D6017" s="8"/>
      <c r="F6017" s="8"/>
      <c r="H6017"/>
      <c r="N6017"/>
      <c r="P6017" s="8"/>
      <c r="R6017" s="8"/>
      <c r="T6017" s="8"/>
      <c r="AQ6017"/>
      <c r="BJ6017" s="33" t="s">
        <v>6184</v>
      </c>
      <c r="BP6017" s="8"/>
    </row>
    <row r="6018" spans="1:68" x14ac:dyDescent="0.25">
      <c r="A6018" s="8"/>
      <c r="B6018" s="8"/>
      <c r="C6018" s="8"/>
      <c r="D6018" s="8"/>
      <c r="F6018" s="8"/>
      <c r="H6018"/>
      <c r="N6018"/>
      <c r="P6018" s="8"/>
      <c r="R6018" s="8"/>
      <c r="T6018" s="8"/>
      <c r="AQ6018"/>
      <c r="BJ6018" s="33" t="s">
        <v>6185</v>
      </c>
      <c r="BP6018" s="8"/>
    </row>
    <row r="6019" spans="1:68" x14ac:dyDescent="0.25">
      <c r="A6019" s="8"/>
      <c r="B6019" s="8"/>
      <c r="C6019" s="8"/>
      <c r="D6019" s="8"/>
      <c r="F6019" s="8"/>
      <c r="H6019"/>
      <c r="N6019"/>
      <c r="P6019" s="8"/>
      <c r="R6019" s="8"/>
      <c r="T6019" s="8"/>
      <c r="AQ6019"/>
      <c r="BJ6019" s="33" t="s">
        <v>6186</v>
      </c>
      <c r="BP6019" s="8"/>
    </row>
    <row r="6020" spans="1:68" x14ac:dyDescent="0.25">
      <c r="A6020" s="8"/>
      <c r="B6020" s="8"/>
      <c r="C6020" s="8"/>
      <c r="D6020" s="8"/>
      <c r="F6020" s="8"/>
      <c r="H6020"/>
      <c r="N6020"/>
      <c r="P6020" s="8"/>
      <c r="R6020" s="8"/>
      <c r="T6020" s="8"/>
      <c r="AQ6020"/>
      <c r="BJ6020" s="33" t="s">
        <v>6187</v>
      </c>
      <c r="BP6020" s="8"/>
    </row>
    <row r="6021" spans="1:68" x14ac:dyDescent="0.25">
      <c r="A6021" s="8"/>
      <c r="B6021" s="8"/>
      <c r="C6021" s="8"/>
      <c r="D6021" s="8"/>
      <c r="F6021" s="8"/>
      <c r="H6021"/>
      <c r="N6021"/>
      <c r="P6021" s="8"/>
      <c r="R6021" s="8"/>
      <c r="T6021" s="8"/>
      <c r="AQ6021"/>
      <c r="BJ6021" s="33" t="s">
        <v>6188</v>
      </c>
      <c r="BP6021" s="8"/>
    </row>
    <row r="6022" spans="1:68" x14ac:dyDescent="0.25">
      <c r="A6022" s="8"/>
      <c r="B6022" s="8"/>
      <c r="C6022" s="8"/>
      <c r="D6022" s="8"/>
      <c r="F6022" s="8"/>
      <c r="H6022"/>
      <c r="N6022"/>
      <c r="P6022" s="8"/>
      <c r="R6022" s="8"/>
      <c r="T6022" s="8"/>
      <c r="AQ6022"/>
      <c r="BJ6022" s="33" t="s">
        <v>6189</v>
      </c>
      <c r="BP6022" s="8"/>
    </row>
    <row r="6023" spans="1:68" x14ac:dyDescent="0.25">
      <c r="A6023" s="8"/>
      <c r="B6023" s="8"/>
      <c r="C6023" s="8"/>
      <c r="D6023" s="8"/>
      <c r="F6023" s="8"/>
      <c r="H6023"/>
      <c r="N6023"/>
      <c r="P6023" s="8"/>
      <c r="R6023" s="8"/>
      <c r="T6023" s="8"/>
      <c r="AQ6023"/>
      <c r="BJ6023" s="33" t="s">
        <v>6190</v>
      </c>
      <c r="BP6023" s="8"/>
    </row>
    <row r="6024" spans="1:68" x14ac:dyDescent="0.25">
      <c r="A6024" s="8"/>
      <c r="B6024" s="8"/>
      <c r="C6024" s="8"/>
      <c r="D6024" s="8"/>
      <c r="F6024" s="8"/>
      <c r="H6024"/>
      <c r="N6024"/>
      <c r="P6024" s="8"/>
      <c r="R6024" s="8"/>
      <c r="T6024" s="8"/>
      <c r="AQ6024"/>
      <c r="BJ6024" s="33" t="s">
        <v>6191</v>
      </c>
      <c r="BP6024" s="8"/>
    </row>
    <row r="6025" spans="1:68" x14ac:dyDescent="0.25">
      <c r="A6025" s="8"/>
      <c r="B6025" s="8"/>
      <c r="C6025" s="8"/>
      <c r="D6025" s="8"/>
      <c r="F6025" s="8"/>
      <c r="H6025"/>
      <c r="N6025"/>
      <c r="P6025" s="8"/>
      <c r="R6025" s="8"/>
      <c r="T6025" s="8"/>
      <c r="AQ6025"/>
      <c r="BJ6025" s="33" t="s">
        <v>6192</v>
      </c>
      <c r="BP6025" s="8"/>
    </row>
    <row r="6026" spans="1:68" x14ac:dyDescent="0.25">
      <c r="A6026" s="8"/>
      <c r="B6026" s="8"/>
      <c r="C6026" s="8"/>
      <c r="D6026" s="8"/>
      <c r="F6026" s="8"/>
      <c r="H6026"/>
      <c r="N6026"/>
      <c r="P6026" s="8"/>
      <c r="R6026" s="8"/>
      <c r="T6026" s="8"/>
      <c r="AQ6026"/>
      <c r="BJ6026" s="33" t="s">
        <v>6193</v>
      </c>
      <c r="BP6026" s="8"/>
    </row>
    <row r="6027" spans="1:68" x14ac:dyDescent="0.25">
      <c r="A6027" s="8"/>
      <c r="B6027" s="8"/>
      <c r="C6027" s="8"/>
      <c r="D6027" s="8"/>
      <c r="F6027" s="8"/>
      <c r="H6027"/>
      <c r="N6027"/>
      <c r="P6027" s="8"/>
      <c r="R6027" s="8"/>
      <c r="T6027" s="8"/>
      <c r="AQ6027"/>
      <c r="BJ6027" s="33" t="s">
        <v>6194</v>
      </c>
      <c r="BP6027" s="8"/>
    </row>
    <row r="6028" spans="1:68" x14ac:dyDescent="0.25">
      <c r="A6028" s="8"/>
      <c r="B6028" s="8"/>
      <c r="C6028" s="8"/>
      <c r="D6028" s="8"/>
      <c r="F6028" s="8"/>
      <c r="H6028"/>
      <c r="N6028"/>
      <c r="P6028" s="8"/>
      <c r="R6028" s="8"/>
      <c r="T6028" s="8"/>
      <c r="AQ6028"/>
      <c r="BJ6028" s="33" t="s">
        <v>6195</v>
      </c>
      <c r="BP6028" s="8"/>
    </row>
    <row r="6029" spans="1:68" x14ac:dyDescent="0.25">
      <c r="A6029" s="8"/>
      <c r="B6029" s="8"/>
      <c r="C6029" s="8"/>
      <c r="D6029" s="8"/>
      <c r="F6029" s="8"/>
      <c r="H6029"/>
      <c r="N6029"/>
      <c r="P6029" s="8"/>
      <c r="R6029" s="8"/>
      <c r="T6029" s="8"/>
      <c r="AQ6029"/>
      <c r="BJ6029" s="33" t="s">
        <v>6196</v>
      </c>
      <c r="BP6029" s="8"/>
    </row>
    <row r="6030" spans="1:68" x14ac:dyDescent="0.25">
      <c r="A6030" s="8"/>
      <c r="B6030" s="8"/>
      <c r="C6030" s="8"/>
      <c r="D6030" s="8"/>
      <c r="F6030" s="8"/>
      <c r="H6030"/>
      <c r="N6030"/>
      <c r="P6030" s="8"/>
      <c r="R6030" s="8"/>
      <c r="T6030" s="8"/>
      <c r="AQ6030"/>
      <c r="BJ6030" s="33" t="s">
        <v>6197</v>
      </c>
      <c r="BP6030" s="8"/>
    </row>
    <row r="6031" spans="1:68" x14ac:dyDescent="0.25">
      <c r="A6031" s="8"/>
      <c r="B6031" s="8"/>
      <c r="C6031" s="8"/>
      <c r="D6031" s="8"/>
      <c r="F6031" s="8"/>
      <c r="H6031"/>
      <c r="N6031"/>
      <c r="P6031" s="8"/>
      <c r="R6031" s="8"/>
      <c r="T6031" s="8"/>
      <c r="AQ6031"/>
      <c r="BJ6031" s="33" t="s">
        <v>6198</v>
      </c>
      <c r="BP6031" s="8"/>
    </row>
    <row r="6032" spans="1:68" x14ac:dyDescent="0.25">
      <c r="A6032" s="8"/>
      <c r="B6032" s="8"/>
      <c r="C6032" s="8"/>
      <c r="D6032" s="8"/>
      <c r="F6032" s="8"/>
      <c r="H6032"/>
      <c r="N6032"/>
      <c r="P6032" s="8"/>
      <c r="R6032" s="8"/>
      <c r="T6032" s="8"/>
      <c r="AQ6032"/>
      <c r="BJ6032" s="33" t="s">
        <v>6199</v>
      </c>
      <c r="BP6032" s="8"/>
    </row>
    <row r="6033" spans="1:68" x14ac:dyDescent="0.25">
      <c r="A6033" s="8"/>
      <c r="B6033" s="8"/>
      <c r="C6033" s="8"/>
      <c r="D6033" s="8"/>
      <c r="F6033" s="8"/>
      <c r="H6033"/>
      <c r="N6033"/>
      <c r="P6033" s="8"/>
      <c r="R6033" s="8"/>
      <c r="T6033" s="8"/>
      <c r="AQ6033"/>
      <c r="BJ6033" s="33" t="s">
        <v>6200</v>
      </c>
      <c r="BP6033" s="8"/>
    </row>
    <row r="6034" spans="1:68" x14ac:dyDescent="0.25">
      <c r="A6034" s="8"/>
      <c r="B6034" s="8"/>
      <c r="C6034" s="8"/>
      <c r="D6034" s="8"/>
      <c r="F6034" s="8"/>
      <c r="H6034"/>
      <c r="N6034"/>
      <c r="P6034" s="8"/>
      <c r="R6034" s="8"/>
      <c r="T6034" s="8"/>
      <c r="AQ6034"/>
      <c r="BJ6034" s="33" t="s">
        <v>6201</v>
      </c>
      <c r="BP6034" s="8"/>
    </row>
    <row r="6035" spans="1:68" x14ac:dyDescent="0.25">
      <c r="A6035" s="8"/>
      <c r="B6035" s="8"/>
      <c r="C6035" s="8"/>
      <c r="D6035" s="8"/>
      <c r="F6035" s="8"/>
      <c r="H6035"/>
      <c r="N6035"/>
      <c r="P6035" s="8"/>
      <c r="R6035" s="8"/>
      <c r="T6035" s="8"/>
      <c r="AQ6035"/>
      <c r="BJ6035" s="33" t="s">
        <v>6202</v>
      </c>
      <c r="BP6035" s="8"/>
    </row>
    <row r="6036" spans="1:68" x14ac:dyDescent="0.25">
      <c r="A6036" s="8"/>
      <c r="B6036" s="8"/>
      <c r="C6036" s="8"/>
      <c r="D6036" s="8"/>
      <c r="F6036" s="8"/>
      <c r="H6036"/>
      <c r="N6036"/>
      <c r="P6036" s="8"/>
      <c r="R6036" s="8"/>
      <c r="T6036" s="8"/>
      <c r="AQ6036"/>
      <c r="BJ6036" s="33" t="s">
        <v>6203</v>
      </c>
      <c r="BP6036" s="8"/>
    </row>
    <row r="6037" spans="1:68" x14ac:dyDescent="0.25">
      <c r="A6037" s="8"/>
      <c r="B6037" s="8"/>
      <c r="C6037" s="8"/>
      <c r="D6037" s="8"/>
      <c r="F6037" s="8"/>
      <c r="H6037"/>
      <c r="N6037"/>
      <c r="P6037" s="8"/>
      <c r="R6037" s="8"/>
      <c r="T6037" s="8"/>
      <c r="AQ6037"/>
      <c r="BJ6037" s="33" t="s">
        <v>6204</v>
      </c>
      <c r="BP6037" s="8"/>
    </row>
    <row r="6038" spans="1:68" x14ac:dyDescent="0.25">
      <c r="A6038" s="8"/>
      <c r="B6038" s="8"/>
      <c r="C6038" s="8"/>
      <c r="D6038" s="8"/>
      <c r="F6038" s="8"/>
      <c r="H6038"/>
      <c r="N6038"/>
      <c r="P6038" s="8"/>
      <c r="R6038" s="8"/>
      <c r="T6038" s="8"/>
      <c r="AQ6038"/>
      <c r="BJ6038" s="33" t="s">
        <v>6205</v>
      </c>
      <c r="BP6038" s="8"/>
    </row>
    <row r="6039" spans="1:68" x14ac:dyDescent="0.25">
      <c r="A6039" s="8"/>
      <c r="B6039" s="8"/>
      <c r="C6039" s="8"/>
      <c r="D6039" s="8"/>
      <c r="F6039" s="8"/>
      <c r="H6039"/>
      <c r="N6039"/>
      <c r="P6039" s="8"/>
      <c r="R6039" s="8"/>
      <c r="T6039" s="8"/>
      <c r="AQ6039"/>
      <c r="BJ6039" s="33" t="s">
        <v>6206</v>
      </c>
      <c r="BP6039" s="8"/>
    </row>
    <row r="6040" spans="1:68" x14ac:dyDescent="0.25">
      <c r="A6040" s="8"/>
      <c r="B6040" s="8"/>
      <c r="C6040" s="8"/>
      <c r="D6040" s="8"/>
      <c r="F6040" s="8"/>
      <c r="H6040"/>
      <c r="N6040"/>
      <c r="P6040" s="8"/>
      <c r="R6040" s="8"/>
      <c r="T6040" s="8"/>
      <c r="AQ6040"/>
      <c r="BJ6040" s="33" t="s">
        <v>6207</v>
      </c>
      <c r="BP6040" s="8"/>
    </row>
    <row r="6041" spans="1:68" x14ac:dyDescent="0.25">
      <c r="A6041" s="8"/>
      <c r="B6041" s="8"/>
      <c r="C6041" s="8"/>
      <c r="D6041" s="8"/>
      <c r="F6041" s="8"/>
      <c r="H6041"/>
      <c r="N6041"/>
      <c r="P6041" s="8"/>
      <c r="R6041" s="8"/>
      <c r="T6041" s="8"/>
      <c r="AQ6041"/>
      <c r="BJ6041" s="33" t="s">
        <v>6208</v>
      </c>
      <c r="BP6041" s="8"/>
    </row>
    <row r="6042" spans="1:68" x14ac:dyDescent="0.25">
      <c r="A6042" s="8"/>
      <c r="B6042" s="8"/>
      <c r="C6042" s="8"/>
      <c r="D6042" s="8"/>
      <c r="F6042" s="8"/>
      <c r="H6042"/>
      <c r="N6042"/>
      <c r="P6042" s="8"/>
      <c r="R6042" s="8"/>
      <c r="T6042" s="8"/>
      <c r="AQ6042"/>
      <c r="BJ6042" s="33" t="s">
        <v>6209</v>
      </c>
      <c r="BP6042" s="8"/>
    </row>
    <row r="6043" spans="1:68" x14ac:dyDescent="0.25">
      <c r="A6043" s="8"/>
      <c r="B6043" s="8"/>
      <c r="C6043" s="8"/>
      <c r="D6043" s="8"/>
      <c r="F6043" s="8"/>
      <c r="H6043"/>
      <c r="N6043"/>
      <c r="P6043" s="8"/>
      <c r="R6043" s="8"/>
      <c r="T6043" s="8"/>
      <c r="AQ6043"/>
      <c r="BJ6043" s="33" t="s">
        <v>6210</v>
      </c>
      <c r="BP6043" s="8"/>
    </row>
    <row r="6044" spans="1:68" x14ac:dyDescent="0.25">
      <c r="A6044" s="8"/>
      <c r="B6044" s="8"/>
      <c r="C6044" s="8"/>
      <c r="D6044" s="8"/>
      <c r="F6044" s="8"/>
      <c r="H6044"/>
      <c r="N6044"/>
      <c r="P6044" s="8"/>
      <c r="R6044" s="8"/>
      <c r="T6044" s="8"/>
      <c r="AQ6044"/>
      <c r="BJ6044" s="33" t="s">
        <v>6211</v>
      </c>
      <c r="BP6044" s="8"/>
    </row>
    <row r="6045" spans="1:68" x14ac:dyDescent="0.25">
      <c r="A6045" s="8"/>
      <c r="B6045" s="8"/>
      <c r="C6045" s="8"/>
      <c r="D6045" s="8"/>
      <c r="F6045" s="8"/>
      <c r="H6045"/>
      <c r="N6045"/>
      <c r="P6045" s="8"/>
      <c r="R6045" s="8"/>
      <c r="T6045" s="8"/>
      <c r="AQ6045"/>
      <c r="BJ6045" s="33" t="s">
        <v>6212</v>
      </c>
      <c r="BP6045" s="8"/>
    </row>
    <row r="6046" spans="1:68" x14ac:dyDescent="0.25">
      <c r="A6046" s="8"/>
      <c r="B6046" s="8"/>
      <c r="C6046" s="8"/>
      <c r="D6046" s="8"/>
      <c r="F6046" s="8"/>
      <c r="H6046"/>
      <c r="N6046"/>
      <c r="P6046" s="8"/>
      <c r="R6046" s="8"/>
      <c r="T6046" s="8"/>
      <c r="AQ6046"/>
      <c r="BJ6046" s="33" t="s">
        <v>6213</v>
      </c>
      <c r="BP6046" s="8"/>
    </row>
    <row r="6047" spans="1:68" x14ac:dyDescent="0.25">
      <c r="A6047" s="8"/>
      <c r="B6047" s="8"/>
      <c r="C6047" s="8"/>
      <c r="D6047" s="8"/>
      <c r="F6047" s="8"/>
      <c r="H6047"/>
      <c r="N6047"/>
      <c r="P6047" s="8"/>
      <c r="R6047" s="8"/>
      <c r="T6047" s="8"/>
      <c r="AQ6047"/>
      <c r="BJ6047" s="33" t="s">
        <v>6214</v>
      </c>
      <c r="BP6047" s="8"/>
    </row>
    <row r="6048" spans="1:68" x14ac:dyDescent="0.25">
      <c r="A6048" s="8"/>
      <c r="B6048" s="8"/>
      <c r="C6048" s="8"/>
      <c r="D6048" s="8"/>
      <c r="F6048" s="8"/>
      <c r="H6048"/>
      <c r="N6048"/>
      <c r="P6048" s="8"/>
      <c r="R6048" s="8"/>
      <c r="T6048" s="8"/>
      <c r="AQ6048"/>
      <c r="BJ6048" s="33" t="s">
        <v>6215</v>
      </c>
      <c r="BP6048" s="8"/>
    </row>
    <row r="6049" spans="1:68" x14ac:dyDescent="0.25">
      <c r="A6049" s="8"/>
      <c r="B6049" s="8"/>
      <c r="C6049" s="8"/>
      <c r="D6049" s="8"/>
      <c r="F6049" s="8"/>
      <c r="H6049"/>
      <c r="N6049"/>
      <c r="P6049" s="8"/>
      <c r="R6049" s="8"/>
      <c r="T6049" s="8"/>
      <c r="AQ6049"/>
      <c r="BJ6049" s="33" t="s">
        <v>6216</v>
      </c>
      <c r="BP6049" s="8"/>
    </row>
    <row r="6050" spans="1:68" x14ac:dyDescent="0.25">
      <c r="A6050" s="8"/>
      <c r="B6050" s="8"/>
      <c r="C6050" s="8"/>
      <c r="D6050" s="8"/>
      <c r="F6050" s="8"/>
      <c r="H6050"/>
      <c r="N6050"/>
      <c r="P6050" s="8"/>
      <c r="R6050" s="8"/>
      <c r="T6050" s="8"/>
      <c r="AQ6050"/>
      <c r="BJ6050" s="33" t="s">
        <v>6217</v>
      </c>
      <c r="BP6050" s="8"/>
    </row>
    <row r="6051" spans="1:68" x14ac:dyDescent="0.25">
      <c r="A6051" s="8"/>
      <c r="B6051" s="8"/>
      <c r="C6051" s="8"/>
      <c r="D6051" s="8"/>
      <c r="F6051" s="8"/>
      <c r="H6051"/>
      <c r="N6051"/>
      <c r="P6051" s="8"/>
      <c r="R6051" s="8"/>
      <c r="T6051" s="8"/>
      <c r="AQ6051"/>
      <c r="BJ6051" s="33" t="s">
        <v>6218</v>
      </c>
      <c r="BP6051" s="8"/>
    </row>
    <row r="6052" spans="1:68" x14ac:dyDescent="0.25">
      <c r="A6052" s="8"/>
      <c r="B6052" s="8"/>
      <c r="C6052" s="8"/>
      <c r="D6052" s="8"/>
      <c r="F6052" s="8"/>
      <c r="H6052"/>
      <c r="N6052"/>
      <c r="P6052" s="8"/>
      <c r="R6052" s="8"/>
      <c r="T6052" s="8"/>
      <c r="AQ6052"/>
      <c r="BJ6052" s="33" t="s">
        <v>6219</v>
      </c>
      <c r="BP6052" s="8"/>
    </row>
    <row r="6053" spans="1:68" x14ac:dyDescent="0.25">
      <c r="A6053" s="8"/>
      <c r="B6053" s="8"/>
      <c r="C6053" s="8"/>
      <c r="D6053" s="8"/>
      <c r="F6053" s="8"/>
      <c r="H6053"/>
      <c r="N6053"/>
      <c r="P6053" s="8"/>
      <c r="R6053" s="8"/>
      <c r="T6053" s="8"/>
      <c r="AQ6053"/>
      <c r="BJ6053" s="33" t="s">
        <v>6220</v>
      </c>
      <c r="BP6053" s="8"/>
    </row>
    <row r="6054" spans="1:68" x14ac:dyDescent="0.25">
      <c r="A6054" s="8"/>
      <c r="B6054" s="8"/>
      <c r="C6054" s="8"/>
      <c r="D6054" s="8"/>
      <c r="F6054" s="8"/>
      <c r="H6054"/>
      <c r="N6054"/>
      <c r="P6054" s="8"/>
      <c r="R6054" s="8"/>
      <c r="T6054" s="8"/>
      <c r="AQ6054"/>
      <c r="BJ6054" s="33" t="s">
        <v>6221</v>
      </c>
      <c r="BP6054" s="8"/>
    </row>
    <row r="6055" spans="1:68" x14ac:dyDescent="0.25">
      <c r="A6055" s="8"/>
      <c r="B6055" s="8"/>
      <c r="C6055" s="8"/>
      <c r="D6055" s="8"/>
      <c r="F6055" s="8"/>
      <c r="H6055"/>
      <c r="N6055"/>
      <c r="P6055" s="8"/>
      <c r="R6055" s="8"/>
      <c r="T6055" s="8"/>
      <c r="AQ6055"/>
      <c r="BJ6055" s="33" t="s">
        <v>6222</v>
      </c>
      <c r="BP6055" s="8"/>
    </row>
    <row r="6056" spans="1:68" x14ac:dyDescent="0.25">
      <c r="A6056" s="8"/>
      <c r="B6056" s="8"/>
      <c r="C6056" s="8"/>
      <c r="D6056" s="8"/>
      <c r="F6056" s="8"/>
      <c r="H6056"/>
      <c r="N6056"/>
      <c r="P6056" s="8"/>
      <c r="R6056" s="8"/>
      <c r="T6056" s="8"/>
      <c r="AQ6056"/>
      <c r="BJ6056" s="33" t="s">
        <v>6223</v>
      </c>
      <c r="BP6056" s="8"/>
    </row>
    <row r="6057" spans="1:68" x14ac:dyDescent="0.25">
      <c r="A6057" s="8"/>
      <c r="B6057" s="8"/>
      <c r="C6057" s="8"/>
      <c r="D6057" s="8"/>
      <c r="F6057" s="8"/>
      <c r="H6057"/>
      <c r="N6057"/>
      <c r="P6057" s="8"/>
      <c r="R6057" s="8"/>
      <c r="T6057" s="8"/>
      <c r="AQ6057"/>
      <c r="BJ6057" s="33" t="s">
        <v>6224</v>
      </c>
      <c r="BP6057" s="8"/>
    </row>
    <row r="6058" spans="1:68" x14ac:dyDescent="0.25">
      <c r="A6058" s="8"/>
      <c r="B6058" s="8"/>
      <c r="C6058" s="8"/>
      <c r="D6058" s="8"/>
      <c r="F6058" s="8"/>
      <c r="H6058"/>
      <c r="N6058"/>
      <c r="P6058" s="8"/>
      <c r="R6058" s="8"/>
      <c r="T6058" s="8"/>
      <c r="AQ6058"/>
      <c r="BJ6058" s="33" t="s">
        <v>6225</v>
      </c>
      <c r="BP6058" s="8"/>
    </row>
    <row r="6059" spans="1:68" x14ac:dyDescent="0.25">
      <c r="A6059" s="8"/>
      <c r="B6059" s="8"/>
      <c r="C6059" s="8"/>
      <c r="D6059" s="8"/>
      <c r="F6059" s="8"/>
      <c r="H6059"/>
      <c r="N6059"/>
      <c r="P6059" s="8"/>
      <c r="R6059" s="8"/>
      <c r="T6059" s="8"/>
      <c r="AQ6059"/>
      <c r="BJ6059" s="33" t="s">
        <v>6226</v>
      </c>
      <c r="BP6059" s="8"/>
    </row>
    <row r="6060" spans="1:68" x14ac:dyDescent="0.25">
      <c r="A6060" s="8"/>
      <c r="B6060" s="8"/>
      <c r="C6060" s="8"/>
      <c r="D6060" s="8"/>
      <c r="F6060" s="8"/>
      <c r="H6060"/>
      <c r="N6060"/>
      <c r="P6060" s="8"/>
      <c r="R6060" s="8"/>
      <c r="T6060" s="8"/>
      <c r="AQ6060"/>
      <c r="BJ6060" s="33" t="s">
        <v>6227</v>
      </c>
      <c r="BP6060" s="8"/>
    </row>
    <row r="6061" spans="1:68" x14ac:dyDescent="0.25">
      <c r="A6061" s="8"/>
      <c r="B6061" s="8"/>
      <c r="C6061" s="8"/>
      <c r="D6061" s="8"/>
      <c r="F6061" s="8"/>
      <c r="H6061"/>
      <c r="N6061"/>
      <c r="P6061" s="8"/>
      <c r="R6061" s="8"/>
      <c r="T6061" s="8"/>
      <c r="AQ6061"/>
      <c r="BJ6061" s="33" t="s">
        <v>6228</v>
      </c>
      <c r="BP6061" s="8"/>
    </row>
    <row r="6062" spans="1:68" x14ac:dyDescent="0.25">
      <c r="A6062" s="8"/>
      <c r="B6062" s="8"/>
      <c r="C6062" s="8"/>
      <c r="D6062" s="8"/>
      <c r="F6062" s="8"/>
      <c r="H6062"/>
      <c r="N6062"/>
      <c r="P6062" s="8"/>
      <c r="R6062" s="8"/>
      <c r="T6062" s="8"/>
      <c r="AQ6062"/>
      <c r="BJ6062" s="33" t="s">
        <v>6229</v>
      </c>
      <c r="BP6062" s="8"/>
    </row>
    <row r="6063" spans="1:68" x14ac:dyDescent="0.25">
      <c r="A6063" s="8"/>
      <c r="B6063" s="8"/>
      <c r="C6063" s="8"/>
      <c r="D6063" s="8"/>
      <c r="F6063" s="8"/>
      <c r="H6063"/>
      <c r="N6063"/>
      <c r="P6063" s="8"/>
      <c r="R6063" s="8"/>
      <c r="T6063" s="8"/>
      <c r="AQ6063"/>
      <c r="BJ6063" s="33" t="s">
        <v>6230</v>
      </c>
      <c r="BP6063" s="8"/>
    </row>
    <row r="6064" spans="1:68" x14ac:dyDescent="0.25">
      <c r="A6064" s="8"/>
      <c r="B6064" s="8"/>
      <c r="C6064" s="8"/>
      <c r="D6064" s="8"/>
      <c r="F6064" s="8"/>
      <c r="H6064"/>
      <c r="N6064"/>
      <c r="P6064" s="8"/>
      <c r="R6064" s="8"/>
      <c r="T6064" s="8"/>
      <c r="AQ6064"/>
      <c r="BJ6064" s="33" t="s">
        <v>6231</v>
      </c>
      <c r="BP6064" s="8"/>
    </row>
    <row r="6065" spans="1:68" x14ac:dyDescent="0.25">
      <c r="A6065" s="8"/>
      <c r="B6065" s="8"/>
      <c r="C6065" s="8"/>
      <c r="D6065" s="8"/>
      <c r="F6065" s="8"/>
      <c r="H6065"/>
      <c r="N6065"/>
      <c r="P6065" s="8"/>
      <c r="R6065" s="8"/>
      <c r="T6065" s="8"/>
      <c r="AQ6065"/>
      <c r="BJ6065" s="33" t="s">
        <v>6232</v>
      </c>
      <c r="BP6065" s="8"/>
    </row>
    <row r="6066" spans="1:68" x14ac:dyDescent="0.25">
      <c r="A6066" s="8"/>
      <c r="B6066" s="8"/>
      <c r="C6066" s="8"/>
      <c r="D6066" s="8"/>
      <c r="F6066" s="8"/>
      <c r="H6066"/>
      <c r="N6066"/>
      <c r="P6066" s="8"/>
      <c r="R6066" s="8"/>
      <c r="T6066" s="8"/>
      <c r="AQ6066"/>
      <c r="BJ6066" s="33" t="s">
        <v>6233</v>
      </c>
      <c r="BP6066" s="8"/>
    </row>
    <row r="6067" spans="1:68" x14ac:dyDescent="0.25">
      <c r="A6067" s="8"/>
      <c r="B6067" s="8"/>
      <c r="C6067" s="8"/>
      <c r="D6067" s="8"/>
      <c r="F6067" s="8"/>
      <c r="H6067"/>
      <c r="N6067"/>
      <c r="P6067" s="8"/>
      <c r="R6067" s="8"/>
      <c r="T6067" s="8"/>
      <c r="AQ6067"/>
      <c r="BJ6067" s="33" t="s">
        <v>6234</v>
      </c>
      <c r="BP6067" s="8"/>
    </row>
    <row r="6068" spans="1:68" x14ac:dyDescent="0.25">
      <c r="A6068" s="8"/>
      <c r="B6068" s="8"/>
      <c r="C6068" s="8"/>
      <c r="D6068" s="8"/>
      <c r="F6068" s="8"/>
      <c r="H6068"/>
      <c r="N6068"/>
      <c r="P6068" s="8"/>
      <c r="R6068" s="8"/>
      <c r="T6068" s="8"/>
      <c r="AQ6068"/>
      <c r="BJ6068" s="33" t="s">
        <v>6235</v>
      </c>
      <c r="BP6068" s="8"/>
    </row>
    <row r="6069" spans="1:68" x14ac:dyDescent="0.25">
      <c r="A6069" s="8"/>
      <c r="B6069" s="8"/>
      <c r="C6069" s="8"/>
      <c r="D6069" s="8"/>
      <c r="F6069" s="8"/>
      <c r="H6069"/>
      <c r="N6069"/>
      <c r="P6069" s="8"/>
      <c r="R6069" s="8"/>
      <c r="T6069" s="8"/>
      <c r="AQ6069"/>
      <c r="BJ6069" s="33" t="s">
        <v>6236</v>
      </c>
      <c r="BP6069" s="8"/>
    </row>
    <row r="6070" spans="1:68" x14ac:dyDescent="0.25">
      <c r="A6070" s="8"/>
      <c r="B6070" s="8"/>
      <c r="C6070" s="8"/>
      <c r="D6070" s="8"/>
      <c r="F6070" s="8"/>
      <c r="H6070"/>
      <c r="N6070"/>
      <c r="P6070" s="8"/>
      <c r="R6070" s="8"/>
      <c r="T6070" s="8"/>
      <c r="AQ6070"/>
      <c r="BJ6070" s="33" t="s">
        <v>6237</v>
      </c>
      <c r="BP6070" s="8"/>
    </row>
    <row r="6071" spans="1:68" x14ac:dyDescent="0.25">
      <c r="A6071" s="8"/>
      <c r="B6071" s="8"/>
      <c r="C6071" s="8"/>
      <c r="D6071" s="8"/>
      <c r="F6071" s="8"/>
      <c r="H6071"/>
      <c r="N6071"/>
      <c r="P6071" s="8"/>
      <c r="R6071" s="8"/>
      <c r="T6071" s="8"/>
      <c r="AQ6071"/>
      <c r="BJ6071" s="33" t="s">
        <v>6238</v>
      </c>
      <c r="BP6071" s="8"/>
    </row>
    <row r="6072" spans="1:68" x14ac:dyDescent="0.25">
      <c r="A6072" s="8"/>
      <c r="B6072" s="8"/>
      <c r="C6072" s="8"/>
      <c r="D6072" s="8"/>
      <c r="F6072" s="8"/>
      <c r="H6072"/>
      <c r="N6072"/>
      <c r="P6072" s="8"/>
      <c r="R6072" s="8"/>
      <c r="T6072" s="8"/>
      <c r="AQ6072"/>
      <c r="BJ6072" s="33" t="s">
        <v>6239</v>
      </c>
      <c r="BP6072" s="8"/>
    </row>
    <row r="6073" spans="1:68" x14ac:dyDescent="0.25">
      <c r="A6073" s="8"/>
      <c r="B6073" s="8"/>
      <c r="C6073" s="8"/>
      <c r="D6073" s="8"/>
      <c r="F6073" s="8"/>
      <c r="H6073"/>
      <c r="N6073"/>
      <c r="P6073" s="8"/>
      <c r="R6073" s="8"/>
      <c r="T6073" s="8"/>
      <c r="AQ6073"/>
      <c r="BJ6073" s="33" t="s">
        <v>6240</v>
      </c>
      <c r="BP6073" s="8"/>
    </row>
    <row r="6074" spans="1:68" x14ac:dyDescent="0.25">
      <c r="A6074" s="8"/>
      <c r="B6074" s="8"/>
      <c r="C6074" s="8"/>
      <c r="D6074" s="8"/>
      <c r="F6074" s="8"/>
      <c r="H6074"/>
      <c r="N6074"/>
      <c r="P6074" s="8"/>
      <c r="R6074" s="8"/>
      <c r="T6074" s="8"/>
      <c r="AQ6074"/>
      <c r="BJ6074" s="33" t="s">
        <v>6241</v>
      </c>
      <c r="BP6074" s="8"/>
    </row>
    <row r="6075" spans="1:68" x14ac:dyDescent="0.25">
      <c r="A6075" s="8"/>
      <c r="B6075" s="8"/>
      <c r="C6075" s="8"/>
      <c r="D6075" s="8"/>
      <c r="F6075" s="8"/>
      <c r="H6075"/>
      <c r="N6075"/>
      <c r="P6075" s="8"/>
      <c r="R6075" s="8"/>
      <c r="T6075" s="8"/>
      <c r="AQ6075"/>
      <c r="BJ6075" s="33" t="s">
        <v>6242</v>
      </c>
      <c r="BP6075" s="8"/>
    </row>
    <row r="6076" spans="1:68" x14ac:dyDescent="0.25">
      <c r="A6076" s="8"/>
      <c r="B6076" s="8"/>
      <c r="C6076" s="8"/>
      <c r="D6076" s="8"/>
      <c r="F6076" s="8"/>
      <c r="H6076"/>
      <c r="N6076"/>
      <c r="P6076" s="8"/>
      <c r="R6076" s="8"/>
      <c r="T6076" s="8"/>
      <c r="AQ6076"/>
      <c r="BJ6076" s="33" t="s">
        <v>6243</v>
      </c>
      <c r="BP6076" s="8"/>
    </row>
    <row r="6077" spans="1:68" x14ac:dyDescent="0.25">
      <c r="A6077" s="8"/>
      <c r="B6077" s="8"/>
      <c r="C6077" s="8"/>
      <c r="D6077" s="8"/>
      <c r="F6077" s="8"/>
      <c r="H6077"/>
      <c r="N6077"/>
      <c r="P6077" s="8"/>
      <c r="R6077" s="8"/>
      <c r="T6077" s="8"/>
      <c r="AQ6077"/>
      <c r="BJ6077" s="33" t="s">
        <v>6244</v>
      </c>
      <c r="BP6077" s="8"/>
    </row>
    <row r="6078" spans="1:68" x14ac:dyDescent="0.25">
      <c r="A6078" s="8"/>
      <c r="B6078" s="8"/>
      <c r="C6078" s="8"/>
      <c r="D6078" s="8"/>
      <c r="F6078" s="8"/>
      <c r="H6078"/>
      <c r="N6078"/>
      <c r="P6078" s="8"/>
      <c r="R6078" s="8"/>
      <c r="T6078" s="8"/>
      <c r="AQ6078"/>
      <c r="BJ6078" s="33" t="s">
        <v>6245</v>
      </c>
      <c r="BP6078" s="8"/>
    </row>
    <row r="6079" spans="1:68" x14ac:dyDescent="0.25">
      <c r="A6079" s="8"/>
      <c r="B6079" s="8"/>
      <c r="C6079" s="8"/>
      <c r="D6079" s="8"/>
      <c r="F6079" s="8"/>
      <c r="H6079"/>
      <c r="N6079"/>
      <c r="P6079" s="8"/>
      <c r="R6079" s="8"/>
      <c r="T6079" s="8"/>
      <c r="AQ6079"/>
      <c r="BJ6079" s="33" t="s">
        <v>6246</v>
      </c>
      <c r="BP6079" s="8"/>
    </row>
    <row r="6080" spans="1:68" x14ac:dyDescent="0.25">
      <c r="A6080" s="8"/>
      <c r="B6080" s="8"/>
      <c r="C6080" s="8"/>
      <c r="D6080" s="8"/>
      <c r="F6080" s="8"/>
      <c r="H6080"/>
      <c r="N6080"/>
      <c r="P6080" s="8"/>
      <c r="R6080" s="8"/>
      <c r="T6080" s="8"/>
      <c r="AQ6080"/>
      <c r="BJ6080" s="33" t="s">
        <v>6247</v>
      </c>
      <c r="BP6080" s="8"/>
    </row>
    <row r="6081" spans="1:68" x14ac:dyDescent="0.25">
      <c r="A6081" s="8"/>
      <c r="B6081" s="8"/>
      <c r="C6081" s="8"/>
      <c r="D6081" s="8"/>
      <c r="F6081" s="8"/>
      <c r="H6081"/>
      <c r="N6081"/>
      <c r="P6081" s="8"/>
      <c r="R6081" s="8"/>
      <c r="T6081" s="8"/>
      <c r="AQ6081"/>
      <c r="BJ6081" s="33" t="s">
        <v>6248</v>
      </c>
      <c r="BP6081" s="8"/>
    </row>
    <row r="6082" spans="1:68" x14ac:dyDescent="0.25">
      <c r="A6082" s="8"/>
      <c r="B6082" s="8"/>
      <c r="C6082" s="8"/>
      <c r="D6082" s="8"/>
      <c r="F6082" s="8"/>
      <c r="H6082"/>
      <c r="N6082"/>
      <c r="P6082" s="8"/>
      <c r="R6082" s="8"/>
      <c r="T6082" s="8"/>
      <c r="AQ6082"/>
      <c r="BJ6082" s="33" t="s">
        <v>6249</v>
      </c>
      <c r="BP6082" s="8"/>
    </row>
    <row r="6083" spans="1:68" x14ac:dyDescent="0.25">
      <c r="A6083" s="8"/>
      <c r="B6083" s="8"/>
      <c r="C6083" s="8"/>
      <c r="D6083" s="8"/>
      <c r="F6083" s="8"/>
      <c r="H6083"/>
      <c r="N6083"/>
      <c r="P6083" s="8"/>
      <c r="R6083" s="8"/>
      <c r="T6083" s="8"/>
      <c r="AQ6083"/>
      <c r="BJ6083" s="33" t="s">
        <v>6250</v>
      </c>
      <c r="BP6083" s="8"/>
    </row>
    <row r="6084" spans="1:68" x14ac:dyDescent="0.25">
      <c r="A6084" s="8"/>
      <c r="B6084" s="8"/>
      <c r="C6084" s="8"/>
      <c r="D6084" s="8"/>
      <c r="F6084" s="8"/>
      <c r="H6084"/>
      <c r="N6084"/>
      <c r="P6084" s="8"/>
      <c r="R6084" s="8"/>
      <c r="T6084" s="8"/>
      <c r="AQ6084"/>
      <c r="BJ6084" s="33" t="s">
        <v>6251</v>
      </c>
      <c r="BP6084" s="8"/>
    </row>
    <row r="6085" spans="1:68" x14ac:dyDescent="0.25">
      <c r="A6085" s="8"/>
      <c r="B6085" s="8"/>
      <c r="C6085" s="8"/>
      <c r="D6085" s="8"/>
      <c r="F6085" s="8"/>
      <c r="H6085"/>
      <c r="N6085"/>
      <c r="P6085" s="8"/>
      <c r="R6085" s="8"/>
      <c r="T6085" s="8"/>
      <c r="AQ6085"/>
      <c r="BJ6085" s="33" t="s">
        <v>6252</v>
      </c>
      <c r="BP6085" s="8"/>
    </row>
    <row r="6086" spans="1:68" x14ac:dyDescent="0.25">
      <c r="A6086" s="8"/>
      <c r="B6086" s="8"/>
      <c r="C6086" s="8"/>
      <c r="D6086" s="8"/>
      <c r="F6086" s="8"/>
      <c r="H6086"/>
      <c r="N6086"/>
      <c r="P6086" s="8"/>
      <c r="R6086" s="8"/>
      <c r="T6086" s="8"/>
      <c r="AQ6086"/>
      <c r="BJ6086" s="33" t="s">
        <v>6253</v>
      </c>
      <c r="BP6086" s="8"/>
    </row>
    <row r="6087" spans="1:68" x14ac:dyDescent="0.25">
      <c r="A6087" s="8"/>
      <c r="B6087" s="8"/>
      <c r="C6087" s="8"/>
      <c r="D6087" s="8"/>
      <c r="F6087" s="8"/>
      <c r="H6087"/>
      <c r="N6087"/>
      <c r="P6087" s="8"/>
      <c r="R6087" s="8"/>
      <c r="T6087" s="8"/>
      <c r="AQ6087"/>
      <c r="BJ6087" s="33" t="s">
        <v>6254</v>
      </c>
      <c r="BP6087" s="8"/>
    </row>
    <row r="6088" spans="1:68" x14ac:dyDescent="0.25">
      <c r="A6088" s="8"/>
      <c r="B6088" s="8"/>
      <c r="C6088" s="8"/>
      <c r="D6088" s="8"/>
      <c r="F6088" s="8"/>
      <c r="H6088"/>
      <c r="N6088"/>
      <c r="P6088" s="8"/>
      <c r="R6088" s="8"/>
      <c r="T6088" s="8"/>
      <c r="AQ6088"/>
      <c r="BJ6088" s="33" t="s">
        <v>6255</v>
      </c>
      <c r="BP6088" s="8"/>
    </row>
    <row r="6089" spans="1:68" x14ac:dyDescent="0.25">
      <c r="A6089" s="8"/>
      <c r="B6089" s="8"/>
      <c r="C6089" s="8"/>
      <c r="D6089" s="8"/>
      <c r="F6089" s="8"/>
      <c r="H6089"/>
      <c r="N6089"/>
      <c r="P6089" s="8"/>
      <c r="R6089" s="8"/>
      <c r="T6089" s="8"/>
      <c r="AQ6089"/>
      <c r="BJ6089" s="33" t="s">
        <v>6256</v>
      </c>
      <c r="BP6089" s="8"/>
    </row>
    <row r="6090" spans="1:68" x14ac:dyDescent="0.25">
      <c r="A6090" s="8"/>
      <c r="B6090" s="8"/>
      <c r="C6090" s="8"/>
      <c r="D6090" s="8"/>
      <c r="F6090" s="8"/>
      <c r="H6090"/>
      <c r="N6090"/>
      <c r="P6090" s="8"/>
      <c r="R6090" s="8"/>
      <c r="T6090" s="8"/>
      <c r="AQ6090"/>
      <c r="BJ6090" s="33" t="s">
        <v>6257</v>
      </c>
      <c r="BP6090" s="8"/>
    </row>
    <row r="6091" spans="1:68" x14ac:dyDescent="0.25">
      <c r="A6091" s="8"/>
      <c r="B6091" s="8"/>
      <c r="C6091" s="8"/>
      <c r="D6091" s="8"/>
      <c r="F6091" s="8"/>
      <c r="H6091"/>
      <c r="N6091"/>
      <c r="P6091" s="8"/>
      <c r="R6091" s="8"/>
      <c r="T6091" s="8"/>
      <c r="AQ6091"/>
      <c r="BJ6091" s="33" t="s">
        <v>6258</v>
      </c>
      <c r="BP6091" s="8"/>
    </row>
    <row r="6092" spans="1:68" x14ac:dyDescent="0.25">
      <c r="A6092" s="8"/>
      <c r="B6092" s="8"/>
      <c r="C6092" s="8"/>
      <c r="D6092" s="8"/>
      <c r="F6092" s="8"/>
      <c r="H6092"/>
      <c r="N6092"/>
      <c r="P6092" s="8"/>
      <c r="R6092" s="8"/>
      <c r="T6092" s="8"/>
      <c r="AQ6092"/>
      <c r="BJ6092" s="33" t="s">
        <v>6259</v>
      </c>
      <c r="BP6092" s="8"/>
    </row>
    <row r="6093" spans="1:68" x14ac:dyDescent="0.25">
      <c r="A6093" s="8"/>
      <c r="B6093" s="8"/>
      <c r="C6093" s="8"/>
      <c r="D6093" s="8"/>
      <c r="F6093" s="8"/>
      <c r="H6093"/>
      <c r="N6093"/>
      <c r="P6093" s="8"/>
      <c r="R6093" s="8"/>
      <c r="T6093" s="8"/>
      <c r="AQ6093"/>
      <c r="BJ6093" s="33" t="s">
        <v>6260</v>
      </c>
      <c r="BP6093" s="8"/>
    </row>
    <row r="6094" spans="1:68" x14ac:dyDescent="0.25">
      <c r="A6094" s="8"/>
      <c r="B6094" s="8"/>
      <c r="C6094" s="8"/>
      <c r="D6094" s="8"/>
      <c r="F6094" s="8"/>
      <c r="H6094"/>
      <c r="N6094"/>
      <c r="P6094" s="8"/>
      <c r="R6094" s="8"/>
      <c r="T6094" s="8"/>
      <c r="AQ6094"/>
      <c r="BJ6094" s="33" t="s">
        <v>6261</v>
      </c>
      <c r="BP6094" s="8"/>
    </row>
    <row r="6095" spans="1:68" x14ac:dyDescent="0.25">
      <c r="A6095" s="8"/>
      <c r="B6095" s="8"/>
      <c r="C6095" s="8"/>
      <c r="D6095" s="8"/>
      <c r="F6095" s="8"/>
      <c r="H6095"/>
      <c r="N6095"/>
      <c r="P6095" s="8"/>
      <c r="R6095" s="8"/>
      <c r="T6095" s="8"/>
      <c r="AQ6095"/>
      <c r="BJ6095" s="33" t="s">
        <v>6262</v>
      </c>
      <c r="BP6095" s="8"/>
    </row>
    <row r="6096" spans="1:68" x14ac:dyDescent="0.25">
      <c r="A6096" s="8"/>
      <c r="B6096" s="8"/>
      <c r="C6096" s="8"/>
      <c r="D6096" s="8"/>
      <c r="F6096" s="8"/>
      <c r="H6096"/>
      <c r="N6096"/>
      <c r="P6096" s="8"/>
      <c r="R6096" s="8"/>
      <c r="T6096" s="8"/>
      <c r="AQ6096"/>
      <c r="BJ6096" s="33" t="s">
        <v>6263</v>
      </c>
      <c r="BP6096" s="8"/>
    </row>
    <row r="6097" spans="1:68" x14ac:dyDescent="0.25">
      <c r="A6097" s="8"/>
      <c r="B6097" s="8"/>
      <c r="C6097" s="8"/>
      <c r="D6097" s="8"/>
      <c r="F6097" s="8"/>
      <c r="H6097"/>
      <c r="N6097"/>
      <c r="P6097" s="8"/>
      <c r="R6097" s="8"/>
      <c r="T6097" s="8"/>
      <c r="AQ6097"/>
      <c r="BJ6097" s="33" t="s">
        <v>6264</v>
      </c>
      <c r="BP6097" s="8"/>
    </row>
    <row r="6098" spans="1:68" x14ac:dyDescent="0.25">
      <c r="A6098" s="8"/>
      <c r="B6098" s="8"/>
      <c r="C6098" s="8"/>
      <c r="D6098" s="8"/>
      <c r="F6098" s="8"/>
      <c r="H6098"/>
      <c r="N6098"/>
      <c r="P6098" s="8"/>
      <c r="R6098" s="8"/>
      <c r="T6098" s="8"/>
      <c r="AQ6098"/>
      <c r="BJ6098" s="33" t="s">
        <v>6265</v>
      </c>
      <c r="BP6098" s="8"/>
    </row>
    <row r="6099" spans="1:68" x14ac:dyDescent="0.25">
      <c r="A6099" s="8"/>
      <c r="B6099" s="8"/>
      <c r="C6099" s="8"/>
      <c r="D6099" s="8"/>
      <c r="F6099" s="8"/>
      <c r="H6099"/>
      <c r="N6099"/>
      <c r="P6099" s="8"/>
      <c r="R6099" s="8"/>
      <c r="T6099" s="8"/>
      <c r="AQ6099"/>
      <c r="BJ6099" s="33" t="s">
        <v>6266</v>
      </c>
      <c r="BP6099" s="8"/>
    </row>
    <row r="6100" spans="1:68" x14ac:dyDescent="0.25">
      <c r="A6100" s="8"/>
      <c r="B6100" s="8"/>
      <c r="C6100" s="8"/>
      <c r="D6100" s="8"/>
      <c r="F6100" s="8"/>
      <c r="H6100"/>
      <c r="N6100"/>
      <c r="P6100" s="8"/>
      <c r="R6100" s="8"/>
      <c r="T6100" s="8"/>
      <c r="AQ6100"/>
      <c r="BJ6100" s="33" t="s">
        <v>6267</v>
      </c>
      <c r="BP6100" s="8"/>
    </row>
    <row r="6101" spans="1:68" x14ac:dyDescent="0.25">
      <c r="A6101" s="8"/>
      <c r="B6101" s="8"/>
      <c r="C6101" s="8"/>
      <c r="D6101" s="8"/>
      <c r="F6101" s="8"/>
      <c r="H6101"/>
      <c r="N6101"/>
      <c r="P6101" s="8"/>
      <c r="R6101" s="8"/>
      <c r="T6101" s="8"/>
      <c r="AQ6101"/>
      <c r="BJ6101" s="33" t="s">
        <v>6268</v>
      </c>
      <c r="BP6101" s="8"/>
    </row>
    <row r="6102" spans="1:68" x14ac:dyDescent="0.25">
      <c r="A6102" s="8"/>
      <c r="B6102" s="8"/>
      <c r="C6102" s="8"/>
      <c r="D6102" s="8"/>
      <c r="F6102" s="8"/>
      <c r="H6102"/>
      <c r="N6102"/>
      <c r="P6102" s="8"/>
      <c r="R6102" s="8"/>
      <c r="T6102" s="8"/>
      <c r="AQ6102"/>
      <c r="BJ6102" s="33" t="s">
        <v>6269</v>
      </c>
      <c r="BP6102" s="8"/>
    </row>
    <row r="6103" spans="1:68" x14ac:dyDescent="0.25">
      <c r="A6103" s="8"/>
      <c r="B6103" s="8"/>
      <c r="C6103" s="8"/>
      <c r="D6103" s="8"/>
      <c r="F6103" s="8"/>
      <c r="H6103"/>
      <c r="N6103"/>
      <c r="P6103" s="8"/>
      <c r="R6103" s="8"/>
      <c r="T6103" s="8"/>
      <c r="AQ6103"/>
      <c r="BJ6103" s="33" t="s">
        <v>6270</v>
      </c>
      <c r="BP6103" s="8"/>
    </row>
    <row r="6104" spans="1:68" x14ac:dyDescent="0.25">
      <c r="A6104" s="8"/>
      <c r="B6104" s="8"/>
      <c r="C6104" s="8"/>
      <c r="D6104" s="8"/>
      <c r="F6104" s="8"/>
      <c r="H6104"/>
      <c r="N6104"/>
      <c r="P6104" s="8"/>
      <c r="R6104" s="8"/>
      <c r="T6104" s="8"/>
      <c r="AQ6104"/>
      <c r="BJ6104" s="33" t="s">
        <v>6271</v>
      </c>
      <c r="BP6104" s="8"/>
    </row>
    <row r="6105" spans="1:68" x14ac:dyDescent="0.25">
      <c r="A6105" s="8"/>
      <c r="B6105" s="8"/>
      <c r="C6105" s="8"/>
      <c r="D6105" s="8"/>
      <c r="F6105" s="8"/>
      <c r="H6105"/>
      <c r="N6105"/>
      <c r="P6105" s="8"/>
      <c r="R6105" s="8"/>
      <c r="T6105" s="8"/>
      <c r="AQ6105"/>
      <c r="BJ6105" s="33" t="s">
        <v>6272</v>
      </c>
      <c r="BP6105" s="8"/>
    </row>
    <row r="6106" spans="1:68" x14ac:dyDescent="0.25">
      <c r="A6106" s="8"/>
      <c r="B6106" s="8"/>
      <c r="C6106" s="8"/>
      <c r="D6106" s="8"/>
      <c r="F6106" s="8"/>
      <c r="H6106"/>
      <c r="N6106"/>
      <c r="P6106" s="8"/>
      <c r="R6106" s="8"/>
      <c r="T6106" s="8"/>
      <c r="AQ6106"/>
      <c r="BJ6106" s="33" t="s">
        <v>6273</v>
      </c>
      <c r="BP6106" s="8"/>
    </row>
    <row r="6107" spans="1:68" x14ac:dyDescent="0.25">
      <c r="A6107" s="8"/>
      <c r="B6107" s="8"/>
      <c r="C6107" s="8"/>
      <c r="D6107" s="8"/>
      <c r="F6107" s="8"/>
      <c r="H6107"/>
      <c r="N6107"/>
      <c r="P6107" s="8"/>
      <c r="R6107" s="8"/>
      <c r="T6107" s="8"/>
      <c r="AQ6107"/>
      <c r="BJ6107" s="33" t="s">
        <v>6274</v>
      </c>
      <c r="BP6107" s="8"/>
    </row>
    <row r="6108" spans="1:68" x14ac:dyDescent="0.25">
      <c r="A6108" s="8"/>
      <c r="B6108" s="8"/>
      <c r="C6108" s="8"/>
      <c r="D6108" s="8"/>
      <c r="F6108" s="8"/>
      <c r="H6108"/>
      <c r="N6108"/>
      <c r="P6108" s="8"/>
      <c r="R6108" s="8"/>
      <c r="T6108" s="8"/>
      <c r="AQ6108"/>
      <c r="BJ6108" s="33" t="s">
        <v>6275</v>
      </c>
      <c r="BP6108" s="8"/>
    </row>
    <row r="6109" spans="1:68" x14ac:dyDescent="0.25">
      <c r="A6109" s="8"/>
      <c r="B6109" s="8"/>
      <c r="C6109" s="8"/>
      <c r="D6109" s="8"/>
      <c r="F6109" s="8"/>
      <c r="H6109"/>
      <c r="N6109"/>
      <c r="P6109" s="8"/>
      <c r="R6109" s="8"/>
      <c r="T6109" s="8"/>
      <c r="AQ6109"/>
      <c r="BJ6109" s="33" t="s">
        <v>6276</v>
      </c>
      <c r="BP6109" s="8"/>
    </row>
    <row r="6110" spans="1:68" x14ac:dyDescent="0.25">
      <c r="A6110" s="8"/>
      <c r="B6110" s="8"/>
      <c r="C6110" s="8"/>
      <c r="D6110" s="8"/>
      <c r="F6110" s="8"/>
      <c r="H6110"/>
      <c r="N6110"/>
      <c r="P6110" s="8"/>
      <c r="R6110" s="8"/>
      <c r="T6110" s="8"/>
      <c r="AQ6110"/>
      <c r="BJ6110" s="33" t="s">
        <v>6277</v>
      </c>
      <c r="BP6110" s="8"/>
    </row>
    <row r="6111" spans="1:68" x14ac:dyDescent="0.25">
      <c r="A6111" s="8"/>
      <c r="B6111" s="8"/>
      <c r="C6111" s="8"/>
      <c r="D6111" s="8"/>
      <c r="F6111" s="8"/>
      <c r="H6111"/>
      <c r="N6111"/>
      <c r="P6111" s="8"/>
      <c r="R6111" s="8"/>
      <c r="T6111" s="8"/>
      <c r="AQ6111"/>
      <c r="BJ6111" s="33" t="s">
        <v>6278</v>
      </c>
      <c r="BP6111" s="8"/>
    </row>
    <row r="6112" spans="1:68" x14ac:dyDescent="0.25">
      <c r="A6112" s="8"/>
      <c r="B6112" s="8"/>
      <c r="C6112" s="8"/>
      <c r="D6112" s="8"/>
      <c r="F6112" s="8"/>
      <c r="H6112"/>
      <c r="N6112"/>
      <c r="P6112" s="8"/>
      <c r="R6112" s="8"/>
      <c r="T6112" s="8"/>
      <c r="AQ6112"/>
      <c r="BJ6112" s="33" t="s">
        <v>6279</v>
      </c>
      <c r="BP6112" s="8"/>
    </row>
    <row r="6113" spans="1:68" x14ac:dyDescent="0.25">
      <c r="A6113" s="8"/>
      <c r="B6113" s="8"/>
      <c r="C6113" s="8"/>
      <c r="D6113" s="8"/>
      <c r="F6113" s="8"/>
      <c r="H6113"/>
      <c r="N6113"/>
      <c r="P6113" s="8"/>
      <c r="R6113" s="8"/>
      <c r="T6113" s="8"/>
      <c r="AQ6113"/>
      <c r="BJ6113" s="33" t="s">
        <v>6280</v>
      </c>
      <c r="BP6113" s="8"/>
    </row>
    <row r="6114" spans="1:68" x14ac:dyDescent="0.25">
      <c r="A6114" s="8"/>
      <c r="B6114" s="8"/>
      <c r="C6114" s="8"/>
      <c r="D6114" s="8"/>
      <c r="F6114" s="8"/>
      <c r="H6114"/>
      <c r="N6114"/>
      <c r="P6114" s="8"/>
      <c r="R6114" s="8"/>
      <c r="T6114" s="8"/>
      <c r="AQ6114"/>
      <c r="BJ6114" s="33" t="s">
        <v>6281</v>
      </c>
      <c r="BP6114" s="8"/>
    </row>
    <row r="6115" spans="1:68" x14ac:dyDescent="0.25">
      <c r="A6115" s="8"/>
      <c r="B6115" s="8"/>
      <c r="C6115" s="8"/>
      <c r="D6115" s="8"/>
      <c r="F6115" s="8"/>
      <c r="H6115"/>
      <c r="N6115"/>
      <c r="P6115" s="8"/>
      <c r="R6115" s="8"/>
      <c r="T6115" s="8"/>
      <c r="AQ6115"/>
      <c r="BJ6115" s="33" t="s">
        <v>6282</v>
      </c>
      <c r="BP6115" s="8"/>
    </row>
    <row r="6116" spans="1:68" x14ac:dyDescent="0.25">
      <c r="A6116" s="8"/>
      <c r="B6116" s="8"/>
      <c r="C6116" s="8"/>
      <c r="D6116" s="8"/>
      <c r="F6116" s="8"/>
      <c r="H6116"/>
      <c r="N6116"/>
      <c r="P6116" s="8"/>
      <c r="R6116" s="8"/>
      <c r="T6116" s="8"/>
      <c r="AQ6116"/>
      <c r="BJ6116" s="33" t="s">
        <v>6283</v>
      </c>
      <c r="BP6116" s="8"/>
    </row>
    <row r="6117" spans="1:68" x14ac:dyDescent="0.25">
      <c r="A6117" s="8"/>
      <c r="B6117" s="8"/>
      <c r="C6117" s="8"/>
      <c r="D6117" s="8"/>
      <c r="F6117" s="8"/>
      <c r="H6117"/>
      <c r="N6117"/>
      <c r="P6117" s="8"/>
      <c r="R6117" s="8"/>
      <c r="T6117" s="8"/>
      <c r="AQ6117"/>
      <c r="BJ6117" s="33" t="s">
        <v>6284</v>
      </c>
      <c r="BP6117" s="8"/>
    </row>
    <row r="6118" spans="1:68" x14ac:dyDescent="0.25">
      <c r="A6118" s="8"/>
      <c r="B6118" s="8"/>
      <c r="C6118" s="8"/>
      <c r="D6118" s="8"/>
      <c r="F6118" s="8"/>
      <c r="H6118"/>
      <c r="N6118"/>
      <c r="P6118" s="8"/>
      <c r="R6118" s="8"/>
      <c r="T6118" s="8"/>
      <c r="AQ6118"/>
      <c r="BJ6118" s="33" t="s">
        <v>6285</v>
      </c>
      <c r="BP6118" s="8"/>
    </row>
    <row r="6119" spans="1:68" x14ac:dyDescent="0.25">
      <c r="A6119" s="8"/>
      <c r="B6119" s="8"/>
      <c r="C6119" s="8"/>
      <c r="D6119" s="8"/>
      <c r="F6119" s="8"/>
      <c r="H6119"/>
      <c r="N6119"/>
      <c r="P6119" s="8"/>
      <c r="R6119" s="8"/>
      <c r="T6119" s="8"/>
      <c r="AQ6119"/>
      <c r="BJ6119" s="33" t="s">
        <v>6286</v>
      </c>
      <c r="BP6119" s="8"/>
    </row>
    <row r="6120" spans="1:68" x14ac:dyDescent="0.25">
      <c r="A6120" s="8"/>
      <c r="B6120" s="8"/>
      <c r="C6120" s="8"/>
      <c r="D6120" s="8"/>
      <c r="F6120" s="8"/>
      <c r="H6120"/>
      <c r="N6120"/>
      <c r="P6120" s="8"/>
      <c r="R6120" s="8"/>
      <c r="T6120" s="8"/>
      <c r="AQ6120"/>
      <c r="BJ6120" s="33" t="s">
        <v>6287</v>
      </c>
      <c r="BP6120" s="8"/>
    </row>
    <row r="6121" spans="1:68" x14ac:dyDescent="0.25">
      <c r="A6121" s="8"/>
      <c r="B6121" s="8"/>
      <c r="C6121" s="8"/>
      <c r="D6121" s="8"/>
      <c r="F6121" s="8"/>
      <c r="H6121"/>
      <c r="N6121"/>
      <c r="P6121" s="8"/>
      <c r="R6121" s="8"/>
      <c r="T6121" s="8"/>
      <c r="AQ6121"/>
      <c r="BJ6121" s="33" t="s">
        <v>6288</v>
      </c>
      <c r="BP6121" s="8"/>
    </row>
    <row r="6122" spans="1:68" x14ac:dyDescent="0.25">
      <c r="A6122" s="8"/>
      <c r="B6122" s="8"/>
      <c r="C6122" s="8"/>
      <c r="D6122" s="8"/>
      <c r="F6122" s="8"/>
      <c r="H6122"/>
      <c r="N6122"/>
      <c r="P6122" s="8"/>
      <c r="R6122" s="8"/>
      <c r="T6122" s="8"/>
      <c r="AQ6122"/>
      <c r="BJ6122" s="33" t="s">
        <v>6289</v>
      </c>
      <c r="BP6122" s="8"/>
    </row>
    <row r="6123" spans="1:68" x14ac:dyDescent="0.25">
      <c r="A6123" s="8"/>
      <c r="B6123" s="8"/>
      <c r="C6123" s="8"/>
      <c r="D6123" s="8"/>
      <c r="F6123" s="8"/>
      <c r="H6123"/>
      <c r="N6123"/>
      <c r="P6123" s="8"/>
      <c r="R6123" s="8"/>
      <c r="T6123" s="8"/>
      <c r="AQ6123"/>
      <c r="BJ6123" s="33" t="s">
        <v>6290</v>
      </c>
      <c r="BP6123" s="8"/>
    </row>
    <row r="6124" spans="1:68" x14ac:dyDescent="0.25">
      <c r="A6124" s="8"/>
      <c r="B6124" s="8"/>
      <c r="C6124" s="8"/>
      <c r="D6124" s="8"/>
      <c r="F6124" s="8"/>
      <c r="H6124"/>
      <c r="N6124"/>
      <c r="P6124" s="8"/>
      <c r="R6124" s="8"/>
      <c r="T6124" s="8"/>
      <c r="AQ6124"/>
      <c r="BJ6124" s="33" t="s">
        <v>6291</v>
      </c>
      <c r="BP6124" s="8"/>
    </row>
    <row r="6125" spans="1:68" x14ac:dyDescent="0.25">
      <c r="A6125" s="8"/>
      <c r="B6125" s="8"/>
      <c r="C6125" s="8"/>
      <c r="D6125" s="8"/>
      <c r="F6125" s="8"/>
      <c r="H6125"/>
      <c r="N6125"/>
      <c r="P6125" s="8"/>
      <c r="R6125" s="8"/>
      <c r="T6125" s="8"/>
      <c r="AQ6125"/>
      <c r="BJ6125" s="33" t="s">
        <v>6292</v>
      </c>
      <c r="BP6125" s="8"/>
    </row>
    <row r="6126" spans="1:68" x14ac:dyDescent="0.25">
      <c r="A6126" s="8"/>
      <c r="B6126" s="8"/>
      <c r="C6126" s="8"/>
      <c r="D6126" s="8"/>
      <c r="F6126" s="8"/>
      <c r="H6126"/>
      <c r="N6126"/>
      <c r="P6126" s="8"/>
      <c r="R6126" s="8"/>
      <c r="T6126" s="8"/>
      <c r="AQ6126"/>
      <c r="BJ6126" s="33" t="s">
        <v>6293</v>
      </c>
      <c r="BP6126" s="8"/>
    </row>
    <row r="6127" spans="1:68" x14ac:dyDescent="0.25">
      <c r="A6127" s="8"/>
      <c r="B6127" s="8"/>
      <c r="C6127" s="8"/>
      <c r="D6127" s="8"/>
      <c r="F6127" s="8"/>
      <c r="H6127"/>
      <c r="N6127"/>
      <c r="P6127" s="8"/>
      <c r="R6127" s="8"/>
      <c r="T6127" s="8"/>
      <c r="AQ6127"/>
      <c r="BJ6127" s="33" t="s">
        <v>6294</v>
      </c>
      <c r="BP6127" s="8"/>
    </row>
    <row r="6128" spans="1:68" x14ac:dyDescent="0.25">
      <c r="A6128" s="8"/>
      <c r="B6128" s="8"/>
      <c r="C6128" s="8"/>
      <c r="D6128" s="8"/>
      <c r="F6128" s="8"/>
      <c r="H6128"/>
      <c r="N6128"/>
      <c r="P6128" s="8"/>
      <c r="R6128" s="8"/>
      <c r="T6128" s="8"/>
      <c r="AQ6128"/>
      <c r="BJ6128" s="33" t="s">
        <v>6295</v>
      </c>
      <c r="BP6128" s="8"/>
    </row>
    <row r="6129" spans="1:68" x14ac:dyDescent="0.25">
      <c r="A6129" s="8"/>
      <c r="B6129" s="8"/>
      <c r="C6129" s="8"/>
      <c r="D6129" s="8"/>
      <c r="F6129" s="8"/>
      <c r="H6129"/>
      <c r="N6129"/>
      <c r="P6129" s="8"/>
      <c r="R6129" s="8"/>
      <c r="T6129" s="8"/>
      <c r="AQ6129"/>
      <c r="BJ6129" s="33" t="s">
        <v>6296</v>
      </c>
      <c r="BP6129" s="8"/>
    </row>
    <row r="6130" spans="1:68" x14ac:dyDescent="0.25">
      <c r="A6130" s="8"/>
      <c r="B6130" s="8"/>
      <c r="C6130" s="8"/>
      <c r="D6130" s="8"/>
      <c r="F6130" s="8"/>
      <c r="H6130"/>
      <c r="N6130"/>
      <c r="P6130" s="8"/>
      <c r="R6130" s="8"/>
      <c r="T6130" s="8"/>
      <c r="AQ6130"/>
      <c r="BJ6130" s="33" t="s">
        <v>6297</v>
      </c>
      <c r="BP6130" s="8"/>
    </row>
    <row r="6131" spans="1:68" x14ac:dyDescent="0.25">
      <c r="A6131" s="8"/>
      <c r="B6131" s="8"/>
      <c r="C6131" s="8"/>
      <c r="D6131" s="8"/>
      <c r="F6131" s="8"/>
      <c r="H6131"/>
      <c r="N6131"/>
      <c r="P6131" s="8"/>
      <c r="R6131" s="8"/>
      <c r="T6131" s="8"/>
      <c r="AQ6131"/>
      <c r="BJ6131" s="33" t="s">
        <v>6298</v>
      </c>
      <c r="BP6131" s="8"/>
    </row>
    <row r="6132" spans="1:68" x14ac:dyDescent="0.25">
      <c r="A6132" s="8"/>
      <c r="B6132" s="8"/>
      <c r="C6132" s="8"/>
      <c r="D6132" s="8"/>
      <c r="F6132" s="8"/>
      <c r="H6132"/>
      <c r="N6132"/>
      <c r="P6132" s="8"/>
      <c r="R6132" s="8"/>
      <c r="T6132" s="8"/>
      <c r="AQ6132"/>
      <c r="BJ6132" s="33" t="s">
        <v>6299</v>
      </c>
      <c r="BP6132" s="8"/>
    </row>
    <row r="6133" spans="1:68" x14ac:dyDescent="0.25">
      <c r="A6133" s="8"/>
      <c r="B6133" s="8"/>
      <c r="C6133" s="8"/>
      <c r="D6133" s="8"/>
      <c r="F6133" s="8"/>
      <c r="H6133"/>
      <c r="N6133"/>
      <c r="P6133" s="8"/>
      <c r="R6133" s="8"/>
      <c r="T6133" s="8"/>
      <c r="AQ6133"/>
      <c r="BJ6133" s="33" t="s">
        <v>6300</v>
      </c>
      <c r="BP6133" s="8"/>
    </row>
    <row r="6134" spans="1:68" x14ac:dyDescent="0.25">
      <c r="A6134" s="8"/>
      <c r="B6134" s="8"/>
      <c r="C6134" s="8"/>
      <c r="D6134" s="8"/>
      <c r="F6134" s="8"/>
      <c r="H6134"/>
      <c r="N6134"/>
      <c r="P6134" s="8"/>
      <c r="R6134" s="8"/>
      <c r="T6134" s="8"/>
      <c r="AQ6134"/>
      <c r="BJ6134" s="33" t="s">
        <v>6301</v>
      </c>
      <c r="BP6134" s="8"/>
    </row>
    <row r="6135" spans="1:68" x14ac:dyDescent="0.25">
      <c r="A6135" s="8"/>
      <c r="B6135" s="8"/>
      <c r="C6135" s="8"/>
      <c r="D6135" s="8"/>
      <c r="F6135" s="8"/>
      <c r="H6135"/>
      <c r="N6135"/>
      <c r="P6135" s="8"/>
      <c r="R6135" s="8"/>
      <c r="T6135" s="8"/>
      <c r="AQ6135"/>
      <c r="BJ6135" s="33" t="s">
        <v>6302</v>
      </c>
      <c r="BP6135" s="8"/>
    </row>
    <row r="6136" spans="1:68" x14ac:dyDescent="0.25">
      <c r="A6136" s="8"/>
      <c r="B6136" s="8"/>
      <c r="C6136" s="8"/>
      <c r="D6136" s="8"/>
      <c r="F6136" s="8"/>
      <c r="H6136"/>
      <c r="N6136"/>
      <c r="P6136" s="8"/>
      <c r="R6136" s="8"/>
      <c r="T6136" s="8"/>
      <c r="AQ6136"/>
      <c r="BJ6136" s="33" t="s">
        <v>6303</v>
      </c>
      <c r="BP6136" s="8"/>
    </row>
    <row r="6137" spans="1:68" x14ac:dyDescent="0.25">
      <c r="A6137" s="8"/>
      <c r="B6137" s="8"/>
      <c r="C6137" s="8"/>
      <c r="D6137" s="8"/>
      <c r="F6137" s="8"/>
      <c r="H6137"/>
      <c r="N6137"/>
      <c r="P6137" s="8"/>
      <c r="R6137" s="8"/>
      <c r="T6137" s="8"/>
      <c r="AQ6137"/>
      <c r="BJ6137" s="33" t="s">
        <v>6304</v>
      </c>
      <c r="BP6137" s="8"/>
    </row>
    <row r="6138" spans="1:68" x14ac:dyDescent="0.25">
      <c r="A6138" s="8"/>
      <c r="B6138" s="8"/>
      <c r="C6138" s="8"/>
      <c r="D6138" s="8"/>
      <c r="F6138" s="8"/>
      <c r="H6138"/>
      <c r="N6138"/>
      <c r="P6138" s="8"/>
      <c r="R6138" s="8"/>
      <c r="T6138" s="8"/>
      <c r="AQ6138"/>
      <c r="BJ6138" s="33" t="s">
        <v>6305</v>
      </c>
      <c r="BP6138" s="8"/>
    </row>
    <row r="6139" spans="1:68" x14ac:dyDescent="0.25">
      <c r="A6139" s="8"/>
      <c r="B6139" s="8"/>
      <c r="C6139" s="8"/>
      <c r="D6139" s="8"/>
      <c r="F6139" s="8"/>
      <c r="H6139"/>
      <c r="N6139"/>
      <c r="P6139" s="8"/>
      <c r="R6139" s="8"/>
      <c r="T6139" s="8"/>
      <c r="AQ6139"/>
      <c r="BJ6139" s="33" t="s">
        <v>6306</v>
      </c>
      <c r="BP6139" s="8"/>
    </row>
    <row r="6140" spans="1:68" x14ac:dyDescent="0.25">
      <c r="A6140" s="8"/>
      <c r="B6140" s="8"/>
      <c r="C6140" s="8"/>
      <c r="D6140" s="8"/>
      <c r="F6140" s="8"/>
      <c r="H6140"/>
      <c r="N6140"/>
      <c r="P6140" s="8"/>
      <c r="R6140" s="8"/>
      <c r="T6140" s="8"/>
      <c r="AQ6140"/>
      <c r="BJ6140" s="33" t="s">
        <v>6307</v>
      </c>
      <c r="BP6140" s="8"/>
    </row>
    <row r="6141" spans="1:68" x14ac:dyDescent="0.25">
      <c r="A6141" s="8"/>
      <c r="B6141" s="8"/>
      <c r="C6141" s="8"/>
      <c r="D6141" s="8"/>
      <c r="F6141" s="8"/>
      <c r="H6141"/>
      <c r="N6141"/>
      <c r="P6141" s="8"/>
      <c r="R6141" s="8"/>
      <c r="T6141" s="8"/>
      <c r="AQ6141"/>
      <c r="BJ6141" s="33" t="s">
        <v>6308</v>
      </c>
      <c r="BP6141" s="8"/>
    </row>
    <row r="6142" spans="1:68" x14ac:dyDescent="0.25">
      <c r="A6142" s="8"/>
      <c r="B6142" s="8"/>
      <c r="C6142" s="8"/>
      <c r="D6142" s="8"/>
      <c r="F6142" s="8"/>
      <c r="H6142"/>
      <c r="N6142"/>
      <c r="P6142" s="8"/>
      <c r="R6142" s="8"/>
      <c r="T6142" s="8"/>
      <c r="AQ6142"/>
      <c r="BJ6142" s="33" t="s">
        <v>6309</v>
      </c>
      <c r="BP6142" s="8"/>
    </row>
    <row r="6143" spans="1:68" x14ac:dyDescent="0.25">
      <c r="A6143" s="8"/>
      <c r="B6143" s="8"/>
      <c r="C6143" s="8"/>
      <c r="D6143" s="8"/>
      <c r="F6143" s="8"/>
      <c r="H6143"/>
      <c r="N6143"/>
      <c r="P6143" s="8"/>
      <c r="R6143" s="8"/>
      <c r="T6143" s="8"/>
      <c r="AQ6143"/>
      <c r="BJ6143" s="33" t="s">
        <v>6310</v>
      </c>
      <c r="BP6143" s="8"/>
    </row>
    <row r="6144" spans="1:68" x14ac:dyDescent="0.25">
      <c r="A6144" s="8"/>
      <c r="B6144" s="8"/>
      <c r="C6144" s="8"/>
      <c r="D6144" s="8"/>
      <c r="F6144" s="8"/>
      <c r="H6144"/>
      <c r="N6144"/>
      <c r="P6144" s="8"/>
      <c r="R6144" s="8"/>
      <c r="T6144" s="8"/>
      <c r="AQ6144"/>
      <c r="BJ6144" s="33" t="s">
        <v>6311</v>
      </c>
      <c r="BP6144" s="8"/>
    </row>
    <row r="6145" spans="1:68" x14ac:dyDescent="0.25">
      <c r="A6145" s="8"/>
      <c r="B6145" s="8"/>
      <c r="C6145" s="8"/>
      <c r="D6145" s="8"/>
      <c r="F6145" s="8"/>
      <c r="H6145"/>
      <c r="N6145"/>
      <c r="P6145" s="8"/>
      <c r="R6145" s="8"/>
      <c r="T6145" s="8"/>
      <c r="AQ6145"/>
      <c r="BJ6145" s="33" t="s">
        <v>6312</v>
      </c>
      <c r="BP6145" s="8"/>
    </row>
    <row r="6146" spans="1:68" x14ac:dyDescent="0.25">
      <c r="A6146" s="8"/>
      <c r="B6146" s="8"/>
      <c r="C6146" s="8"/>
      <c r="D6146" s="8"/>
      <c r="F6146" s="8"/>
      <c r="H6146"/>
      <c r="N6146"/>
      <c r="P6146" s="8"/>
      <c r="R6146" s="8"/>
      <c r="T6146" s="8"/>
      <c r="AQ6146"/>
      <c r="BJ6146" s="33" t="s">
        <v>6313</v>
      </c>
      <c r="BP6146" s="8"/>
    </row>
    <row r="6147" spans="1:68" x14ac:dyDescent="0.25">
      <c r="A6147" s="8"/>
      <c r="B6147" s="8"/>
      <c r="C6147" s="8"/>
      <c r="D6147" s="8"/>
      <c r="F6147" s="8"/>
      <c r="H6147"/>
      <c r="N6147"/>
      <c r="P6147" s="8"/>
      <c r="R6147" s="8"/>
      <c r="T6147" s="8"/>
      <c r="AQ6147"/>
      <c r="BJ6147" s="33" t="s">
        <v>6314</v>
      </c>
      <c r="BP6147" s="8"/>
    </row>
    <row r="6148" spans="1:68" x14ac:dyDescent="0.25">
      <c r="A6148" s="8"/>
      <c r="B6148" s="8"/>
      <c r="C6148" s="8"/>
      <c r="D6148" s="8"/>
      <c r="F6148" s="8"/>
      <c r="H6148"/>
      <c r="N6148"/>
      <c r="P6148" s="8"/>
      <c r="R6148" s="8"/>
      <c r="T6148" s="8"/>
      <c r="AQ6148"/>
      <c r="BJ6148" s="33" t="s">
        <v>6315</v>
      </c>
      <c r="BP6148" s="8"/>
    </row>
    <row r="6149" spans="1:68" x14ac:dyDescent="0.25">
      <c r="A6149" s="8"/>
      <c r="B6149" s="8"/>
      <c r="C6149" s="8"/>
      <c r="D6149" s="8"/>
      <c r="F6149" s="8"/>
      <c r="H6149"/>
      <c r="N6149"/>
      <c r="P6149" s="8"/>
      <c r="R6149" s="8"/>
      <c r="T6149" s="8"/>
      <c r="AQ6149"/>
      <c r="BJ6149" s="33" t="s">
        <v>6316</v>
      </c>
      <c r="BP6149" s="8"/>
    </row>
    <row r="6150" spans="1:68" x14ac:dyDescent="0.25">
      <c r="A6150" s="8"/>
      <c r="B6150" s="8"/>
      <c r="C6150" s="8"/>
      <c r="D6150" s="8"/>
      <c r="F6150" s="8"/>
      <c r="H6150"/>
      <c r="N6150"/>
      <c r="P6150" s="8"/>
      <c r="R6150" s="8"/>
      <c r="T6150" s="8"/>
      <c r="AQ6150"/>
      <c r="BJ6150" s="33" t="s">
        <v>6317</v>
      </c>
      <c r="BP6150" s="8"/>
    </row>
    <row r="6151" spans="1:68" x14ac:dyDescent="0.25">
      <c r="A6151" s="8"/>
      <c r="B6151" s="8"/>
      <c r="C6151" s="8"/>
      <c r="D6151" s="8"/>
      <c r="F6151" s="8"/>
      <c r="H6151"/>
      <c r="N6151"/>
      <c r="P6151" s="8"/>
      <c r="R6151" s="8"/>
      <c r="T6151" s="8"/>
      <c r="AQ6151"/>
      <c r="BJ6151" s="33" t="s">
        <v>6318</v>
      </c>
      <c r="BP6151" s="8"/>
    </row>
    <row r="6152" spans="1:68" x14ac:dyDescent="0.25">
      <c r="A6152" s="8"/>
      <c r="B6152" s="8"/>
      <c r="C6152" s="8"/>
      <c r="D6152" s="8"/>
      <c r="F6152" s="8"/>
      <c r="H6152"/>
      <c r="N6152"/>
      <c r="P6152" s="8"/>
      <c r="R6152" s="8"/>
      <c r="T6152" s="8"/>
      <c r="AQ6152"/>
      <c r="BJ6152" s="33" t="s">
        <v>6319</v>
      </c>
      <c r="BP6152" s="8"/>
    </row>
    <row r="6153" spans="1:68" x14ac:dyDescent="0.25">
      <c r="A6153" s="8"/>
      <c r="B6153" s="8"/>
      <c r="C6153" s="8"/>
      <c r="D6153" s="8"/>
      <c r="F6153" s="8"/>
      <c r="H6153"/>
      <c r="N6153"/>
      <c r="P6153" s="8"/>
      <c r="R6153" s="8"/>
      <c r="T6153" s="8"/>
      <c r="AQ6153"/>
      <c r="BJ6153" s="33" t="s">
        <v>6320</v>
      </c>
      <c r="BP6153" s="8"/>
    </row>
    <row r="6154" spans="1:68" x14ac:dyDescent="0.25">
      <c r="A6154" s="8"/>
      <c r="B6154" s="8"/>
      <c r="C6154" s="8"/>
      <c r="D6154" s="8"/>
      <c r="F6154" s="8"/>
      <c r="H6154"/>
      <c r="N6154"/>
      <c r="P6154" s="8"/>
      <c r="R6154" s="8"/>
      <c r="T6154" s="8"/>
      <c r="AQ6154"/>
      <c r="BJ6154" s="33" t="s">
        <v>6321</v>
      </c>
      <c r="BP6154" s="8"/>
    </row>
    <row r="6155" spans="1:68" x14ac:dyDescent="0.25">
      <c r="A6155" s="8"/>
      <c r="B6155" s="8"/>
      <c r="C6155" s="8"/>
      <c r="D6155" s="8"/>
      <c r="F6155" s="8"/>
      <c r="H6155"/>
      <c r="N6155"/>
      <c r="P6155" s="8"/>
      <c r="R6155" s="8"/>
      <c r="T6155" s="8"/>
      <c r="AQ6155"/>
      <c r="BJ6155" s="33" t="s">
        <v>6322</v>
      </c>
      <c r="BP6155" s="8"/>
    </row>
    <row r="6156" spans="1:68" x14ac:dyDescent="0.25">
      <c r="A6156" s="8"/>
      <c r="B6156" s="8"/>
      <c r="C6156" s="8"/>
      <c r="D6156" s="8"/>
      <c r="F6156" s="8"/>
      <c r="H6156"/>
      <c r="N6156"/>
      <c r="P6156" s="8"/>
      <c r="R6156" s="8"/>
      <c r="T6156" s="8"/>
      <c r="AQ6156"/>
      <c r="BJ6156" s="33" t="s">
        <v>6323</v>
      </c>
      <c r="BP6156" s="8"/>
    </row>
    <row r="6157" spans="1:68" x14ac:dyDescent="0.25">
      <c r="A6157" s="8"/>
      <c r="B6157" s="8"/>
      <c r="C6157" s="8"/>
      <c r="D6157" s="8"/>
      <c r="F6157" s="8"/>
      <c r="H6157"/>
      <c r="N6157"/>
      <c r="P6157" s="8"/>
      <c r="R6157" s="8"/>
      <c r="T6157" s="8"/>
      <c r="AQ6157"/>
      <c r="BJ6157" s="33" t="s">
        <v>6324</v>
      </c>
      <c r="BP6157" s="8"/>
    </row>
    <row r="6158" spans="1:68" x14ac:dyDescent="0.25">
      <c r="A6158" s="8"/>
      <c r="B6158" s="8"/>
      <c r="C6158" s="8"/>
      <c r="D6158" s="8"/>
      <c r="F6158" s="8"/>
      <c r="H6158"/>
      <c r="N6158"/>
      <c r="P6158" s="8"/>
      <c r="R6158" s="8"/>
      <c r="T6158" s="8"/>
      <c r="AQ6158"/>
      <c r="BJ6158" s="33" t="s">
        <v>6325</v>
      </c>
      <c r="BP6158" s="8"/>
    </row>
    <row r="6159" spans="1:68" x14ac:dyDescent="0.25">
      <c r="A6159" s="8"/>
      <c r="B6159" s="8"/>
      <c r="C6159" s="8"/>
      <c r="D6159" s="8"/>
      <c r="F6159" s="8"/>
      <c r="H6159"/>
      <c r="N6159"/>
      <c r="P6159" s="8"/>
      <c r="R6159" s="8"/>
      <c r="T6159" s="8"/>
      <c r="AQ6159"/>
      <c r="BJ6159" s="33" t="s">
        <v>6326</v>
      </c>
      <c r="BP6159" s="8"/>
    </row>
    <row r="6160" spans="1:68" x14ac:dyDescent="0.25">
      <c r="A6160" s="8"/>
      <c r="B6160" s="8"/>
      <c r="C6160" s="8"/>
      <c r="D6160" s="8"/>
      <c r="F6160" s="8"/>
      <c r="H6160"/>
      <c r="N6160"/>
      <c r="P6160" s="8"/>
      <c r="R6160" s="8"/>
      <c r="T6160" s="8"/>
      <c r="AQ6160"/>
      <c r="BJ6160" s="33" t="s">
        <v>6327</v>
      </c>
      <c r="BP6160" s="8"/>
    </row>
    <row r="6161" spans="1:68" x14ac:dyDescent="0.25">
      <c r="A6161" s="8"/>
      <c r="B6161" s="8"/>
      <c r="C6161" s="8"/>
      <c r="D6161" s="8"/>
      <c r="F6161" s="8"/>
      <c r="H6161"/>
      <c r="N6161"/>
      <c r="P6161" s="8"/>
      <c r="R6161" s="8"/>
      <c r="T6161" s="8"/>
      <c r="AQ6161"/>
      <c r="BJ6161" s="33" t="s">
        <v>6328</v>
      </c>
      <c r="BP6161" s="8"/>
    </row>
    <row r="6162" spans="1:68" x14ac:dyDescent="0.25">
      <c r="A6162" s="8"/>
      <c r="B6162" s="8"/>
      <c r="C6162" s="8"/>
      <c r="D6162" s="8"/>
      <c r="F6162" s="8"/>
      <c r="H6162"/>
      <c r="N6162"/>
      <c r="P6162" s="8"/>
      <c r="R6162" s="8"/>
      <c r="T6162" s="8"/>
      <c r="AQ6162"/>
      <c r="BJ6162" s="33" t="s">
        <v>6329</v>
      </c>
      <c r="BP6162" s="8"/>
    </row>
    <row r="6163" spans="1:68" x14ac:dyDescent="0.25">
      <c r="A6163" s="8"/>
      <c r="B6163" s="8"/>
      <c r="C6163" s="8"/>
      <c r="D6163" s="8"/>
      <c r="F6163" s="8"/>
      <c r="H6163"/>
      <c r="N6163"/>
      <c r="P6163" s="8"/>
      <c r="R6163" s="8"/>
      <c r="T6163" s="8"/>
      <c r="AQ6163"/>
      <c r="BJ6163" s="33" t="s">
        <v>6330</v>
      </c>
      <c r="BP6163" s="8"/>
    </row>
    <row r="6164" spans="1:68" x14ac:dyDescent="0.25">
      <c r="A6164" s="8"/>
      <c r="B6164" s="8"/>
      <c r="C6164" s="8"/>
      <c r="D6164" s="8"/>
      <c r="F6164" s="8"/>
      <c r="H6164"/>
      <c r="N6164"/>
      <c r="P6164" s="8"/>
      <c r="R6164" s="8"/>
      <c r="T6164" s="8"/>
      <c r="AQ6164"/>
      <c r="BJ6164" s="33" t="s">
        <v>6331</v>
      </c>
      <c r="BP6164" s="8"/>
    </row>
    <row r="6165" spans="1:68" x14ac:dyDescent="0.25">
      <c r="A6165" s="8"/>
      <c r="B6165" s="8"/>
      <c r="C6165" s="8"/>
      <c r="D6165" s="8"/>
      <c r="F6165" s="8"/>
      <c r="H6165"/>
      <c r="N6165"/>
      <c r="P6165" s="8"/>
      <c r="R6165" s="8"/>
      <c r="T6165" s="8"/>
      <c r="AQ6165"/>
      <c r="BJ6165" s="33" t="s">
        <v>6332</v>
      </c>
      <c r="BP6165" s="8"/>
    </row>
    <row r="6166" spans="1:68" x14ac:dyDescent="0.25">
      <c r="A6166" s="8"/>
      <c r="B6166" s="8"/>
      <c r="C6166" s="8"/>
      <c r="D6166" s="8"/>
      <c r="F6166" s="8"/>
      <c r="H6166"/>
      <c r="N6166"/>
      <c r="P6166" s="8"/>
      <c r="R6166" s="8"/>
      <c r="T6166" s="8"/>
      <c r="AQ6166"/>
      <c r="BJ6166" s="33" t="s">
        <v>6333</v>
      </c>
      <c r="BP6166" s="8"/>
    </row>
    <row r="6167" spans="1:68" x14ac:dyDescent="0.25">
      <c r="A6167" s="8"/>
      <c r="B6167" s="8"/>
      <c r="C6167" s="8"/>
      <c r="D6167" s="8"/>
      <c r="F6167" s="8"/>
      <c r="H6167"/>
      <c r="N6167"/>
      <c r="P6167" s="8"/>
      <c r="R6167" s="8"/>
      <c r="T6167" s="8"/>
      <c r="AQ6167"/>
      <c r="BJ6167" s="33" t="s">
        <v>6334</v>
      </c>
      <c r="BP6167" s="8"/>
    </row>
    <row r="6168" spans="1:68" x14ac:dyDescent="0.25">
      <c r="A6168" s="8"/>
      <c r="B6168" s="8"/>
      <c r="C6168" s="8"/>
      <c r="D6168" s="8"/>
      <c r="F6168" s="8"/>
      <c r="H6168"/>
      <c r="N6168"/>
      <c r="P6168" s="8"/>
      <c r="R6168" s="8"/>
      <c r="T6168" s="8"/>
      <c r="AQ6168"/>
      <c r="BJ6168" s="33" t="s">
        <v>6335</v>
      </c>
      <c r="BP6168" s="8"/>
    </row>
    <row r="6169" spans="1:68" x14ac:dyDescent="0.25">
      <c r="A6169" s="8"/>
      <c r="B6169" s="8"/>
      <c r="C6169" s="8"/>
      <c r="D6169" s="8"/>
      <c r="F6169" s="8"/>
      <c r="H6169"/>
      <c r="N6169"/>
      <c r="P6169" s="8"/>
      <c r="R6169" s="8"/>
      <c r="T6169" s="8"/>
      <c r="AQ6169"/>
      <c r="BJ6169" s="33" t="s">
        <v>6336</v>
      </c>
      <c r="BP6169" s="8"/>
    </row>
    <row r="6170" spans="1:68" x14ac:dyDescent="0.25">
      <c r="A6170" s="8"/>
      <c r="B6170" s="8"/>
      <c r="C6170" s="8"/>
      <c r="D6170" s="8"/>
      <c r="F6170" s="8"/>
      <c r="H6170"/>
      <c r="N6170"/>
      <c r="P6170" s="8"/>
      <c r="R6170" s="8"/>
      <c r="T6170" s="8"/>
      <c r="AQ6170"/>
      <c r="BJ6170" s="33" t="s">
        <v>6337</v>
      </c>
      <c r="BP6170" s="8"/>
    </row>
    <row r="6171" spans="1:68" x14ac:dyDescent="0.25">
      <c r="A6171" s="8"/>
      <c r="B6171" s="8"/>
      <c r="C6171" s="8"/>
      <c r="D6171" s="8"/>
      <c r="F6171" s="8"/>
      <c r="H6171"/>
      <c r="N6171"/>
      <c r="P6171" s="8"/>
      <c r="R6171" s="8"/>
      <c r="T6171" s="8"/>
      <c r="AQ6171"/>
      <c r="BJ6171" s="33" t="s">
        <v>6338</v>
      </c>
      <c r="BP6171" s="8"/>
    </row>
    <row r="6172" spans="1:68" x14ac:dyDescent="0.25">
      <c r="A6172" s="8"/>
      <c r="B6172" s="8"/>
      <c r="C6172" s="8"/>
      <c r="D6172" s="8"/>
      <c r="F6172" s="8"/>
      <c r="H6172"/>
      <c r="N6172"/>
      <c r="P6172" s="8"/>
      <c r="R6172" s="8"/>
      <c r="T6172" s="8"/>
      <c r="AQ6172"/>
      <c r="BJ6172" s="33" t="s">
        <v>6339</v>
      </c>
      <c r="BP6172" s="8"/>
    </row>
    <row r="6173" spans="1:68" x14ac:dyDescent="0.25">
      <c r="A6173" s="8"/>
      <c r="B6173" s="8"/>
      <c r="C6173" s="8"/>
      <c r="D6173" s="8"/>
      <c r="F6173" s="8"/>
      <c r="H6173"/>
      <c r="N6173"/>
      <c r="P6173" s="8"/>
      <c r="R6173" s="8"/>
      <c r="T6173" s="8"/>
      <c r="AQ6173"/>
      <c r="BJ6173" s="33" t="s">
        <v>6340</v>
      </c>
      <c r="BP6173" s="8"/>
    </row>
    <row r="6174" spans="1:68" x14ac:dyDescent="0.25">
      <c r="A6174" s="8"/>
      <c r="B6174" s="8"/>
      <c r="C6174" s="8"/>
      <c r="D6174" s="8"/>
      <c r="F6174" s="8"/>
      <c r="H6174"/>
      <c r="N6174"/>
      <c r="P6174" s="8"/>
      <c r="R6174" s="8"/>
      <c r="T6174" s="8"/>
      <c r="AQ6174"/>
      <c r="BJ6174" s="33" t="s">
        <v>6341</v>
      </c>
      <c r="BP6174" s="8"/>
    </row>
    <row r="6175" spans="1:68" x14ac:dyDescent="0.25">
      <c r="A6175" s="8"/>
      <c r="B6175" s="8"/>
      <c r="C6175" s="8"/>
      <c r="D6175" s="8"/>
      <c r="F6175" s="8"/>
      <c r="H6175"/>
      <c r="N6175"/>
      <c r="P6175" s="8"/>
      <c r="R6175" s="8"/>
      <c r="T6175" s="8"/>
      <c r="AQ6175"/>
      <c r="BJ6175" s="33" t="s">
        <v>6342</v>
      </c>
      <c r="BP6175" s="8"/>
    </row>
    <row r="6176" spans="1:68" x14ac:dyDescent="0.25">
      <c r="A6176" s="8"/>
      <c r="B6176" s="8"/>
      <c r="C6176" s="8"/>
      <c r="D6176" s="8"/>
      <c r="F6176" s="8"/>
      <c r="H6176"/>
      <c r="N6176"/>
      <c r="P6176" s="8"/>
      <c r="R6176" s="8"/>
      <c r="T6176" s="8"/>
      <c r="AQ6176"/>
      <c r="BJ6176" s="33" t="s">
        <v>6343</v>
      </c>
      <c r="BP6176" s="8"/>
    </row>
    <row r="6177" spans="1:68" x14ac:dyDescent="0.25">
      <c r="A6177" s="8"/>
      <c r="B6177" s="8"/>
      <c r="C6177" s="8"/>
      <c r="D6177" s="8"/>
      <c r="F6177" s="8"/>
      <c r="H6177"/>
      <c r="N6177"/>
      <c r="P6177" s="8"/>
      <c r="R6177" s="8"/>
      <c r="T6177" s="8"/>
      <c r="AQ6177"/>
      <c r="BJ6177" s="33" t="s">
        <v>6344</v>
      </c>
      <c r="BP6177" s="8"/>
    </row>
    <row r="6178" spans="1:68" x14ac:dyDescent="0.25">
      <c r="A6178" s="8"/>
      <c r="B6178" s="8"/>
      <c r="C6178" s="8"/>
      <c r="D6178" s="8"/>
      <c r="F6178" s="8"/>
      <c r="H6178"/>
      <c r="N6178"/>
      <c r="P6178" s="8"/>
      <c r="R6178" s="8"/>
      <c r="T6178" s="8"/>
      <c r="AQ6178"/>
      <c r="BJ6178" s="33" t="s">
        <v>6345</v>
      </c>
      <c r="BP6178" s="8"/>
    </row>
    <row r="6179" spans="1:68" x14ac:dyDescent="0.25">
      <c r="A6179" s="8"/>
      <c r="B6179" s="8"/>
      <c r="C6179" s="8"/>
      <c r="D6179" s="8"/>
      <c r="F6179" s="8"/>
      <c r="H6179"/>
      <c r="N6179"/>
      <c r="P6179" s="8"/>
      <c r="R6179" s="8"/>
      <c r="T6179" s="8"/>
      <c r="AQ6179"/>
      <c r="BJ6179" s="33" t="s">
        <v>6346</v>
      </c>
      <c r="BP6179" s="8"/>
    </row>
    <row r="6180" spans="1:68" x14ac:dyDescent="0.25">
      <c r="A6180" s="8"/>
      <c r="B6180" s="8"/>
      <c r="C6180" s="8"/>
      <c r="D6180" s="8"/>
      <c r="F6180" s="8"/>
      <c r="H6180"/>
      <c r="N6180"/>
      <c r="P6180" s="8"/>
      <c r="R6180" s="8"/>
      <c r="T6180" s="8"/>
      <c r="AQ6180"/>
      <c r="BJ6180" s="33" t="s">
        <v>6347</v>
      </c>
      <c r="BP6180" s="8"/>
    </row>
    <row r="6181" spans="1:68" x14ac:dyDescent="0.25">
      <c r="A6181" s="8"/>
      <c r="B6181" s="8"/>
      <c r="C6181" s="8"/>
      <c r="D6181" s="8"/>
      <c r="F6181" s="8"/>
      <c r="H6181"/>
      <c r="N6181"/>
      <c r="P6181" s="8"/>
      <c r="R6181" s="8"/>
      <c r="T6181" s="8"/>
      <c r="AQ6181"/>
      <c r="BJ6181" s="33" t="s">
        <v>6348</v>
      </c>
      <c r="BP6181" s="8"/>
    </row>
    <row r="6182" spans="1:68" x14ac:dyDescent="0.25">
      <c r="A6182" s="8"/>
      <c r="B6182" s="8"/>
      <c r="C6182" s="8"/>
      <c r="D6182" s="8"/>
      <c r="F6182" s="8"/>
      <c r="H6182"/>
      <c r="N6182"/>
      <c r="P6182" s="8"/>
      <c r="R6182" s="8"/>
      <c r="T6182" s="8"/>
      <c r="AQ6182"/>
      <c r="BJ6182" s="33" t="s">
        <v>6349</v>
      </c>
      <c r="BP6182" s="8"/>
    </row>
    <row r="6183" spans="1:68" x14ac:dyDescent="0.25">
      <c r="A6183" s="8"/>
      <c r="B6183" s="8"/>
      <c r="C6183" s="8"/>
      <c r="D6183" s="8"/>
      <c r="F6183" s="8"/>
      <c r="H6183"/>
      <c r="N6183"/>
      <c r="P6183" s="8"/>
      <c r="R6183" s="8"/>
      <c r="T6183" s="8"/>
      <c r="AQ6183"/>
      <c r="BJ6183" s="33" t="s">
        <v>6350</v>
      </c>
      <c r="BP6183" s="8"/>
    </row>
    <row r="6184" spans="1:68" x14ac:dyDescent="0.25">
      <c r="A6184" s="8"/>
      <c r="B6184" s="8"/>
      <c r="C6184" s="8"/>
      <c r="D6184" s="8"/>
      <c r="F6184" s="8"/>
      <c r="H6184"/>
      <c r="N6184"/>
      <c r="P6184" s="8"/>
      <c r="R6184" s="8"/>
      <c r="T6184" s="8"/>
      <c r="AQ6184"/>
      <c r="BJ6184" s="33" t="s">
        <v>6351</v>
      </c>
      <c r="BP6184" s="8"/>
    </row>
    <row r="6185" spans="1:68" x14ac:dyDescent="0.25">
      <c r="A6185" s="8"/>
      <c r="B6185" s="8"/>
      <c r="C6185" s="8"/>
      <c r="D6185" s="8"/>
      <c r="F6185" s="8"/>
      <c r="H6185"/>
      <c r="N6185"/>
      <c r="P6185" s="8"/>
      <c r="R6185" s="8"/>
      <c r="T6185" s="8"/>
      <c r="AQ6185"/>
      <c r="BJ6185" s="33" t="s">
        <v>6352</v>
      </c>
      <c r="BP6185" s="8"/>
    </row>
    <row r="6186" spans="1:68" x14ac:dyDescent="0.25">
      <c r="A6186" s="8"/>
      <c r="B6186" s="8"/>
      <c r="C6186" s="8"/>
      <c r="D6186" s="8"/>
      <c r="F6186" s="8"/>
      <c r="H6186"/>
      <c r="N6186"/>
      <c r="P6186" s="8"/>
      <c r="R6186" s="8"/>
      <c r="T6186" s="8"/>
      <c r="AQ6186"/>
      <c r="BJ6186" s="33" t="s">
        <v>6353</v>
      </c>
      <c r="BP6186" s="8"/>
    </row>
    <row r="6187" spans="1:68" x14ac:dyDescent="0.25">
      <c r="A6187" s="8"/>
      <c r="B6187" s="8"/>
      <c r="C6187" s="8"/>
      <c r="D6187" s="8"/>
      <c r="F6187" s="8"/>
      <c r="H6187"/>
      <c r="N6187"/>
      <c r="P6187" s="8"/>
      <c r="R6187" s="8"/>
      <c r="T6187" s="8"/>
      <c r="AQ6187"/>
      <c r="BJ6187" s="33" t="s">
        <v>6354</v>
      </c>
      <c r="BP6187" s="8"/>
    </row>
    <row r="6188" spans="1:68" x14ac:dyDescent="0.25">
      <c r="A6188" s="8"/>
      <c r="B6188" s="8"/>
      <c r="C6188" s="8"/>
      <c r="D6188" s="8"/>
      <c r="F6188" s="8"/>
      <c r="H6188"/>
      <c r="N6188"/>
      <c r="P6188" s="8"/>
      <c r="R6188" s="8"/>
      <c r="T6188" s="8"/>
      <c r="AQ6188"/>
      <c r="BJ6188" s="33" t="s">
        <v>6355</v>
      </c>
      <c r="BP6188" s="8"/>
    </row>
    <row r="6189" spans="1:68" x14ac:dyDescent="0.25">
      <c r="A6189" s="8"/>
      <c r="B6189" s="8"/>
      <c r="C6189" s="8"/>
      <c r="D6189" s="8"/>
      <c r="F6189" s="8"/>
      <c r="H6189"/>
      <c r="N6189"/>
      <c r="P6189" s="8"/>
      <c r="R6189" s="8"/>
      <c r="T6189" s="8"/>
      <c r="AQ6189"/>
      <c r="BJ6189" s="33" t="s">
        <v>6356</v>
      </c>
      <c r="BP6189" s="8"/>
    </row>
    <row r="6190" spans="1:68" x14ac:dyDescent="0.25">
      <c r="A6190" s="8"/>
      <c r="B6190" s="8"/>
      <c r="C6190" s="8"/>
      <c r="D6190" s="8"/>
      <c r="F6190" s="8"/>
      <c r="H6190"/>
      <c r="N6190"/>
      <c r="P6190" s="8"/>
      <c r="R6190" s="8"/>
      <c r="T6190" s="8"/>
      <c r="AQ6190"/>
      <c r="BJ6190" s="33" t="s">
        <v>6357</v>
      </c>
      <c r="BP6190" s="8"/>
    </row>
    <row r="6191" spans="1:68" x14ac:dyDescent="0.25">
      <c r="A6191" s="8"/>
      <c r="B6191" s="8"/>
      <c r="C6191" s="8"/>
      <c r="D6191" s="8"/>
      <c r="F6191" s="8"/>
      <c r="H6191"/>
      <c r="N6191"/>
      <c r="P6191" s="8"/>
      <c r="R6191" s="8"/>
      <c r="T6191" s="8"/>
      <c r="AQ6191"/>
      <c r="BJ6191" s="33" t="s">
        <v>6358</v>
      </c>
      <c r="BP6191" s="8"/>
    </row>
    <row r="6192" spans="1:68" x14ac:dyDescent="0.25">
      <c r="A6192" s="8"/>
      <c r="B6192" s="8"/>
      <c r="C6192" s="8"/>
      <c r="D6192" s="8"/>
      <c r="F6192" s="8"/>
      <c r="H6192"/>
      <c r="N6192"/>
      <c r="P6192" s="8"/>
      <c r="R6192" s="8"/>
      <c r="T6192" s="8"/>
      <c r="AQ6192"/>
      <c r="BJ6192" s="33" t="s">
        <v>6359</v>
      </c>
      <c r="BP6192" s="8"/>
    </row>
    <row r="6193" spans="1:68" x14ac:dyDescent="0.25">
      <c r="A6193" s="8"/>
      <c r="B6193" s="8"/>
      <c r="C6193" s="8"/>
      <c r="D6193" s="8"/>
      <c r="F6193" s="8"/>
      <c r="H6193"/>
      <c r="N6193"/>
      <c r="P6193" s="8"/>
      <c r="R6193" s="8"/>
      <c r="T6193" s="8"/>
      <c r="AQ6193"/>
      <c r="BJ6193" s="33" t="s">
        <v>6360</v>
      </c>
      <c r="BP6193" s="8"/>
    </row>
    <row r="6194" spans="1:68" x14ac:dyDescent="0.25">
      <c r="A6194" s="8"/>
      <c r="B6194" s="8"/>
      <c r="C6194" s="8"/>
      <c r="D6194" s="8"/>
      <c r="F6194" s="8"/>
      <c r="H6194"/>
      <c r="N6194"/>
      <c r="P6194" s="8"/>
      <c r="R6194" s="8"/>
      <c r="T6194" s="8"/>
      <c r="AQ6194"/>
      <c r="BJ6194" s="33" t="s">
        <v>6361</v>
      </c>
      <c r="BP6194" s="8"/>
    </row>
    <row r="6195" spans="1:68" x14ac:dyDescent="0.25">
      <c r="A6195" s="8"/>
      <c r="B6195" s="8"/>
      <c r="C6195" s="8"/>
      <c r="D6195" s="8"/>
      <c r="F6195" s="8"/>
      <c r="H6195"/>
      <c r="N6195"/>
      <c r="P6195" s="8"/>
      <c r="R6195" s="8"/>
      <c r="T6195" s="8"/>
      <c r="AQ6195"/>
      <c r="BJ6195" s="33" t="s">
        <v>6362</v>
      </c>
      <c r="BP6195" s="8"/>
    </row>
    <row r="6196" spans="1:68" x14ac:dyDescent="0.25">
      <c r="A6196" s="8"/>
      <c r="B6196" s="8"/>
      <c r="C6196" s="8"/>
      <c r="D6196" s="8"/>
      <c r="F6196" s="8"/>
      <c r="H6196"/>
      <c r="N6196"/>
      <c r="P6196" s="8"/>
      <c r="R6196" s="8"/>
      <c r="T6196" s="8"/>
      <c r="AQ6196"/>
      <c r="BJ6196" s="33" t="s">
        <v>6363</v>
      </c>
      <c r="BP6196" s="8"/>
    </row>
    <row r="6197" spans="1:68" x14ac:dyDescent="0.25">
      <c r="A6197" s="8"/>
      <c r="B6197" s="8"/>
      <c r="C6197" s="8"/>
      <c r="D6197" s="8"/>
      <c r="F6197" s="8"/>
      <c r="H6197"/>
      <c r="N6197"/>
      <c r="P6197" s="8"/>
      <c r="R6197" s="8"/>
      <c r="T6197" s="8"/>
      <c r="AQ6197"/>
      <c r="BJ6197" s="33" t="s">
        <v>6364</v>
      </c>
      <c r="BP6197" s="8"/>
    </row>
    <row r="6198" spans="1:68" x14ac:dyDescent="0.25">
      <c r="A6198" s="8"/>
      <c r="B6198" s="8"/>
      <c r="C6198" s="8"/>
      <c r="D6198" s="8"/>
      <c r="F6198" s="8"/>
      <c r="H6198"/>
      <c r="N6198"/>
      <c r="P6198" s="8"/>
      <c r="R6198" s="8"/>
      <c r="T6198" s="8"/>
      <c r="AQ6198"/>
      <c r="BJ6198" s="33" t="s">
        <v>6365</v>
      </c>
      <c r="BP6198" s="8"/>
    </row>
    <row r="6199" spans="1:68" x14ac:dyDescent="0.25">
      <c r="A6199" s="8"/>
      <c r="B6199" s="8"/>
      <c r="C6199" s="8"/>
      <c r="D6199" s="8"/>
      <c r="F6199" s="8"/>
      <c r="H6199"/>
      <c r="N6199"/>
      <c r="P6199" s="8"/>
      <c r="R6199" s="8"/>
      <c r="T6199" s="8"/>
      <c r="AQ6199"/>
      <c r="BJ6199" s="33" t="s">
        <v>6366</v>
      </c>
      <c r="BP6199" s="8"/>
    </row>
    <row r="6200" spans="1:68" x14ac:dyDescent="0.25">
      <c r="A6200" s="8"/>
      <c r="B6200" s="8"/>
      <c r="C6200" s="8"/>
      <c r="D6200" s="8"/>
      <c r="F6200" s="8"/>
      <c r="H6200"/>
      <c r="N6200"/>
      <c r="P6200" s="8"/>
      <c r="R6200" s="8"/>
      <c r="T6200" s="8"/>
      <c r="AQ6200"/>
      <c r="BJ6200" s="33" t="s">
        <v>6367</v>
      </c>
      <c r="BP6200" s="8"/>
    </row>
    <row r="6201" spans="1:68" x14ac:dyDescent="0.25">
      <c r="A6201" s="8"/>
      <c r="B6201" s="8"/>
      <c r="C6201" s="8"/>
      <c r="D6201" s="8"/>
      <c r="F6201" s="8"/>
      <c r="H6201"/>
      <c r="N6201"/>
      <c r="P6201" s="8"/>
      <c r="R6201" s="8"/>
      <c r="T6201" s="8"/>
      <c r="AQ6201"/>
      <c r="BJ6201" s="33" t="s">
        <v>6368</v>
      </c>
      <c r="BP6201" s="8"/>
    </row>
    <row r="6202" spans="1:68" x14ac:dyDescent="0.25">
      <c r="A6202" s="8"/>
      <c r="B6202" s="8"/>
      <c r="C6202" s="8"/>
      <c r="D6202" s="8"/>
      <c r="F6202" s="8"/>
      <c r="H6202"/>
      <c r="N6202"/>
      <c r="P6202" s="8"/>
      <c r="R6202" s="8"/>
      <c r="T6202" s="8"/>
      <c r="AQ6202"/>
      <c r="BJ6202" s="33" t="s">
        <v>6369</v>
      </c>
      <c r="BP6202" s="8"/>
    </row>
    <row r="6203" spans="1:68" x14ac:dyDescent="0.25">
      <c r="A6203" s="8"/>
      <c r="B6203" s="8"/>
      <c r="C6203" s="8"/>
      <c r="D6203" s="8"/>
      <c r="F6203" s="8"/>
      <c r="H6203"/>
      <c r="N6203"/>
      <c r="P6203" s="8"/>
      <c r="R6203" s="8"/>
      <c r="T6203" s="8"/>
      <c r="AQ6203"/>
      <c r="BJ6203" s="33" t="s">
        <v>6370</v>
      </c>
      <c r="BP6203" s="8"/>
    </row>
    <row r="6204" spans="1:68" x14ac:dyDescent="0.25">
      <c r="A6204" s="8"/>
      <c r="B6204" s="8"/>
      <c r="C6204" s="8"/>
      <c r="D6204" s="8"/>
      <c r="F6204" s="8"/>
      <c r="H6204"/>
      <c r="N6204"/>
      <c r="P6204" s="8"/>
      <c r="R6204" s="8"/>
      <c r="T6204" s="8"/>
      <c r="AQ6204"/>
      <c r="BJ6204" s="33" t="s">
        <v>6371</v>
      </c>
      <c r="BP6204" s="8"/>
    </row>
    <row r="6205" spans="1:68" x14ac:dyDescent="0.25">
      <c r="A6205" s="8"/>
      <c r="B6205" s="8"/>
      <c r="C6205" s="8"/>
      <c r="D6205" s="8"/>
      <c r="F6205" s="8"/>
      <c r="H6205"/>
      <c r="N6205"/>
      <c r="P6205" s="8"/>
      <c r="R6205" s="8"/>
      <c r="T6205" s="8"/>
      <c r="AQ6205"/>
      <c r="BJ6205" s="33" t="s">
        <v>6372</v>
      </c>
      <c r="BP6205" s="8"/>
    </row>
    <row r="6206" spans="1:68" x14ac:dyDescent="0.25">
      <c r="A6206" s="8"/>
      <c r="B6206" s="8"/>
      <c r="C6206" s="8"/>
      <c r="D6206" s="8"/>
      <c r="F6206" s="8"/>
      <c r="H6206"/>
      <c r="N6206"/>
      <c r="P6206" s="8"/>
      <c r="R6206" s="8"/>
      <c r="T6206" s="8"/>
      <c r="AQ6206"/>
      <c r="BJ6206" s="33" t="s">
        <v>6373</v>
      </c>
      <c r="BP6206" s="8"/>
    </row>
    <row r="6207" spans="1:68" x14ac:dyDescent="0.25">
      <c r="A6207" s="8"/>
      <c r="B6207" s="8"/>
      <c r="C6207" s="8"/>
      <c r="D6207" s="8"/>
      <c r="F6207" s="8"/>
      <c r="H6207"/>
      <c r="N6207"/>
      <c r="P6207" s="8"/>
      <c r="R6207" s="8"/>
      <c r="T6207" s="8"/>
      <c r="AQ6207"/>
      <c r="BJ6207" s="33" t="s">
        <v>6374</v>
      </c>
      <c r="BP6207" s="8"/>
    </row>
    <row r="6208" spans="1:68" x14ac:dyDescent="0.25">
      <c r="A6208" s="8"/>
      <c r="B6208" s="8"/>
      <c r="C6208" s="8"/>
      <c r="D6208" s="8"/>
      <c r="F6208" s="8"/>
      <c r="H6208"/>
      <c r="N6208"/>
      <c r="P6208" s="8"/>
      <c r="R6208" s="8"/>
      <c r="T6208" s="8"/>
      <c r="AQ6208"/>
      <c r="BJ6208" s="33" t="s">
        <v>6375</v>
      </c>
      <c r="BP6208" s="8"/>
    </row>
    <row r="6209" spans="1:68" x14ac:dyDescent="0.25">
      <c r="A6209" s="8"/>
      <c r="B6209" s="8"/>
      <c r="C6209" s="8"/>
      <c r="D6209" s="8"/>
      <c r="F6209" s="8"/>
      <c r="H6209"/>
      <c r="N6209"/>
      <c r="P6209" s="8"/>
      <c r="R6209" s="8"/>
      <c r="T6209" s="8"/>
      <c r="AQ6209"/>
      <c r="BJ6209" s="33" t="s">
        <v>6376</v>
      </c>
      <c r="BP6209" s="8"/>
    </row>
    <row r="6210" spans="1:68" x14ac:dyDescent="0.25">
      <c r="A6210" s="8"/>
      <c r="B6210" s="8"/>
      <c r="C6210" s="8"/>
      <c r="D6210" s="8"/>
      <c r="F6210" s="8"/>
      <c r="H6210"/>
      <c r="N6210"/>
      <c r="P6210" s="8"/>
      <c r="R6210" s="8"/>
      <c r="T6210" s="8"/>
      <c r="AQ6210"/>
      <c r="BJ6210" s="33" t="s">
        <v>6377</v>
      </c>
      <c r="BP6210" s="8"/>
    </row>
    <row r="6211" spans="1:68" x14ac:dyDescent="0.25">
      <c r="A6211" s="8"/>
      <c r="B6211" s="8"/>
      <c r="C6211" s="8"/>
      <c r="D6211" s="8"/>
      <c r="F6211" s="8"/>
      <c r="H6211"/>
      <c r="N6211"/>
      <c r="P6211" s="8"/>
      <c r="R6211" s="8"/>
      <c r="T6211" s="8"/>
      <c r="AQ6211"/>
      <c r="BJ6211" s="33" t="s">
        <v>6378</v>
      </c>
      <c r="BP6211" s="8"/>
    </row>
    <row r="6212" spans="1:68" x14ac:dyDescent="0.25">
      <c r="A6212" s="8"/>
      <c r="B6212" s="8"/>
      <c r="C6212" s="8"/>
      <c r="D6212" s="8"/>
      <c r="F6212" s="8"/>
      <c r="H6212"/>
      <c r="N6212"/>
      <c r="P6212" s="8"/>
      <c r="R6212" s="8"/>
      <c r="T6212" s="8"/>
      <c r="AQ6212"/>
      <c r="BJ6212" s="33" t="s">
        <v>6379</v>
      </c>
      <c r="BP6212" s="8"/>
    </row>
    <row r="6213" spans="1:68" x14ac:dyDescent="0.25">
      <c r="A6213" s="8"/>
      <c r="B6213" s="8"/>
      <c r="C6213" s="8"/>
      <c r="D6213" s="8"/>
      <c r="F6213" s="8"/>
      <c r="H6213"/>
      <c r="N6213"/>
      <c r="P6213" s="8"/>
      <c r="R6213" s="8"/>
      <c r="T6213" s="8"/>
      <c r="AQ6213"/>
      <c r="BJ6213" s="33" t="s">
        <v>6380</v>
      </c>
      <c r="BP6213" s="8"/>
    </row>
    <row r="6214" spans="1:68" x14ac:dyDescent="0.25">
      <c r="A6214" s="8"/>
      <c r="B6214" s="8"/>
      <c r="C6214" s="8"/>
      <c r="D6214" s="8"/>
      <c r="F6214" s="8"/>
      <c r="H6214"/>
      <c r="N6214"/>
      <c r="P6214" s="8"/>
      <c r="R6214" s="8"/>
      <c r="T6214" s="8"/>
      <c r="AQ6214"/>
      <c r="BJ6214" s="33" t="s">
        <v>6381</v>
      </c>
      <c r="BP6214" s="8"/>
    </row>
    <row r="6215" spans="1:68" x14ac:dyDescent="0.25">
      <c r="A6215" s="8"/>
      <c r="B6215" s="8"/>
      <c r="C6215" s="8"/>
      <c r="D6215" s="8"/>
      <c r="F6215" s="8"/>
      <c r="H6215"/>
      <c r="N6215"/>
      <c r="P6215" s="8"/>
      <c r="R6215" s="8"/>
      <c r="T6215" s="8"/>
      <c r="AQ6215"/>
      <c r="BJ6215" s="33" t="s">
        <v>6382</v>
      </c>
      <c r="BP6215" s="8"/>
    </row>
    <row r="6216" spans="1:68" x14ac:dyDescent="0.25">
      <c r="A6216" s="8"/>
      <c r="B6216" s="8"/>
      <c r="C6216" s="8"/>
      <c r="D6216" s="8"/>
      <c r="F6216" s="8"/>
      <c r="H6216"/>
      <c r="N6216"/>
      <c r="P6216" s="8"/>
      <c r="R6216" s="8"/>
      <c r="T6216" s="8"/>
      <c r="AQ6216"/>
      <c r="BJ6216" s="33" t="s">
        <v>6383</v>
      </c>
      <c r="BP6216" s="8"/>
    </row>
    <row r="6217" spans="1:68" x14ac:dyDescent="0.25">
      <c r="A6217" s="8"/>
      <c r="B6217" s="8"/>
      <c r="C6217" s="8"/>
      <c r="D6217" s="8"/>
      <c r="F6217" s="8"/>
      <c r="H6217"/>
      <c r="N6217"/>
      <c r="P6217" s="8"/>
      <c r="R6217" s="8"/>
      <c r="T6217" s="8"/>
      <c r="AQ6217"/>
      <c r="BJ6217" s="33" t="s">
        <v>6384</v>
      </c>
      <c r="BP6217" s="8"/>
    </row>
    <row r="6218" spans="1:68" x14ac:dyDescent="0.25">
      <c r="A6218" s="8"/>
      <c r="B6218" s="8"/>
      <c r="C6218" s="8"/>
      <c r="D6218" s="8"/>
      <c r="F6218" s="8"/>
      <c r="H6218"/>
      <c r="N6218"/>
      <c r="P6218" s="8"/>
      <c r="R6218" s="8"/>
      <c r="T6218" s="8"/>
      <c r="AQ6218"/>
      <c r="BJ6218" s="33" t="s">
        <v>6385</v>
      </c>
      <c r="BP6218" s="8"/>
    </row>
    <row r="6219" spans="1:68" x14ac:dyDescent="0.25">
      <c r="A6219" s="8"/>
      <c r="B6219" s="8"/>
      <c r="C6219" s="8"/>
      <c r="D6219" s="8"/>
      <c r="F6219" s="8"/>
      <c r="H6219"/>
      <c r="N6219"/>
      <c r="P6219" s="8"/>
      <c r="R6219" s="8"/>
      <c r="T6219" s="8"/>
      <c r="AQ6219"/>
      <c r="BJ6219" s="33" t="s">
        <v>6386</v>
      </c>
      <c r="BP6219" s="8"/>
    </row>
    <row r="6220" spans="1:68" x14ac:dyDescent="0.25">
      <c r="A6220" s="8"/>
      <c r="B6220" s="8"/>
      <c r="C6220" s="8"/>
      <c r="D6220" s="8"/>
      <c r="F6220" s="8"/>
      <c r="H6220"/>
      <c r="N6220"/>
      <c r="P6220" s="8"/>
      <c r="R6220" s="8"/>
      <c r="T6220" s="8"/>
      <c r="AQ6220"/>
      <c r="BJ6220" s="33" t="s">
        <v>6387</v>
      </c>
      <c r="BP6220" s="8"/>
    </row>
    <row r="6221" spans="1:68" x14ac:dyDescent="0.25">
      <c r="A6221" s="8"/>
      <c r="B6221" s="8"/>
      <c r="C6221" s="8"/>
      <c r="D6221" s="8"/>
      <c r="F6221" s="8"/>
      <c r="H6221"/>
      <c r="N6221"/>
      <c r="P6221" s="8"/>
      <c r="R6221" s="8"/>
      <c r="T6221" s="8"/>
      <c r="AQ6221"/>
      <c r="BJ6221" s="33" t="s">
        <v>6388</v>
      </c>
      <c r="BP6221" s="8"/>
    </row>
    <row r="6222" spans="1:68" x14ac:dyDescent="0.25">
      <c r="A6222" s="8"/>
      <c r="B6222" s="8"/>
      <c r="C6222" s="8"/>
      <c r="D6222" s="8"/>
      <c r="F6222" s="8"/>
      <c r="H6222"/>
      <c r="N6222"/>
      <c r="P6222" s="8"/>
      <c r="R6222" s="8"/>
      <c r="T6222" s="8"/>
      <c r="AQ6222"/>
      <c r="BJ6222" s="33" t="s">
        <v>6389</v>
      </c>
      <c r="BP6222" s="8"/>
    </row>
    <row r="6223" spans="1:68" x14ac:dyDescent="0.25">
      <c r="A6223" s="8"/>
      <c r="B6223" s="8"/>
      <c r="C6223" s="8"/>
      <c r="D6223" s="8"/>
      <c r="F6223" s="8"/>
      <c r="H6223"/>
      <c r="N6223"/>
      <c r="P6223" s="8"/>
      <c r="R6223" s="8"/>
      <c r="T6223" s="8"/>
      <c r="AQ6223"/>
      <c r="BJ6223" s="33" t="s">
        <v>6390</v>
      </c>
      <c r="BP6223" s="8"/>
    </row>
    <row r="6224" spans="1:68" x14ac:dyDescent="0.25">
      <c r="A6224" s="8"/>
      <c r="B6224" s="8"/>
      <c r="C6224" s="8"/>
      <c r="D6224" s="8"/>
      <c r="F6224" s="8"/>
      <c r="H6224"/>
      <c r="N6224"/>
      <c r="P6224" s="8"/>
      <c r="R6224" s="8"/>
      <c r="T6224" s="8"/>
      <c r="AQ6224"/>
      <c r="BJ6224" s="33" t="s">
        <v>6391</v>
      </c>
      <c r="BP6224" s="8"/>
    </row>
    <row r="6225" spans="1:68" x14ac:dyDescent="0.25">
      <c r="A6225" s="8"/>
      <c r="B6225" s="8"/>
      <c r="C6225" s="8"/>
      <c r="D6225" s="8"/>
      <c r="F6225" s="8"/>
      <c r="H6225"/>
      <c r="N6225"/>
      <c r="P6225" s="8"/>
      <c r="R6225" s="8"/>
      <c r="T6225" s="8"/>
      <c r="AQ6225"/>
      <c r="BJ6225" s="33" t="s">
        <v>6392</v>
      </c>
      <c r="BP6225" s="8"/>
    </row>
    <row r="6226" spans="1:68" x14ac:dyDescent="0.25">
      <c r="A6226" s="8"/>
      <c r="B6226" s="8"/>
      <c r="C6226" s="8"/>
      <c r="D6226" s="8"/>
      <c r="F6226" s="8"/>
      <c r="H6226"/>
      <c r="N6226"/>
      <c r="P6226" s="8"/>
      <c r="R6226" s="8"/>
      <c r="T6226" s="8"/>
      <c r="AQ6226"/>
      <c r="BJ6226" s="33" t="s">
        <v>6393</v>
      </c>
      <c r="BP6226" s="8"/>
    </row>
    <row r="6227" spans="1:68" x14ac:dyDescent="0.25">
      <c r="A6227" s="8"/>
      <c r="B6227" s="8"/>
      <c r="C6227" s="8"/>
      <c r="D6227" s="8"/>
      <c r="F6227" s="8"/>
      <c r="H6227"/>
      <c r="N6227"/>
      <c r="P6227" s="8"/>
      <c r="R6227" s="8"/>
      <c r="T6227" s="8"/>
      <c r="AQ6227"/>
      <c r="BJ6227" s="33" t="s">
        <v>6394</v>
      </c>
      <c r="BP6227" s="8"/>
    </row>
    <row r="6228" spans="1:68" x14ac:dyDescent="0.25">
      <c r="A6228" s="8"/>
      <c r="B6228" s="8"/>
      <c r="C6228" s="8"/>
      <c r="D6228" s="8"/>
      <c r="F6228" s="8"/>
      <c r="H6228"/>
      <c r="N6228"/>
      <c r="P6228" s="8"/>
      <c r="R6228" s="8"/>
      <c r="T6228" s="8"/>
      <c r="AQ6228"/>
      <c r="BJ6228" s="33" t="s">
        <v>6395</v>
      </c>
      <c r="BP6228" s="8"/>
    </row>
    <row r="6229" spans="1:68" x14ac:dyDescent="0.25">
      <c r="A6229" s="8"/>
      <c r="B6229" s="8"/>
      <c r="C6229" s="8"/>
      <c r="D6229" s="8"/>
      <c r="F6229" s="8"/>
      <c r="H6229"/>
      <c r="N6229"/>
      <c r="P6229" s="8"/>
      <c r="R6229" s="8"/>
      <c r="T6229" s="8"/>
      <c r="AQ6229"/>
      <c r="BJ6229" s="33" t="s">
        <v>6396</v>
      </c>
      <c r="BP6229" s="8"/>
    </row>
    <row r="6230" spans="1:68" x14ac:dyDescent="0.25">
      <c r="A6230" s="8"/>
      <c r="B6230" s="8"/>
      <c r="C6230" s="8"/>
      <c r="D6230" s="8"/>
      <c r="F6230" s="8"/>
      <c r="H6230"/>
      <c r="N6230"/>
      <c r="P6230" s="8"/>
      <c r="R6230" s="8"/>
      <c r="T6230" s="8"/>
      <c r="AQ6230"/>
      <c r="BJ6230" s="33" t="s">
        <v>6397</v>
      </c>
      <c r="BP6230" s="8"/>
    </row>
    <row r="6231" spans="1:68" x14ac:dyDescent="0.25">
      <c r="A6231" s="8"/>
      <c r="B6231" s="8"/>
      <c r="C6231" s="8"/>
      <c r="D6231" s="8"/>
      <c r="F6231" s="8"/>
      <c r="H6231"/>
      <c r="N6231"/>
      <c r="P6231" s="8"/>
      <c r="R6231" s="8"/>
      <c r="T6231" s="8"/>
      <c r="AQ6231"/>
      <c r="BJ6231" s="33" t="s">
        <v>6398</v>
      </c>
      <c r="BP6231" s="8"/>
    </row>
    <row r="6232" spans="1:68" x14ac:dyDescent="0.25">
      <c r="A6232" s="8"/>
      <c r="B6232" s="8"/>
      <c r="C6232" s="8"/>
      <c r="D6232" s="8"/>
      <c r="F6232" s="8"/>
      <c r="H6232"/>
      <c r="N6232"/>
      <c r="P6232" s="8"/>
      <c r="R6232" s="8"/>
      <c r="T6232" s="8"/>
      <c r="AQ6232"/>
      <c r="BJ6232" s="33" t="s">
        <v>6399</v>
      </c>
      <c r="BP6232" s="8"/>
    </row>
    <row r="6233" spans="1:68" x14ac:dyDescent="0.25">
      <c r="A6233" s="8"/>
      <c r="B6233" s="8"/>
      <c r="C6233" s="8"/>
      <c r="D6233" s="8"/>
      <c r="F6233" s="8"/>
      <c r="H6233"/>
      <c r="N6233"/>
      <c r="P6233" s="8"/>
      <c r="R6233" s="8"/>
      <c r="T6233" s="8"/>
      <c r="AQ6233"/>
      <c r="BJ6233" s="33" t="s">
        <v>6400</v>
      </c>
      <c r="BP6233" s="8"/>
    </row>
    <row r="6234" spans="1:68" x14ac:dyDescent="0.25">
      <c r="A6234" s="8"/>
      <c r="B6234" s="8"/>
      <c r="C6234" s="8"/>
      <c r="D6234" s="8"/>
      <c r="F6234" s="8"/>
      <c r="H6234"/>
      <c r="N6234"/>
      <c r="P6234" s="8"/>
      <c r="R6234" s="8"/>
      <c r="T6234" s="8"/>
      <c r="AQ6234"/>
      <c r="BJ6234" s="33" t="s">
        <v>6401</v>
      </c>
      <c r="BP6234" s="8"/>
    </row>
    <row r="6235" spans="1:68" x14ac:dyDescent="0.25">
      <c r="A6235" s="8"/>
      <c r="B6235" s="8"/>
      <c r="C6235" s="8"/>
      <c r="D6235" s="8"/>
      <c r="F6235" s="8"/>
      <c r="H6235"/>
      <c r="N6235"/>
      <c r="P6235" s="8"/>
      <c r="R6235" s="8"/>
      <c r="T6235" s="8"/>
      <c r="AQ6235"/>
      <c r="BJ6235" s="33" t="s">
        <v>6402</v>
      </c>
      <c r="BP6235" s="8"/>
    </row>
    <row r="6236" spans="1:68" x14ac:dyDescent="0.25">
      <c r="A6236" s="8"/>
      <c r="B6236" s="8"/>
      <c r="C6236" s="8"/>
      <c r="D6236" s="8"/>
      <c r="F6236" s="8"/>
      <c r="H6236"/>
      <c r="N6236"/>
      <c r="P6236" s="8"/>
      <c r="R6236" s="8"/>
      <c r="T6236" s="8"/>
      <c r="AQ6236"/>
      <c r="BJ6236" s="33" t="s">
        <v>6403</v>
      </c>
      <c r="BP6236" s="8"/>
    </row>
    <row r="6237" spans="1:68" x14ac:dyDescent="0.25">
      <c r="A6237" s="8"/>
      <c r="B6237" s="8"/>
      <c r="C6237" s="8"/>
      <c r="D6237" s="8"/>
      <c r="F6237" s="8"/>
      <c r="H6237"/>
      <c r="N6237"/>
      <c r="P6237" s="8"/>
      <c r="R6237" s="8"/>
      <c r="T6237" s="8"/>
      <c r="AQ6237"/>
      <c r="BJ6237" s="33" t="s">
        <v>6404</v>
      </c>
      <c r="BP6237" s="8"/>
    </row>
    <row r="6238" spans="1:68" x14ac:dyDescent="0.25">
      <c r="A6238" s="8"/>
      <c r="B6238" s="8"/>
      <c r="C6238" s="8"/>
      <c r="D6238" s="8"/>
      <c r="F6238" s="8"/>
      <c r="H6238"/>
      <c r="N6238"/>
      <c r="P6238" s="8"/>
      <c r="R6238" s="8"/>
      <c r="T6238" s="8"/>
      <c r="AQ6238"/>
      <c r="BJ6238" s="33" t="s">
        <v>6405</v>
      </c>
      <c r="BP6238" s="8"/>
    </row>
    <row r="6239" spans="1:68" x14ac:dyDescent="0.25">
      <c r="A6239" s="8"/>
      <c r="B6239" s="8"/>
      <c r="C6239" s="8"/>
      <c r="D6239" s="8"/>
      <c r="F6239" s="8"/>
      <c r="H6239"/>
      <c r="N6239"/>
      <c r="P6239" s="8"/>
      <c r="R6239" s="8"/>
      <c r="T6239" s="8"/>
      <c r="AQ6239"/>
      <c r="BJ6239" s="33" t="s">
        <v>6406</v>
      </c>
      <c r="BP6239" s="8"/>
    </row>
    <row r="6240" spans="1:68" x14ac:dyDescent="0.25">
      <c r="A6240" s="8"/>
      <c r="B6240" s="8"/>
      <c r="C6240" s="8"/>
      <c r="D6240" s="8"/>
      <c r="F6240" s="8"/>
      <c r="H6240"/>
      <c r="N6240"/>
      <c r="P6240" s="8"/>
      <c r="R6240" s="8"/>
      <c r="T6240" s="8"/>
      <c r="AQ6240"/>
      <c r="BJ6240" s="33" t="s">
        <v>6407</v>
      </c>
      <c r="BP6240" s="8"/>
    </row>
    <row r="6241" spans="1:68" x14ac:dyDescent="0.25">
      <c r="A6241" s="8"/>
      <c r="B6241" s="8"/>
      <c r="C6241" s="8"/>
      <c r="D6241" s="8"/>
      <c r="F6241" s="8"/>
      <c r="H6241"/>
      <c r="N6241"/>
      <c r="P6241" s="8"/>
      <c r="R6241" s="8"/>
      <c r="T6241" s="8"/>
      <c r="AQ6241"/>
      <c r="BJ6241" s="33" t="s">
        <v>6408</v>
      </c>
      <c r="BP6241" s="8"/>
    </row>
    <row r="6242" spans="1:68" x14ac:dyDescent="0.25">
      <c r="A6242" s="8"/>
      <c r="B6242" s="8"/>
      <c r="C6242" s="8"/>
      <c r="D6242" s="8"/>
      <c r="F6242" s="8"/>
      <c r="H6242"/>
      <c r="N6242"/>
      <c r="P6242" s="8"/>
      <c r="R6242" s="8"/>
      <c r="T6242" s="8"/>
      <c r="AQ6242"/>
      <c r="BJ6242" s="33" t="s">
        <v>6409</v>
      </c>
      <c r="BP6242" s="8"/>
    </row>
    <row r="6243" spans="1:68" x14ac:dyDescent="0.25">
      <c r="A6243" s="8"/>
      <c r="B6243" s="8"/>
      <c r="C6243" s="8"/>
      <c r="D6243" s="8"/>
      <c r="F6243" s="8"/>
      <c r="H6243"/>
      <c r="N6243"/>
      <c r="P6243" s="8"/>
      <c r="R6243" s="8"/>
      <c r="T6243" s="8"/>
      <c r="AQ6243"/>
      <c r="BJ6243" s="33" t="s">
        <v>6410</v>
      </c>
      <c r="BP6243" s="8"/>
    </row>
    <row r="6244" spans="1:68" x14ac:dyDescent="0.25">
      <c r="A6244" s="8"/>
      <c r="B6244" s="8"/>
      <c r="C6244" s="8"/>
      <c r="D6244" s="8"/>
      <c r="F6244" s="8"/>
      <c r="H6244"/>
      <c r="N6244"/>
      <c r="P6244" s="8"/>
      <c r="R6244" s="8"/>
      <c r="T6244" s="8"/>
      <c r="AQ6244"/>
      <c r="BJ6244" s="33" t="s">
        <v>6411</v>
      </c>
      <c r="BP6244" s="8"/>
    </row>
    <row r="6245" spans="1:68" x14ac:dyDescent="0.25">
      <c r="A6245" s="8"/>
      <c r="B6245" s="8"/>
      <c r="C6245" s="8"/>
      <c r="D6245" s="8"/>
      <c r="F6245" s="8"/>
      <c r="H6245"/>
      <c r="N6245"/>
      <c r="P6245" s="8"/>
      <c r="R6245" s="8"/>
      <c r="T6245" s="8"/>
      <c r="AQ6245"/>
      <c r="BJ6245" s="33" t="s">
        <v>6412</v>
      </c>
      <c r="BP6245" s="8"/>
    </row>
    <row r="6246" spans="1:68" x14ac:dyDescent="0.25">
      <c r="A6246" s="8"/>
      <c r="B6246" s="8"/>
      <c r="C6246" s="8"/>
      <c r="D6246" s="8"/>
      <c r="F6246" s="8"/>
      <c r="H6246"/>
      <c r="N6246"/>
      <c r="P6246" s="8"/>
      <c r="R6246" s="8"/>
      <c r="T6246" s="8"/>
      <c r="AQ6246"/>
      <c r="BJ6246" s="33" t="s">
        <v>6413</v>
      </c>
      <c r="BP6246" s="8"/>
    </row>
    <row r="6247" spans="1:68" x14ac:dyDescent="0.25">
      <c r="A6247" s="8"/>
      <c r="B6247" s="8"/>
      <c r="C6247" s="8"/>
      <c r="D6247" s="8"/>
      <c r="F6247" s="8"/>
      <c r="H6247"/>
      <c r="N6247"/>
      <c r="P6247" s="8"/>
      <c r="R6247" s="8"/>
      <c r="T6247" s="8"/>
      <c r="AQ6247"/>
      <c r="BJ6247" s="33" t="s">
        <v>6414</v>
      </c>
      <c r="BP6247" s="8"/>
    </row>
    <row r="6248" spans="1:68" x14ac:dyDescent="0.25">
      <c r="A6248" s="8"/>
      <c r="B6248" s="8"/>
      <c r="C6248" s="8"/>
      <c r="D6248" s="8"/>
      <c r="F6248" s="8"/>
      <c r="H6248"/>
      <c r="N6248"/>
      <c r="P6248" s="8"/>
      <c r="R6248" s="8"/>
      <c r="T6248" s="8"/>
      <c r="AQ6248"/>
      <c r="BJ6248" s="33" t="s">
        <v>6415</v>
      </c>
      <c r="BP6248" s="8"/>
    </row>
    <row r="6249" spans="1:68" x14ac:dyDescent="0.25">
      <c r="A6249" s="8"/>
      <c r="B6249" s="8"/>
      <c r="C6249" s="8"/>
      <c r="D6249" s="8"/>
      <c r="F6249" s="8"/>
      <c r="H6249"/>
      <c r="N6249"/>
      <c r="P6249" s="8"/>
      <c r="R6249" s="8"/>
      <c r="T6249" s="8"/>
      <c r="AQ6249"/>
      <c r="BJ6249" s="33" t="s">
        <v>6416</v>
      </c>
      <c r="BP6249" s="8"/>
    </row>
    <row r="6250" spans="1:68" x14ac:dyDescent="0.25">
      <c r="A6250" s="8"/>
      <c r="B6250" s="8"/>
      <c r="C6250" s="8"/>
      <c r="D6250" s="8"/>
      <c r="F6250" s="8"/>
      <c r="H6250"/>
      <c r="N6250"/>
      <c r="P6250" s="8"/>
      <c r="R6250" s="8"/>
      <c r="T6250" s="8"/>
      <c r="AQ6250"/>
      <c r="BJ6250" s="33" t="s">
        <v>6417</v>
      </c>
      <c r="BP6250" s="8"/>
    </row>
    <row r="6251" spans="1:68" x14ac:dyDescent="0.25">
      <c r="A6251" s="8"/>
      <c r="B6251" s="8"/>
      <c r="C6251" s="8"/>
      <c r="D6251" s="8"/>
      <c r="F6251" s="8"/>
      <c r="H6251"/>
      <c r="N6251"/>
      <c r="P6251" s="8"/>
      <c r="R6251" s="8"/>
      <c r="T6251" s="8"/>
      <c r="AQ6251"/>
      <c r="BJ6251" s="33" t="s">
        <v>6418</v>
      </c>
      <c r="BP6251" s="8"/>
    </row>
    <row r="6252" spans="1:68" x14ac:dyDescent="0.25">
      <c r="A6252" s="8"/>
      <c r="B6252" s="8"/>
      <c r="C6252" s="8"/>
      <c r="D6252" s="8"/>
      <c r="F6252" s="8"/>
      <c r="H6252"/>
      <c r="N6252"/>
      <c r="P6252" s="8"/>
      <c r="R6252" s="8"/>
      <c r="T6252" s="8"/>
      <c r="AQ6252"/>
      <c r="BJ6252" s="33" t="s">
        <v>6419</v>
      </c>
      <c r="BP6252" s="8"/>
    </row>
    <row r="6253" spans="1:68" x14ac:dyDescent="0.25">
      <c r="A6253" s="8"/>
      <c r="B6253" s="8"/>
      <c r="C6253" s="8"/>
      <c r="D6253" s="8"/>
      <c r="F6253" s="8"/>
      <c r="H6253"/>
      <c r="N6253"/>
      <c r="P6253" s="8"/>
      <c r="R6253" s="8"/>
      <c r="T6253" s="8"/>
      <c r="AQ6253"/>
      <c r="BJ6253" s="33" t="s">
        <v>6420</v>
      </c>
      <c r="BP6253" s="8"/>
    </row>
    <row r="6254" spans="1:68" x14ac:dyDescent="0.25">
      <c r="A6254" s="8"/>
      <c r="B6254" s="8"/>
      <c r="C6254" s="8"/>
      <c r="D6254" s="8"/>
      <c r="F6254" s="8"/>
      <c r="H6254"/>
      <c r="N6254"/>
      <c r="P6254" s="8"/>
      <c r="R6254" s="8"/>
      <c r="T6254" s="8"/>
      <c r="AQ6254"/>
      <c r="BJ6254" s="33" t="s">
        <v>6421</v>
      </c>
      <c r="BP6254" s="8"/>
    </row>
    <row r="6255" spans="1:68" x14ac:dyDescent="0.25">
      <c r="A6255" s="8"/>
      <c r="B6255" s="8"/>
      <c r="C6255" s="8"/>
      <c r="D6255" s="8"/>
      <c r="F6255" s="8"/>
      <c r="H6255"/>
      <c r="N6255"/>
      <c r="P6255" s="8"/>
      <c r="R6255" s="8"/>
      <c r="T6255" s="8"/>
      <c r="AQ6255"/>
      <c r="BJ6255" s="33" t="s">
        <v>6422</v>
      </c>
      <c r="BP6255" s="8"/>
    </row>
    <row r="6256" spans="1:68" x14ac:dyDescent="0.25">
      <c r="A6256" s="8"/>
      <c r="B6256" s="8"/>
      <c r="C6256" s="8"/>
      <c r="D6256" s="8"/>
      <c r="F6256" s="8"/>
      <c r="H6256"/>
      <c r="N6256"/>
      <c r="P6256" s="8"/>
      <c r="R6256" s="8"/>
      <c r="T6256" s="8"/>
      <c r="AQ6256"/>
      <c r="BJ6256" s="33" t="s">
        <v>6423</v>
      </c>
      <c r="BP6256" s="8"/>
    </row>
    <row r="6257" spans="1:68" x14ac:dyDescent="0.25">
      <c r="A6257" s="8"/>
      <c r="B6257" s="8"/>
      <c r="C6257" s="8"/>
      <c r="D6257" s="8"/>
      <c r="F6257" s="8"/>
      <c r="H6257"/>
      <c r="N6257"/>
      <c r="P6257" s="8"/>
      <c r="R6257" s="8"/>
      <c r="T6257" s="8"/>
      <c r="AQ6257"/>
      <c r="BJ6257" s="33" t="s">
        <v>6424</v>
      </c>
      <c r="BP6257" s="8"/>
    </row>
    <row r="6258" spans="1:68" x14ac:dyDescent="0.25">
      <c r="A6258" s="8"/>
      <c r="B6258" s="8"/>
      <c r="C6258" s="8"/>
      <c r="D6258" s="8"/>
      <c r="F6258" s="8"/>
      <c r="H6258"/>
      <c r="N6258"/>
      <c r="P6258" s="8"/>
      <c r="R6258" s="8"/>
      <c r="T6258" s="8"/>
      <c r="AQ6258"/>
      <c r="BJ6258" s="33" t="s">
        <v>6425</v>
      </c>
      <c r="BP6258" s="8"/>
    </row>
    <row r="6259" spans="1:68" x14ac:dyDescent="0.25">
      <c r="A6259" s="8"/>
      <c r="B6259" s="8"/>
      <c r="C6259" s="8"/>
      <c r="D6259" s="8"/>
      <c r="F6259" s="8"/>
      <c r="H6259"/>
      <c r="N6259"/>
      <c r="P6259" s="8"/>
      <c r="R6259" s="8"/>
      <c r="T6259" s="8"/>
      <c r="AQ6259"/>
      <c r="BJ6259" s="33" t="s">
        <v>6426</v>
      </c>
      <c r="BP6259" s="8"/>
    </row>
    <row r="6260" spans="1:68" x14ac:dyDescent="0.25">
      <c r="A6260" s="8"/>
      <c r="B6260" s="8"/>
      <c r="C6260" s="8"/>
      <c r="D6260" s="8"/>
      <c r="F6260" s="8"/>
      <c r="H6260"/>
      <c r="N6260"/>
      <c r="P6260" s="8"/>
      <c r="R6260" s="8"/>
      <c r="T6260" s="8"/>
      <c r="AQ6260"/>
      <c r="BJ6260" s="33" t="s">
        <v>6427</v>
      </c>
      <c r="BP6260" s="8"/>
    </row>
    <row r="6261" spans="1:68" x14ac:dyDescent="0.25">
      <c r="A6261" s="8"/>
      <c r="B6261" s="8"/>
      <c r="C6261" s="8"/>
      <c r="D6261" s="8"/>
      <c r="F6261" s="8"/>
      <c r="H6261"/>
      <c r="N6261"/>
      <c r="P6261" s="8"/>
      <c r="R6261" s="8"/>
      <c r="T6261" s="8"/>
      <c r="AQ6261"/>
      <c r="BJ6261" s="33" t="s">
        <v>6428</v>
      </c>
      <c r="BP6261" s="8"/>
    </row>
    <row r="6262" spans="1:68" x14ac:dyDescent="0.25">
      <c r="A6262" s="8"/>
      <c r="B6262" s="8"/>
      <c r="C6262" s="8"/>
      <c r="D6262" s="8"/>
      <c r="F6262" s="8"/>
      <c r="H6262"/>
      <c r="N6262"/>
      <c r="P6262" s="8"/>
      <c r="R6262" s="8"/>
      <c r="T6262" s="8"/>
      <c r="AQ6262"/>
      <c r="BJ6262" s="33" t="s">
        <v>6429</v>
      </c>
      <c r="BP6262" s="8"/>
    </row>
    <row r="6263" spans="1:68" x14ac:dyDescent="0.25">
      <c r="A6263" s="8"/>
      <c r="B6263" s="8"/>
      <c r="C6263" s="8"/>
      <c r="D6263" s="8"/>
      <c r="F6263" s="8"/>
      <c r="H6263"/>
      <c r="N6263"/>
      <c r="P6263" s="8"/>
      <c r="R6263" s="8"/>
      <c r="T6263" s="8"/>
      <c r="AQ6263"/>
      <c r="BJ6263" s="33" t="s">
        <v>6430</v>
      </c>
      <c r="BP6263" s="8"/>
    </row>
    <row r="6264" spans="1:68" x14ac:dyDescent="0.25">
      <c r="A6264" s="8"/>
      <c r="B6264" s="8"/>
      <c r="C6264" s="8"/>
      <c r="D6264" s="8"/>
      <c r="F6264" s="8"/>
      <c r="H6264"/>
      <c r="N6264"/>
      <c r="P6264" s="8"/>
      <c r="R6264" s="8"/>
      <c r="T6264" s="8"/>
      <c r="AQ6264"/>
      <c r="BJ6264" s="33" t="s">
        <v>6431</v>
      </c>
      <c r="BP6264" s="8"/>
    </row>
    <row r="6265" spans="1:68" x14ac:dyDescent="0.25">
      <c r="A6265" s="8"/>
      <c r="B6265" s="8"/>
      <c r="C6265" s="8"/>
      <c r="D6265" s="8"/>
      <c r="F6265" s="8"/>
      <c r="H6265"/>
      <c r="N6265"/>
      <c r="P6265" s="8"/>
      <c r="R6265" s="8"/>
      <c r="T6265" s="8"/>
      <c r="AQ6265"/>
      <c r="BJ6265" s="33" t="s">
        <v>6432</v>
      </c>
      <c r="BP6265" s="8"/>
    </row>
    <row r="6266" spans="1:68" x14ac:dyDescent="0.25">
      <c r="A6266" s="8"/>
      <c r="B6266" s="8"/>
      <c r="C6266" s="8"/>
      <c r="D6266" s="8"/>
      <c r="F6266" s="8"/>
      <c r="H6266"/>
      <c r="N6266"/>
      <c r="P6266" s="8"/>
      <c r="R6266" s="8"/>
      <c r="T6266" s="8"/>
      <c r="AQ6266"/>
      <c r="BJ6266" s="33" t="s">
        <v>6433</v>
      </c>
      <c r="BP6266" s="8"/>
    </row>
    <row r="6267" spans="1:68" x14ac:dyDescent="0.25">
      <c r="A6267" s="8"/>
      <c r="B6267" s="8"/>
      <c r="C6267" s="8"/>
      <c r="D6267" s="8"/>
      <c r="F6267" s="8"/>
      <c r="H6267"/>
      <c r="N6267"/>
      <c r="P6267" s="8"/>
      <c r="R6267" s="8"/>
      <c r="T6267" s="8"/>
      <c r="AQ6267"/>
      <c r="BJ6267" s="33" t="s">
        <v>6434</v>
      </c>
      <c r="BP6267" s="8"/>
    </row>
    <row r="6268" spans="1:68" x14ac:dyDescent="0.25">
      <c r="A6268" s="8"/>
      <c r="B6268" s="8"/>
      <c r="C6268" s="8"/>
      <c r="D6268" s="8"/>
      <c r="F6268" s="8"/>
      <c r="H6268"/>
      <c r="N6268"/>
      <c r="P6268" s="8"/>
      <c r="R6268" s="8"/>
      <c r="T6268" s="8"/>
      <c r="AQ6268"/>
      <c r="BJ6268" s="33" t="s">
        <v>6435</v>
      </c>
      <c r="BP6268" s="8"/>
    </row>
    <row r="6269" spans="1:68" x14ac:dyDescent="0.25">
      <c r="A6269" s="8"/>
      <c r="B6269" s="8"/>
      <c r="C6269" s="8"/>
      <c r="D6269" s="8"/>
      <c r="F6269" s="8"/>
      <c r="H6269"/>
      <c r="N6269"/>
      <c r="P6269" s="8"/>
      <c r="R6269" s="8"/>
      <c r="T6269" s="8"/>
      <c r="AQ6269"/>
      <c r="BJ6269" s="33" t="s">
        <v>6436</v>
      </c>
      <c r="BP6269" s="8"/>
    </row>
    <row r="6270" spans="1:68" x14ac:dyDescent="0.25">
      <c r="A6270" s="8"/>
      <c r="B6270" s="8"/>
      <c r="C6270" s="8"/>
      <c r="D6270" s="8"/>
      <c r="F6270" s="8"/>
      <c r="H6270"/>
      <c r="N6270"/>
      <c r="P6270" s="8"/>
      <c r="R6270" s="8"/>
      <c r="T6270" s="8"/>
      <c r="AQ6270"/>
      <c r="BJ6270" s="33" t="s">
        <v>6437</v>
      </c>
      <c r="BP6270" s="8"/>
    </row>
    <row r="6271" spans="1:68" x14ac:dyDescent="0.25">
      <c r="A6271" s="8"/>
      <c r="B6271" s="8"/>
      <c r="C6271" s="8"/>
      <c r="D6271" s="8"/>
      <c r="F6271" s="8"/>
      <c r="H6271"/>
      <c r="N6271"/>
      <c r="P6271" s="8"/>
      <c r="R6271" s="8"/>
      <c r="T6271" s="8"/>
      <c r="AQ6271"/>
      <c r="BJ6271" s="33" t="s">
        <v>6438</v>
      </c>
      <c r="BP6271" s="8"/>
    </row>
    <row r="6272" spans="1:68" x14ac:dyDescent="0.25">
      <c r="A6272" s="8"/>
      <c r="B6272" s="8"/>
      <c r="C6272" s="8"/>
      <c r="D6272" s="8"/>
      <c r="F6272" s="8"/>
      <c r="H6272"/>
      <c r="N6272"/>
      <c r="P6272" s="8"/>
      <c r="R6272" s="8"/>
      <c r="T6272" s="8"/>
      <c r="AQ6272"/>
      <c r="BJ6272" s="33" t="s">
        <v>6439</v>
      </c>
      <c r="BP6272" s="8"/>
    </row>
    <row r="6273" spans="1:68" x14ac:dyDescent="0.25">
      <c r="A6273" s="8"/>
      <c r="B6273" s="8"/>
      <c r="C6273" s="8"/>
      <c r="D6273" s="8"/>
      <c r="F6273" s="8"/>
      <c r="H6273"/>
      <c r="N6273"/>
      <c r="P6273" s="8"/>
      <c r="R6273" s="8"/>
      <c r="T6273" s="8"/>
      <c r="AQ6273"/>
      <c r="BJ6273" s="33" t="s">
        <v>6440</v>
      </c>
      <c r="BP6273" s="8"/>
    </row>
    <row r="6274" spans="1:68" x14ac:dyDescent="0.25">
      <c r="A6274" s="8"/>
      <c r="B6274" s="8"/>
      <c r="C6274" s="8"/>
      <c r="D6274" s="8"/>
      <c r="F6274" s="8"/>
      <c r="H6274"/>
      <c r="N6274"/>
      <c r="P6274" s="8"/>
      <c r="R6274" s="8"/>
      <c r="T6274" s="8"/>
      <c r="AQ6274"/>
      <c r="BJ6274" s="33" t="s">
        <v>6441</v>
      </c>
      <c r="BP6274" s="8"/>
    </row>
    <row r="6275" spans="1:68" x14ac:dyDescent="0.25">
      <c r="A6275" s="8"/>
      <c r="B6275" s="8"/>
      <c r="C6275" s="8"/>
      <c r="D6275" s="8"/>
      <c r="F6275" s="8"/>
      <c r="H6275"/>
      <c r="N6275"/>
      <c r="P6275" s="8"/>
      <c r="R6275" s="8"/>
      <c r="T6275" s="8"/>
      <c r="AQ6275"/>
      <c r="BJ6275" s="33" t="s">
        <v>6442</v>
      </c>
      <c r="BP6275" s="8"/>
    </row>
    <row r="6276" spans="1:68" x14ac:dyDescent="0.25">
      <c r="A6276" s="8"/>
      <c r="B6276" s="8"/>
      <c r="C6276" s="8"/>
      <c r="D6276" s="8"/>
      <c r="F6276" s="8"/>
      <c r="H6276"/>
      <c r="N6276"/>
      <c r="P6276" s="8"/>
      <c r="R6276" s="8"/>
      <c r="T6276" s="8"/>
      <c r="AQ6276"/>
      <c r="BJ6276" s="33" t="s">
        <v>6443</v>
      </c>
      <c r="BP6276" s="8"/>
    </row>
    <row r="6277" spans="1:68" x14ac:dyDescent="0.25">
      <c r="A6277" s="8"/>
      <c r="B6277" s="8"/>
      <c r="C6277" s="8"/>
      <c r="D6277" s="8"/>
      <c r="F6277" s="8"/>
      <c r="H6277"/>
      <c r="N6277"/>
      <c r="P6277" s="8"/>
      <c r="R6277" s="8"/>
      <c r="T6277" s="8"/>
      <c r="AQ6277"/>
      <c r="BJ6277" s="33" t="s">
        <v>6444</v>
      </c>
      <c r="BP6277" s="8"/>
    </row>
    <row r="6278" spans="1:68" x14ac:dyDescent="0.25">
      <c r="A6278" s="8"/>
      <c r="B6278" s="8"/>
      <c r="C6278" s="8"/>
      <c r="D6278" s="8"/>
      <c r="F6278" s="8"/>
      <c r="H6278"/>
      <c r="N6278"/>
      <c r="P6278" s="8"/>
      <c r="R6278" s="8"/>
      <c r="T6278" s="8"/>
      <c r="AQ6278"/>
      <c r="BJ6278" s="33" t="s">
        <v>6445</v>
      </c>
      <c r="BP6278" s="8"/>
    </row>
    <row r="6279" spans="1:68" x14ac:dyDescent="0.25">
      <c r="A6279" s="8"/>
      <c r="B6279" s="8"/>
      <c r="C6279" s="8"/>
      <c r="D6279" s="8"/>
      <c r="F6279" s="8"/>
      <c r="H6279"/>
      <c r="N6279"/>
      <c r="P6279" s="8"/>
      <c r="R6279" s="8"/>
      <c r="T6279" s="8"/>
      <c r="AQ6279"/>
      <c r="BJ6279" s="33" t="s">
        <v>6446</v>
      </c>
      <c r="BP6279" s="8"/>
    </row>
    <row r="6280" spans="1:68" x14ac:dyDescent="0.25">
      <c r="A6280" s="8"/>
      <c r="B6280" s="8"/>
      <c r="C6280" s="8"/>
      <c r="D6280" s="8"/>
      <c r="F6280" s="8"/>
      <c r="H6280"/>
      <c r="N6280"/>
      <c r="P6280" s="8"/>
      <c r="R6280" s="8"/>
      <c r="T6280" s="8"/>
      <c r="AQ6280"/>
      <c r="BJ6280" s="33" t="s">
        <v>6447</v>
      </c>
      <c r="BP6280" s="8"/>
    </row>
    <row r="6281" spans="1:68" x14ac:dyDescent="0.25">
      <c r="A6281" s="8"/>
      <c r="B6281" s="8"/>
      <c r="C6281" s="8"/>
      <c r="D6281" s="8"/>
      <c r="F6281" s="8"/>
      <c r="H6281"/>
      <c r="N6281"/>
      <c r="P6281" s="8"/>
      <c r="R6281" s="8"/>
      <c r="T6281" s="8"/>
      <c r="AQ6281"/>
      <c r="BJ6281" s="33" t="s">
        <v>6448</v>
      </c>
      <c r="BP6281" s="8"/>
    </row>
    <row r="6282" spans="1:68" x14ac:dyDescent="0.25">
      <c r="A6282" s="8"/>
      <c r="B6282" s="8"/>
      <c r="C6282" s="8"/>
      <c r="D6282" s="8"/>
      <c r="F6282" s="8"/>
      <c r="H6282"/>
      <c r="N6282"/>
      <c r="P6282" s="8"/>
      <c r="R6282" s="8"/>
      <c r="T6282" s="8"/>
      <c r="AQ6282"/>
      <c r="BJ6282" s="33" t="s">
        <v>6449</v>
      </c>
      <c r="BP6282" s="8"/>
    </row>
    <row r="6283" spans="1:68" x14ac:dyDescent="0.25">
      <c r="A6283" s="8"/>
      <c r="B6283" s="8"/>
      <c r="C6283" s="8"/>
      <c r="D6283" s="8"/>
      <c r="F6283" s="8"/>
      <c r="H6283"/>
      <c r="N6283"/>
      <c r="P6283" s="8"/>
      <c r="R6283" s="8"/>
      <c r="T6283" s="8"/>
      <c r="AQ6283"/>
      <c r="BJ6283" s="33" t="s">
        <v>6450</v>
      </c>
      <c r="BP6283" s="8"/>
    </row>
    <row r="6284" spans="1:68" x14ac:dyDescent="0.25">
      <c r="A6284" s="8"/>
      <c r="B6284" s="8"/>
      <c r="C6284" s="8"/>
      <c r="D6284" s="8"/>
      <c r="F6284" s="8"/>
      <c r="H6284"/>
      <c r="N6284"/>
      <c r="P6284" s="8"/>
      <c r="R6284" s="8"/>
      <c r="T6284" s="8"/>
      <c r="AQ6284"/>
      <c r="BJ6284" s="33" t="s">
        <v>6451</v>
      </c>
      <c r="BP6284" s="8"/>
    </row>
    <row r="6285" spans="1:68" x14ac:dyDescent="0.25">
      <c r="A6285" s="8"/>
      <c r="B6285" s="8"/>
      <c r="C6285" s="8"/>
      <c r="D6285" s="8"/>
      <c r="F6285" s="8"/>
      <c r="H6285"/>
      <c r="N6285"/>
      <c r="P6285" s="8"/>
      <c r="R6285" s="8"/>
      <c r="T6285" s="8"/>
      <c r="AQ6285"/>
      <c r="BJ6285" s="33" t="s">
        <v>6452</v>
      </c>
      <c r="BP6285" s="8"/>
    </row>
    <row r="6286" spans="1:68" x14ac:dyDescent="0.25">
      <c r="A6286" s="8"/>
      <c r="B6286" s="8"/>
      <c r="C6286" s="8"/>
      <c r="D6286" s="8"/>
      <c r="F6286" s="8"/>
      <c r="H6286"/>
      <c r="N6286"/>
      <c r="P6286" s="8"/>
      <c r="R6286" s="8"/>
      <c r="T6286" s="8"/>
      <c r="AQ6286"/>
      <c r="BJ6286" s="33" t="s">
        <v>6453</v>
      </c>
      <c r="BP6286" s="8"/>
    </row>
    <row r="6287" spans="1:68" x14ac:dyDescent="0.25">
      <c r="A6287" s="8"/>
      <c r="B6287" s="8"/>
      <c r="C6287" s="8"/>
      <c r="D6287" s="8"/>
      <c r="F6287" s="8"/>
      <c r="H6287"/>
      <c r="N6287"/>
      <c r="P6287" s="8"/>
      <c r="R6287" s="8"/>
      <c r="T6287" s="8"/>
      <c r="AQ6287"/>
      <c r="BJ6287" s="33" t="s">
        <v>6454</v>
      </c>
      <c r="BP6287" s="8"/>
    </row>
    <row r="6288" spans="1:68" x14ac:dyDescent="0.25">
      <c r="A6288" s="8"/>
      <c r="B6288" s="8"/>
      <c r="C6288" s="8"/>
      <c r="D6288" s="8"/>
      <c r="F6288" s="8"/>
      <c r="H6288"/>
      <c r="N6288"/>
      <c r="P6288" s="8"/>
      <c r="R6288" s="8"/>
      <c r="T6288" s="8"/>
      <c r="AQ6288"/>
      <c r="BJ6288" s="33" t="s">
        <v>6455</v>
      </c>
      <c r="BP6288" s="8"/>
    </row>
    <row r="6289" spans="1:68" x14ac:dyDescent="0.25">
      <c r="A6289" s="8"/>
      <c r="B6289" s="8"/>
      <c r="C6289" s="8"/>
      <c r="D6289" s="8"/>
      <c r="F6289" s="8"/>
      <c r="H6289"/>
      <c r="N6289"/>
      <c r="P6289" s="8"/>
      <c r="R6289" s="8"/>
      <c r="T6289" s="8"/>
      <c r="AQ6289"/>
      <c r="BJ6289" s="33" t="s">
        <v>6456</v>
      </c>
      <c r="BP6289" s="8"/>
    </row>
    <row r="6290" spans="1:68" x14ac:dyDescent="0.25">
      <c r="A6290" s="8"/>
      <c r="B6290" s="8"/>
      <c r="C6290" s="8"/>
      <c r="D6290" s="8"/>
      <c r="F6290" s="8"/>
      <c r="H6290"/>
      <c r="N6290"/>
      <c r="P6290" s="8"/>
      <c r="R6290" s="8"/>
      <c r="T6290" s="8"/>
      <c r="AQ6290"/>
      <c r="BJ6290" s="33" t="s">
        <v>6457</v>
      </c>
      <c r="BP6290" s="8"/>
    </row>
    <row r="6291" spans="1:68" x14ac:dyDescent="0.25">
      <c r="A6291" s="8"/>
      <c r="B6291" s="8"/>
      <c r="C6291" s="8"/>
      <c r="D6291" s="8"/>
      <c r="F6291" s="8"/>
      <c r="H6291"/>
      <c r="N6291"/>
      <c r="P6291" s="8"/>
      <c r="R6291" s="8"/>
      <c r="T6291" s="8"/>
      <c r="AQ6291"/>
      <c r="BJ6291" s="33" t="s">
        <v>6458</v>
      </c>
      <c r="BP6291" s="8"/>
    </row>
    <row r="6292" spans="1:68" x14ac:dyDescent="0.25">
      <c r="A6292" s="8"/>
      <c r="B6292" s="8"/>
      <c r="C6292" s="8"/>
      <c r="D6292" s="8"/>
      <c r="F6292" s="8"/>
      <c r="H6292"/>
      <c r="N6292"/>
      <c r="P6292" s="8"/>
      <c r="R6292" s="8"/>
      <c r="T6292" s="8"/>
      <c r="AQ6292"/>
      <c r="BJ6292" s="33" t="s">
        <v>6459</v>
      </c>
      <c r="BP6292" s="8"/>
    </row>
    <row r="6293" spans="1:68" x14ac:dyDescent="0.25">
      <c r="A6293" s="8"/>
      <c r="B6293" s="8"/>
      <c r="C6293" s="8"/>
      <c r="D6293" s="8"/>
      <c r="F6293" s="8"/>
      <c r="H6293"/>
      <c r="N6293"/>
      <c r="P6293" s="8"/>
      <c r="R6293" s="8"/>
      <c r="T6293" s="8"/>
      <c r="AQ6293"/>
      <c r="BJ6293" s="33" t="s">
        <v>6460</v>
      </c>
      <c r="BP6293" s="8"/>
    </row>
    <row r="6294" spans="1:68" x14ac:dyDescent="0.25">
      <c r="A6294" s="8"/>
      <c r="B6294" s="8"/>
      <c r="C6294" s="8"/>
      <c r="D6294" s="8"/>
      <c r="F6294" s="8"/>
      <c r="H6294"/>
      <c r="N6294"/>
      <c r="P6294" s="8"/>
      <c r="R6294" s="8"/>
      <c r="T6294" s="8"/>
      <c r="AQ6294"/>
      <c r="BJ6294" s="33" t="s">
        <v>6461</v>
      </c>
      <c r="BP6294" s="8"/>
    </row>
    <row r="6295" spans="1:68" x14ac:dyDescent="0.25">
      <c r="A6295" s="8"/>
      <c r="B6295" s="8"/>
      <c r="C6295" s="8"/>
      <c r="D6295" s="8"/>
      <c r="F6295" s="8"/>
      <c r="H6295"/>
      <c r="N6295"/>
      <c r="P6295" s="8"/>
      <c r="R6295" s="8"/>
      <c r="T6295" s="8"/>
      <c r="AQ6295"/>
      <c r="BJ6295" s="33" t="s">
        <v>6462</v>
      </c>
      <c r="BP6295" s="8"/>
    </row>
    <row r="6296" spans="1:68" x14ac:dyDescent="0.25">
      <c r="A6296" s="8"/>
      <c r="B6296" s="8"/>
      <c r="C6296" s="8"/>
      <c r="D6296" s="8"/>
      <c r="F6296" s="8"/>
      <c r="H6296"/>
      <c r="N6296"/>
      <c r="P6296" s="8"/>
      <c r="R6296" s="8"/>
      <c r="T6296" s="8"/>
      <c r="AQ6296"/>
      <c r="BJ6296" s="33" t="s">
        <v>6463</v>
      </c>
      <c r="BP6296" s="8"/>
    </row>
    <row r="6297" spans="1:68" x14ac:dyDescent="0.25">
      <c r="A6297" s="8"/>
      <c r="B6297" s="8"/>
      <c r="C6297" s="8"/>
      <c r="D6297" s="8"/>
      <c r="F6297" s="8"/>
      <c r="H6297"/>
      <c r="N6297"/>
      <c r="P6297" s="8"/>
      <c r="R6297" s="8"/>
      <c r="T6297" s="8"/>
      <c r="AQ6297"/>
      <c r="BJ6297" s="33" t="s">
        <v>6464</v>
      </c>
      <c r="BP6297" s="8"/>
    </row>
    <row r="6298" spans="1:68" x14ac:dyDescent="0.25">
      <c r="A6298" s="8"/>
      <c r="B6298" s="8"/>
      <c r="C6298" s="8"/>
      <c r="D6298" s="8"/>
      <c r="F6298" s="8"/>
      <c r="H6298"/>
      <c r="N6298"/>
      <c r="P6298" s="8"/>
      <c r="R6298" s="8"/>
      <c r="T6298" s="8"/>
      <c r="AQ6298"/>
      <c r="BJ6298" s="33" t="s">
        <v>6465</v>
      </c>
      <c r="BP6298" s="8"/>
    </row>
    <row r="6299" spans="1:68" x14ac:dyDescent="0.25">
      <c r="A6299" s="8"/>
      <c r="B6299" s="8"/>
      <c r="C6299" s="8"/>
      <c r="D6299" s="8"/>
      <c r="F6299" s="8"/>
      <c r="H6299"/>
      <c r="N6299"/>
      <c r="P6299" s="8"/>
      <c r="R6299" s="8"/>
      <c r="T6299" s="8"/>
      <c r="AQ6299"/>
      <c r="BJ6299" s="33" t="s">
        <v>6466</v>
      </c>
      <c r="BP6299" s="8"/>
    </row>
    <row r="6300" spans="1:68" x14ac:dyDescent="0.25">
      <c r="A6300" s="8"/>
      <c r="B6300" s="8"/>
      <c r="C6300" s="8"/>
      <c r="D6300" s="8"/>
      <c r="F6300" s="8"/>
      <c r="H6300"/>
      <c r="N6300"/>
      <c r="P6300" s="8"/>
      <c r="R6300" s="8"/>
      <c r="T6300" s="8"/>
      <c r="AQ6300"/>
      <c r="BJ6300" s="33" t="s">
        <v>6467</v>
      </c>
      <c r="BP6300" s="8"/>
    </row>
    <row r="6301" spans="1:68" x14ac:dyDescent="0.25">
      <c r="A6301" s="8"/>
      <c r="B6301" s="8"/>
      <c r="C6301" s="8"/>
      <c r="D6301" s="8"/>
      <c r="F6301" s="8"/>
      <c r="H6301"/>
      <c r="N6301"/>
      <c r="P6301" s="8"/>
      <c r="R6301" s="8"/>
      <c r="T6301" s="8"/>
      <c r="AQ6301"/>
      <c r="BJ6301" s="33" t="s">
        <v>6468</v>
      </c>
      <c r="BP6301" s="8"/>
    </row>
    <row r="6302" spans="1:68" x14ac:dyDescent="0.25">
      <c r="A6302" s="8"/>
      <c r="B6302" s="8"/>
      <c r="C6302" s="8"/>
      <c r="D6302" s="8"/>
      <c r="F6302" s="8"/>
      <c r="H6302"/>
      <c r="N6302"/>
      <c r="P6302" s="8"/>
      <c r="R6302" s="8"/>
      <c r="T6302" s="8"/>
      <c r="AQ6302"/>
      <c r="BJ6302" s="33" t="s">
        <v>6469</v>
      </c>
      <c r="BP6302" s="8"/>
    </row>
    <row r="6303" spans="1:68" x14ac:dyDescent="0.25">
      <c r="A6303" s="8"/>
      <c r="B6303" s="8"/>
      <c r="C6303" s="8"/>
      <c r="D6303" s="8"/>
      <c r="F6303" s="8"/>
      <c r="H6303"/>
      <c r="N6303"/>
      <c r="P6303" s="8"/>
      <c r="R6303" s="8"/>
      <c r="T6303" s="8"/>
      <c r="AQ6303"/>
      <c r="BJ6303" s="33" t="s">
        <v>6470</v>
      </c>
      <c r="BP6303" s="8"/>
    </row>
    <row r="6304" spans="1:68" x14ac:dyDescent="0.25">
      <c r="A6304" s="8"/>
      <c r="B6304" s="8"/>
      <c r="C6304" s="8"/>
      <c r="D6304" s="8"/>
      <c r="F6304" s="8"/>
      <c r="H6304"/>
      <c r="N6304"/>
      <c r="P6304" s="8"/>
      <c r="R6304" s="8"/>
      <c r="T6304" s="8"/>
      <c r="AQ6304"/>
      <c r="BJ6304" s="33" t="s">
        <v>6471</v>
      </c>
      <c r="BP6304" s="8"/>
    </row>
    <row r="6305" spans="1:68" x14ac:dyDescent="0.25">
      <c r="A6305" s="8"/>
      <c r="B6305" s="8"/>
      <c r="C6305" s="8"/>
      <c r="D6305" s="8"/>
      <c r="F6305" s="8"/>
      <c r="H6305"/>
      <c r="N6305"/>
      <c r="P6305" s="8"/>
      <c r="R6305" s="8"/>
      <c r="T6305" s="8"/>
      <c r="AQ6305"/>
      <c r="BJ6305" s="33" t="s">
        <v>6472</v>
      </c>
      <c r="BP6305" s="8"/>
    </row>
    <row r="6306" spans="1:68" x14ac:dyDescent="0.25">
      <c r="A6306" s="8"/>
      <c r="B6306" s="8"/>
      <c r="C6306" s="8"/>
      <c r="D6306" s="8"/>
      <c r="F6306" s="8"/>
      <c r="H6306"/>
      <c r="N6306"/>
      <c r="P6306" s="8"/>
      <c r="R6306" s="8"/>
      <c r="T6306" s="8"/>
      <c r="AQ6306"/>
      <c r="BJ6306" s="33" t="s">
        <v>6473</v>
      </c>
      <c r="BP6306" s="8"/>
    </row>
    <row r="6307" spans="1:68" x14ac:dyDescent="0.25">
      <c r="A6307" s="8"/>
      <c r="B6307" s="8"/>
      <c r="C6307" s="8"/>
      <c r="D6307" s="8"/>
      <c r="F6307" s="8"/>
      <c r="H6307"/>
      <c r="N6307"/>
      <c r="P6307" s="8"/>
      <c r="R6307" s="8"/>
      <c r="T6307" s="8"/>
      <c r="AQ6307"/>
      <c r="BJ6307" s="33" t="s">
        <v>6474</v>
      </c>
      <c r="BP6307" s="8"/>
    </row>
    <row r="6308" spans="1:68" x14ac:dyDescent="0.25">
      <c r="A6308" s="8"/>
      <c r="B6308" s="8"/>
      <c r="C6308" s="8"/>
      <c r="D6308" s="8"/>
      <c r="F6308" s="8"/>
      <c r="H6308"/>
      <c r="N6308"/>
      <c r="P6308" s="8"/>
      <c r="R6308" s="8"/>
      <c r="T6308" s="8"/>
      <c r="AQ6308"/>
      <c r="BJ6308" s="33" t="s">
        <v>6475</v>
      </c>
      <c r="BP6308" s="8"/>
    </row>
    <row r="6309" spans="1:68" x14ac:dyDescent="0.25">
      <c r="A6309" s="8"/>
      <c r="B6309" s="8"/>
      <c r="C6309" s="8"/>
      <c r="D6309" s="8"/>
      <c r="F6309" s="8"/>
      <c r="H6309"/>
      <c r="N6309"/>
      <c r="P6309" s="8"/>
      <c r="R6309" s="8"/>
      <c r="T6309" s="8"/>
      <c r="AQ6309"/>
      <c r="BJ6309" s="33" t="s">
        <v>6476</v>
      </c>
      <c r="BP6309" s="8"/>
    </row>
    <row r="6310" spans="1:68" x14ac:dyDescent="0.25">
      <c r="A6310" s="8"/>
      <c r="B6310" s="8"/>
      <c r="C6310" s="8"/>
      <c r="D6310" s="8"/>
      <c r="F6310" s="8"/>
      <c r="H6310"/>
      <c r="N6310"/>
      <c r="P6310" s="8"/>
      <c r="R6310" s="8"/>
      <c r="T6310" s="8"/>
      <c r="AQ6310"/>
      <c r="BJ6310" s="33" t="s">
        <v>6477</v>
      </c>
      <c r="BP6310" s="8"/>
    </row>
    <row r="6311" spans="1:68" x14ac:dyDescent="0.25">
      <c r="A6311" s="8"/>
      <c r="B6311" s="8"/>
      <c r="C6311" s="8"/>
      <c r="D6311" s="8"/>
      <c r="F6311" s="8"/>
      <c r="H6311"/>
      <c r="N6311"/>
      <c r="P6311" s="8"/>
      <c r="R6311" s="8"/>
      <c r="T6311" s="8"/>
      <c r="AQ6311"/>
      <c r="BJ6311" s="33" t="s">
        <v>6478</v>
      </c>
      <c r="BP6311" s="8"/>
    </row>
    <row r="6312" spans="1:68" x14ac:dyDescent="0.25">
      <c r="A6312" s="8"/>
      <c r="B6312" s="8"/>
      <c r="C6312" s="8"/>
      <c r="D6312" s="8"/>
      <c r="F6312" s="8"/>
      <c r="H6312"/>
      <c r="N6312"/>
      <c r="P6312" s="8"/>
      <c r="R6312" s="8"/>
      <c r="T6312" s="8"/>
      <c r="AQ6312"/>
      <c r="BJ6312" s="33" t="s">
        <v>6479</v>
      </c>
      <c r="BP6312" s="8"/>
    </row>
    <row r="6313" spans="1:68" x14ac:dyDescent="0.25">
      <c r="A6313" s="8"/>
      <c r="B6313" s="8"/>
      <c r="C6313" s="8"/>
      <c r="D6313" s="8"/>
      <c r="F6313" s="8"/>
      <c r="H6313"/>
      <c r="N6313"/>
      <c r="P6313" s="8"/>
      <c r="R6313" s="8"/>
      <c r="T6313" s="8"/>
      <c r="AQ6313"/>
      <c r="BJ6313" s="33" t="s">
        <v>6480</v>
      </c>
      <c r="BP6313" s="8"/>
    </row>
    <row r="6314" spans="1:68" x14ac:dyDescent="0.25">
      <c r="A6314" s="8"/>
      <c r="B6314" s="8"/>
      <c r="C6314" s="8"/>
      <c r="D6314" s="8"/>
      <c r="F6314" s="8"/>
      <c r="H6314"/>
      <c r="N6314"/>
      <c r="P6314" s="8"/>
      <c r="R6314" s="8"/>
      <c r="T6314" s="8"/>
      <c r="AQ6314"/>
      <c r="BJ6314" s="33" t="s">
        <v>6481</v>
      </c>
      <c r="BP6314" s="8"/>
    </row>
    <row r="6315" spans="1:68" x14ac:dyDescent="0.25">
      <c r="A6315" s="8"/>
      <c r="B6315" s="8"/>
      <c r="C6315" s="8"/>
      <c r="D6315" s="8"/>
      <c r="F6315" s="8"/>
      <c r="H6315"/>
      <c r="N6315"/>
      <c r="P6315" s="8"/>
      <c r="R6315" s="8"/>
      <c r="T6315" s="8"/>
      <c r="AQ6315"/>
      <c r="BJ6315" s="33" t="s">
        <v>6482</v>
      </c>
      <c r="BP6315" s="8"/>
    </row>
    <row r="6316" spans="1:68" x14ac:dyDescent="0.25">
      <c r="A6316" s="8"/>
      <c r="B6316" s="8"/>
      <c r="C6316" s="8"/>
      <c r="D6316" s="8"/>
      <c r="F6316" s="8"/>
      <c r="H6316"/>
      <c r="N6316"/>
      <c r="P6316" s="8"/>
      <c r="R6316" s="8"/>
      <c r="T6316" s="8"/>
      <c r="AQ6316"/>
      <c r="BJ6316" s="33" t="s">
        <v>6483</v>
      </c>
      <c r="BP6316" s="8"/>
    </row>
    <row r="6317" spans="1:68" x14ac:dyDescent="0.25">
      <c r="A6317" s="8"/>
      <c r="B6317" s="8"/>
      <c r="C6317" s="8"/>
      <c r="D6317" s="8"/>
      <c r="F6317" s="8"/>
      <c r="H6317"/>
      <c r="N6317"/>
      <c r="P6317" s="8"/>
      <c r="R6317" s="8"/>
      <c r="T6317" s="8"/>
      <c r="AQ6317"/>
      <c r="BJ6317" s="33" t="s">
        <v>6484</v>
      </c>
      <c r="BP6317" s="8"/>
    </row>
    <row r="6318" spans="1:68" x14ac:dyDescent="0.25">
      <c r="A6318" s="8"/>
      <c r="B6318" s="8"/>
      <c r="C6318" s="8"/>
      <c r="D6318" s="8"/>
      <c r="F6318" s="8"/>
      <c r="H6318"/>
      <c r="N6318"/>
      <c r="P6318" s="8"/>
      <c r="R6318" s="8"/>
      <c r="T6318" s="8"/>
      <c r="AQ6318"/>
      <c r="BJ6318" s="33" t="s">
        <v>6485</v>
      </c>
      <c r="BP6318" s="8"/>
    </row>
    <row r="6319" spans="1:68" x14ac:dyDescent="0.25">
      <c r="A6319" s="8"/>
      <c r="B6319" s="8"/>
      <c r="C6319" s="8"/>
      <c r="D6319" s="8"/>
      <c r="F6319" s="8"/>
      <c r="H6319"/>
      <c r="N6319"/>
      <c r="P6319" s="8"/>
      <c r="R6319" s="8"/>
      <c r="T6319" s="8"/>
      <c r="AQ6319"/>
      <c r="BJ6319" s="33" t="s">
        <v>6486</v>
      </c>
      <c r="BP6319" s="8"/>
    </row>
    <row r="6320" spans="1:68" x14ac:dyDescent="0.25">
      <c r="A6320" s="8"/>
      <c r="B6320" s="8"/>
      <c r="C6320" s="8"/>
      <c r="D6320" s="8"/>
      <c r="F6320" s="8"/>
      <c r="H6320"/>
      <c r="N6320"/>
      <c r="P6320" s="8"/>
      <c r="R6320" s="8"/>
      <c r="T6320" s="8"/>
      <c r="AQ6320"/>
      <c r="BJ6320" s="33" t="s">
        <v>6487</v>
      </c>
      <c r="BP6320" s="8"/>
    </row>
    <row r="6321" spans="1:68" x14ac:dyDescent="0.25">
      <c r="A6321" s="8"/>
      <c r="B6321" s="8"/>
      <c r="C6321" s="8"/>
      <c r="D6321" s="8"/>
      <c r="F6321" s="8"/>
      <c r="H6321"/>
      <c r="N6321"/>
      <c r="P6321" s="8"/>
      <c r="R6321" s="8"/>
      <c r="T6321" s="8"/>
      <c r="AQ6321"/>
      <c r="BJ6321" s="33" t="s">
        <v>6488</v>
      </c>
      <c r="BP6321" s="8"/>
    </row>
    <row r="6322" spans="1:68" x14ac:dyDescent="0.25">
      <c r="A6322" s="8"/>
      <c r="B6322" s="8"/>
      <c r="C6322" s="8"/>
      <c r="D6322" s="8"/>
      <c r="F6322" s="8"/>
      <c r="H6322"/>
      <c r="N6322"/>
      <c r="P6322" s="8"/>
      <c r="R6322" s="8"/>
      <c r="T6322" s="8"/>
      <c r="AQ6322"/>
      <c r="BJ6322" s="33" t="s">
        <v>6489</v>
      </c>
      <c r="BP6322" s="8"/>
    </row>
    <row r="6323" spans="1:68" x14ac:dyDescent="0.25">
      <c r="A6323" s="8"/>
      <c r="B6323" s="8"/>
      <c r="C6323" s="8"/>
      <c r="D6323" s="8"/>
      <c r="F6323" s="8"/>
      <c r="H6323"/>
      <c r="N6323"/>
      <c r="P6323" s="8"/>
      <c r="R6323" s="8"/>
      <c r="T6323" s="8"/>
      <c r="AQ6323"/>
      <c r="BJ6323" s="33" t="s">
        <v>6490</v>
      </c>
      <c r="BP6323" s="8"/>
    </row>
    <row r="6324" spans="1:68" x14ac:dyDescent="0.25">
      <c r="A6324" s="8"/>
      <c r="B6324" s="8"/>
      <c r="C6324" s="8"/>
      <c r="D6324" s="8"/>
      <c r="F6324" s="8"/>
      <c r="H6324"/>
      <c r="N6324"/>
      <c r="P6324" s="8"/>
      <c r="R6324" s="8"/>
      <c r="T6324" s="8"/>
      <c r="AQ6324"/>
      <c r="BJ6324" s="33" t="s">
        <v>6491</v>
      </c>
      <c r="BP6324" s="8"/>
    </row>
    <row r="6325" spans="1:68" x14ac:dyDescent="0.25">
      <c r="A6325" s="8"/>
      <c r="B6325" s="8"/>
      <c r="C6325" s="8"/>
      <c r="D6325" s="8"/>
      <c r="F6325" s="8"/>
      <c r="H6325"/>
      <c r="N6325"/>
      <c r="P6325" s="8"/>
      <c r="R6325" s="8"/>
      <c r="T6325" s="8"/>
      <c r="AQ6325"/>
      <c r="BJ6325" s="33" t="s">
        <v>6492</v>
      </c>
      <c r="BP6325" s="8"/>
    </row>
    <row r="6326" spans="1:68" x14ac:dyDescent="0.25">
      <c r="A6326" s="8"/>
      <c r="B6326" s="8"/>
      <c r="C6326" s="8"/>
      <c r="D6326" s="8"/>
      <c r="F6326" s="8"/>
      <c r="H6326"/>
      <c r="N6326"/>
      <c r="P6326" s="8"/>
      <c r="R6326" s="8"/>
      <c r="T6326" s="8"/>
      <c r="AQ6326"/>
      <c r="BJ6326" s="33" t="s">
        <v>6493</v>
      </c>
      <c r="BP6326" s="8"/>
    </row>
    <row r="6327" spans="1:68" x14ac:dyDescent="0.25">
      <c r="A6327" s="8"/>
      <c r="B6327" s="8"/>
      <c r="C6327" s="8"/>
      <c r="D6327" s="8"/>
      <c r="F6327" s="8"/>
      <c r="H6327"/>
      <c r="N6327"/>
      <c r="P6327" s="8"/>
      <c r="R6327" s="8"/>
      <c r="T6327" s="8"/>
      <c r="AQ6327"/>
      <c r="BJ6327" s="33" t="s">
        <v>6494</v>
      </c>
      <c r="BP6327" s="8"/>
    </row>
    <row r="6328" spans="1:68" x14ac:dyDescent="0.25">
      <c r="A6328" s="8"/>
      <c r="B6328" s="8"/>
      <c r="C6328" s="8"/>
      <c r="D6328" s="8"/>
      <c r="F6328" s="8"/>
      <c r="H6328"/>
      <c r="N6328"/>
      <c r="P6328" s="8"/>
      <c r="R6328" s="8"/>
      <c r="T6328" s="8"/>
      <c r="AQ6328"/>
      <c r="BJ6328" s="33" t="s">
        <v>6495</v>
      </c>
      <c r="BP6328" s="8"/>
    </row>
    <row r="6329" spans="1:68" x14ac:dyDescent="0.25">
      <c r="A6329" s="8"/>
      <c r="B6329" s="8"/>
      <c r="C6329" s="8"/>
      <c r="D6329" s="8"/>
      <c r="F6329" s="8"/>
      <c r="H6329"/>
      <c r="N6329"/>
      <c r="P6329" s="8"/>
      <c r="R6329" s="8"/>
      <c r="T6329" s="8"/>
      <c r="AQ6329"/>
      <c r="BJ6329" s="33" t="s">
        <v>6496</v>
      </c>
      <c r="BP6329" s="8"/>
    </row>
    <row r="6330" spans="1:68" x14ac:dyDescent="0.25">
      <c r="A6330" s="8"/>
      <c r="B6330" s="8"/>
      <c r="C6330" s="8"/>
      <c r="D6330" s="8"/>
      <c r="F6330" s="8"/>
      <c r="H6330"/>
      <c r="N6330"/>
      <c r="P6330" s="8"/>
      <c r="R6330" s="8"/>
      <c r="T6330" s="8"/>
      <c r="AQ6330"/>
      <c r="BJ6330" s="33" t="s">
        <v>6497</v>
      </c>
      <c r="BP6330" s="8"/>
    </row>
    <row r="6331" spans="1:68" x14ac:dyDescent="0.25">
      <c r="A6331" s="8"/>
      <c r="B6331" s="8"/>
      <c r="C6331" s="8"/>
      <c r="D6331" s="8"/>
      <c r="F6331" s="8"/>
      <c r="H6331"/>
      <c r="N6331"/>
      <c r="P6331" s="8"/>
      <c r="R6331" s="8"/>
      <c r="T6331" s="8"/>
      <c r="AQ6331"/>
      <c r="BJ6331" s="33" t="s">
        <v>6498</v>
      </c>
      <c r="BP6331" s="8"/>
    </row>
    <row r="6332" spans="1:68" x14ac:dyDescent="0.25">
      <c r="A6332" s="8"/>
      <c r="B6332" s="8"/>
      <c r="C6332" s="8"/>
      <c r="D6332" s="8"/>
      <c r="F6332" s="8"/>
      <c r="H6332"/>
      <c r="N6332"/>
      <c r="P6332" s="8"/>
      <c r="R6332" s="8"/>
      <c r="T6332" s="8"/>
      <c r="AQ6332"/>
      <c r="BJ6332" s="33" t="s">
        <v>6499</v>
      </c>
      <c r="BP6332" s="8"/>
    </row>
    <row r="6333" spans="1:68" x14ac:dyDescent="0.25">
      <c r="A6333" s="8"/>
      <c r="B6333" s="8"/>
      <c r="C6333" s="8"/>
      <c r="D6333" s="8"/>
      <c r="F6333" s="8"/>
      <c r="H6333"/>
      <c r="N6333"/>
      <c r="P6333" s="8"/>
      <c r="R6333" s="8"/>
      <c r="T6333" s="8"/>
      <c r="AQ6333"/>
      <c r="BJ6333" s="33" t="s">
        <v>6500</v>
      </c>
      <c r="BP6333" s="8"/>
    </row>
    <row r="6334" spans="1:68" x14ac:dyDescent="0.25">
      <c r="A6334" s="8"/>
      <c r="B6334" s="8"/>
      <c r="C6334" s="8"/>
      <c r="D6334" s="8"/>
      <c r="F6334" s="8"/>
      <c r="H6334"/>
      <c r="N6334"/>
      <c r="P6334" s="8"/>
      <c r="R6334" s="8"/>
      <c r="T6334" s="8"/>
      <c r="AQ6334"/>
      <c r="BJ6334" s="33" t="s">
        <v>6501</v>
      </c>
      <c r="BP6334" s="8"/>
    </row>
    <row r="6335" spans="1:68" x14ac:dyDescent="0.25">
      <c r="A6335" s="8"/>
      <c r="B6335" s="8"/>
      <c r="C6335" s="8"/>
      <c r="D6335" s="8"/>
      <c r="F6335" s="8"/>
      <c r="H6335"/>
      <c r="N6335"/>
      <c r="P6335" s="8"/>
      <c r="R6335" s="8"/>
      <c r="T6335" s="8"/>
      <c r="AQ6335"/>
      <c r="BJ6335" s="33" t="s">
        <v>6502</v>
      </c>
      <c r="BP6335" s="8"/>
    </row>
    <row r="6336" spans="1:68" x14ac:dyDescent="0.25">
      <c r="A6336" s="8"/>
      <c r="B6336" s="8"/>
      <c r="C6336" s="8"/>
      <c r="D6336" s="8"/>
      <c r="F6336" s="8"/>
      <c r="H6336"/>
      <c r="N6336"/>
      <c r="P6336" s="8"/>
      <c r="R6336" s="8"/>
      <c r="T6336" s="8"/>
      <c r="AQ6336"/>
      <c r="BJ6336" s="33" t="s">
        <v>6503</v>
      </c>
      <c r="BP6336" s="8"/>
    </row>
    <row r="6337" spans="1:68" x14ac:dyDescent="0.25">
      <c r="A6337" s="8"/>
      <c r="B6337" s="8"/>
      <c r="C6337" s="8"/>
      <c r="D6337" s="8"/>
      <c r="F6337" s="8"/>
      <c r="H6337"/>
      <c r="N6337"/>
      <c r="P6337" s="8"/>
      <c r="R6337" s="8"/>
      <c r="T6337" s="8"/>
      <c r="AQ6337"/>
      <c r="BJ6337" s="33" t="s">
        <v>6504</v>
      </c>
      <c r="BP6337" s="8"/>
    </row>
    <row r="6338" spans="1:68" x14ac:dyDescent="0.25">
      <c r="A6338" s="8"/>
      <c r="B6338" s="8"/>
      <c r="C6338" s="8"/>
      <c r="D6338" s="8"/>
      <c r="F6338" s="8"/>
      <c r="H6338"/>
      <c r="N6338"/>
      <c r="P6338" s="8"/>
      <c r="R6338" s="8"/>
      <c r="T6338" s="8"/>
      <c r="AQ6338"/>
      <c r="BJ6338" s="33" t="s">
        <v>6505</v>
      </c>
      <c r="BP6338" s="8"/>
    </row>
    <row r="6339" spans="1:68" x14ac:dyDescent="0.25">
      <c r="A6339" s="8"/>
      <c r="B6339" s="8"/>
      <c r="C6339" s="8"/>
      <c r="D6339" s="8"/>
      <c r="F6339" s="8"/>
      <c r="H6339"/>
      <c r="N6339"/>
      <c r="P6339" s="8"/>
      <c r="R6339" s="8"/>
      <c r="T6339" s="8"/>
      <c r="AQ6339"/>
      <c r="BJ6339" s="33" t="s">
        <v>6506</v>
      </c>
      <c r="BP6339" s="8"/>
    </row>
    <row r="6340" spans="1:68" x14ac:dyDescent="0.25">
      <c r="A6340" s="8"/>
      <c r="B6340" s="8"/>
      <c r="C6340" s="8"/>
      <c r="D6340" s="8"/>
      <c r="F6340" s="8"/>
      <c r="H6340"/>
      <c r="N6340"/>
      <c r="P6340" s="8"/>
      <c r="R6340" s="8"/>
      <c r="T6340" s="8"/>
      <c r="AQ6340"/>
      <c r="BJ6340" s="33" t="s">
        <v>6507</v>
      </c>
      <c r="BP6340" s="8"/>
    </row>
    <row r="6341" spans="1:68" x14ac:dyDescent="0.25">
      <c r="A6341" s="8"/>
      <c r="B6341" s="8"/>
      <c r="C6341" s="8"/>
      <c r="D6341" s="8"/>
      <c r="F6341" s="8"/>
      <c r="H6341"/>
      <c r="N6341"/>
      <c r="P6341" s="8"/>
      <c r="R6341" s="8"/>
      <c r="T6341" s="8"/>
      <c r="AQ6341"/>
      <c r="BJ6341" s="33" t="s">
        <v>6508</v>
      </c>
      <c r="BP6341" s="8"/>
    </row>
    <row r="6342" spans="1:68" x14ac:dyDescent="0.25">
      <c r="A6342" s="8"/>
      <c r="B6342" s="8"/>
      <c r="C6342" s="8"/>
      <c r="D6342" s="8"/>
      <c r="F6342" s="8"/>
      <c r="H6342"/>
      <c r="N6342"/>
      <c r="P6342" s="8"/>
      <c r="R6342" s="8"/>
      <c r="T6342" s="8"/>
      <c r="AQ6342"/>
      <c r="BJ6342" s="33" t="s">
        <v>6509</v>
      </c>
      <c r="BP6342" s="8"/>
    </row>
    <row r="6343" spans="1:68" x14ac:dyDescent="0.25">
      <c r="A6343" s="8"/>
      <c r="B6343" s="8"/>
      <c r="C6343" s="8"/>
      <c r="D6343" s="8"/>
      <c r="F6343" s="8"/>
      <c r="H6343"/>
      <c r="N6343"/>
      <c r="P6343" s="8"/>
      <c r="R6343" s="8"/>
      <c r="T6343" s="8"/>
      <c r="AQ6343"/>
      <c r="BJ6343" s="33" t="s">
        <v>6510</v>
      </c>
      <c r="BP6343" s="8"/>
    </row>
    <row r="6344" spans="1:68" x14ac:dyDescent="0.25">
      <c r="A6344" s="8"/>
      <c r="B6344" s="8"/>
      <c r="C6344" s="8"/>
      <c r="D6344" s="8"/>
      <c r="F6344" s="8"/>
      <c r="H6344"/>
      <c r="N6344"/>
      <c r="P6344" s="8"/>
      <c r="R6344" s="8"/>
      <c r="T6344" s="8"/>
      <c r="AQ6344"/>
      <c r="BJ6344" s="33" t="s">
        <v>6511</v>
      </c>
      <c r="BP6344" s="8"/>
    </row>
    <row r="6345" spans="1:68" x14ac:dyDescent="0.25">
      <c r="A6345" s="8"/>
      <c r="B6345" s="8"/>
      <c r="C6345" s="8"/>
      <c r="D6345" s="8"/>
      <c r="F6345" s="8"/>
      <c r="H6345"/>
      <c r="N6345"/>
      <c r="P6345" s="8"/>
      <c r="R6345" s="8"/>
      <c r="T6345" s="8"/>
      <c r="AQ6345"/>
      <c r="BJ6345" s="33" t="s">
        <v>6512</v>
      </c>
      <c r="BP6345" s="8"/>
    </row>
    <row r="6346" spans="1:68" x14ac:dyDescent="0.25">
      <c r="A6346" s="8"/>
      <c r="B6346" s="8"/>
      <c r="C6346" s="8"/>
      <c r="D6346" s="8"/>
      <c r="F6346" s="8"/>
      <c r="H6346"/>
      <c r="N6346"/>
      <c r="P6346" s="8"/>
      <c r="R6346" s="8"/>
      <c r="T6346" s="8"/>
      <c r="AQ6346"/>
      <c r="BJ6346" s="33" t="s">
        <v>6513</v>
      </c>
      <c r="BP6346" s="8"/>
    </row>
    <row r="6347" spans="1:68" x14ac:dyDescent="0.25">
      <c r="A6347" s="8"/>
      <c r="B6347" s="8"/>
      <c r="C6347" s="8"/>
      <c r="D6347" s="8"/>
      <c r="F6347" s="8"/>
      <c r="H6347"/>
      <c r="N6347"/>
      <c r="P6347" s="8"/>
      <c r="R6347" s="8"/>
      <c r="T6347" s="8"/>
      <c r="AQ6347"/>
      <c r="BJ6347" s="33" t="s">
        <v>6514</v>
      </c>
      <c r="BP6347" s="8"/>
    </row>
    <row r="6348" spans="1:68" x14ac:dyDescent="0.25">
      <c r="A6348" s="8"/>
      <c r="B6348" s="8"/>
      <c r="C6348" s="8"/>
      <c r="D6348" s="8"/>
      <c r="F6348" s="8"/>
      <c r="H6348"/>
      <c r="N6348"/>
      <c r="P6348" s="8"/>
      <c r="R6348" s="8"/>
      <c r="T6348" s="8"/>
      <c r="AQ6348"/>
      <c r="BJ6348" s="33" t="s">
        <v>6515</v>
      </c>
      <c r="BP6348" s="8"/>
    </row>
    <row r="6349" spans="1:68" x14ac:dyDescent="0.25">
      <c r="A6349" s="8"/>
      <c r="B6349" s="8"/>
      <c r="C6349" s="8"/>
      <c r="D6349" s="8"/>
      <c r="F6349" s="8"/>
      <c r="H6349"/>
      <c r="N6349"/>
      <c r="P6349" s="8"/>
      <c r="R6349" s="8"/>
      <c r="T6349" s="8"/>
      <c r="AQ6349"/>
      <c r="BJ6349" s="33" t="s">
        <v>6516</v>
      </c>
      <c r="BP6349" s="8"/>
    </row>
    <row r="6350" spans="1:68" x14ac:dyDescent="0.25">
      <c r="A6350" s="8"/>
      <c r="B6350" s="8"/>
      <c r="C6350" s="8"/>
      <c r="D6350" s="8"/>
      <c r="F6350" s="8"/>
      <c r="H6350"/>
      <c r="N6350"/>
      <c r="P6350" s="8"/>
      <c r="R6350" s="8"/>
      <c r="T6350" s="8"/>
      <c r="AQ6350"/>
      <c r="BJ6350" s="33" t="s">
        <v>6517</v>
      </c>
      <c r="BP6350" s="8"/>
    </row>
    <row r="6351" spans="1:68" x14ac:dyDescent="0.25">
      <c r="A6351" s="8"/>
      <c r="B6351" s="8"/>
      <c r="C6351" s="8"/>
      <c r="D6351" s="8"/>
      <c r="F6351" s="8"/>
      <c r="H6351"/>
      <c r="N6351"/>
      <c r="P6351" s="8"/>
      <c r="R6351" s="8"/>
      <c r="T6351" s="8"/>
      <c r="AQ6351"/>
      <c r="BJ6351" s="33" t="s">
        <v>6518</v>
      </c>
      <c r="BP6351" s="8"/>
    </row>
    <row r="6352" spans="1:68" x14ac:dyDescent="0.25">
      <c r="A6352" s="8"/>
      <c r="B6352" s="8"/>
      <c r="C6352" s="8"/>
      <c r="D6352" s="8"/>
      <c r="F6352" s="8"/>
      <c r="H6352"/>
      <c r="N6352"/>
      <c r="P6352" s="8"/>
      <c r="R6352" s="8"/>
      <c r="T6352" s="8"/>
      <c r="AQ6352"/>
      <c r="BJ6352" s="33" t="s">
        <v>6519</v>
      </c>
      <c r="BP6352" s="8"/>
    </row>
    <row r="6353" spans="1:68" x14ac:dyDescent="0.25">
      <c r="A6353" s="8"/>
      <c r="B6353" s="8"/>
      <c r="C6353" s="8"/>
      <c r="D6353" s="8"/>
      <c r="F6353" s="8"/>
      <c r="H6353"/>
      <c r="N6353"/>
      <c r="P6353" s="8"/>
      <c r="R6353" s="8"/>
      <c r="T6353" s="8"/>
      <c r="AQ6353"/>
      <c r="BJ6353" s="33" t="s">
        <v>6520</v>
      </c>
      <c r="BP6353" s="8"/>
    </row>
    <row r="6354" spans="1:68" x14ac:dyDescent="0.25">
      <c r="A6354" s="8"/>
      <c r="B6354" s="8"/>
      <c r="C6354" s="8"/>
      <c r="D6354" s="8"/>
      <c r="F6354" s="8"/>
      <c r="H6354"/>
      <c r="N6354"/>
      <c r="P6354" s="8"/>
      <c r="R6354" s="8"/>
      <c r="T6354" s="8"/>
      <c r="AQ6354"/>
      <c r="BJ6354" s="33" t="s">
        <v>6521</v>
      </c>
      <c r="BP6354" s="8"/>
    </row>
    <row r="6355" spans="1:68" x14ac:dyDescent="0.25">
      <c r="A6355" s="8"/>
      <c r="B6355" s="8"/>
      <c r="C6355" s="8"/>
      <c r="D6355" s="8"/>
      <c r="F6355" s="8"/>
      <c r="H6355"/>
      <c r="N6355"/>
      <c r="P6355" s="8"/>
      <c r="R6355" s="8"/>
      <c r="T6355" s="8"/>
      <c r="AQ6355"/>
      <c r="BJ6355" s="33" t="s">
        <v>6522</v>
      </c>
      <c r="BP6355" s="8"/>
    </row>
    <row r="6356" spans="1:68" x14ac:dyDescent="0.25">
      <c r="A6356" s="8"/>
      <c r="B6356" s="8"/>
      <c r="C6356" s="8"/>
      <c r="D6356" s="8"/>
      <c r="F6356" s="8"/>
      <c r="H6356"/>
      <c r="N6356"/>
      <c r="P6356" s="8"/>
      <c r="R6356" s="8"/>
      <c r="T6356" s="8"/>
      <c r="AQ6356"/>
      <c r="BJ6356" s="33" t="s">
        <v>6523</v>
      </c>
      <c r="BP6356" s="8"/>
    </row>
    <row r="6357" spans="1:68" x14ac:dyDescent="0.25">
      <c r="A6357" s="8"/>
      <c r="B6357" s="8"/>
      <c r="C6357" s="8"/>
      <c r="D6357" s="8"/>
      <c r="F6357" s="8"/>
      <c r="H6357"/>
      <c r="N6357"/>
      <c r="P6357" s="8"/>
      <c r="R6357" s="8"/>
      <c r="T6357" s="8"/>
      <c r="AQ6357"/>
      <c r="BJ6357" s="33" t="s">
        <v>6524</v>
      </c>
      <c r="BP6357" s="8"/>
    </row>
    <row r="6358" spans="1:68" x14ac:dyDescent="0.25">
      <c r="A6358" s="8"/>
      <c r="B6358" s="8"/>
      <c r="C6358" s="8"/>
      <c r="D6358" s="8"/>
      <c r="F6358" s="8"/>
      <c r="H6358"/>
      <c r="N6358"/>
      <c r="P6358" s="8"/>
      <c r="R6358" s="8"/>
      <c r="T6358" s="8"/>
      <c r="AQ6358"/>
      <c r="BJ6358" s="33" t="s">
        <v>6525</v>
      </c>
      <c r="BP6358" s="8"/>
    </row>
    <row r="6359" spans="1:68" x14ac:dyDescent="0.25">
      <c r="A6359" s="8"/>
      <c r="B6359" s="8"/>
      <c r="C6359" s="8"/>
      <c r="D6359" s="8"/>
      <c r="F6359" s="8"/>
      <c r="H6359"/>
      <c r="N6359"/>
      <c r="P6359" s="8"/>
      <c r="R6359" s="8"/>
      <c r="T6359" s="8"/>
      <c r="AQ6359"/>
      <c r="BJ6359" s="33" t="s">
        <v>6526</v>
      </c>
      <c r="BP6359" s="8"/>
    </row>
    <row r="6360" spans="1:68" x14ac:dyDescent="0.25">
      <c r="A6360" s="8"/>
      <c r="B6360" s="8"/>
      <c r="C6360" s="8"/>
      <c r="D6360" s="8"/>
      <c r="F6360" s="8"/>
      <c r="H6360"/>
      <c r="N6360"/>
      <c r="P6360" s="8"/>
      <c r="R6360" s="8"/>
      <c r="T6360" s="8"/>
      <c r="AQ6360"/>
      <c r="BJ6360" s="33" t="s">
        <v>6527</v>
      </c>
      <c r="BP6360" s="8"/>
    </row>
    <row r="6361" spans="1:68" x14ac:dyDescent="0.25">
      <c r="A6361" s="8"/>
      <c r="B6361" s="8"/>
      <c r="C6361" s="8"/>
      <c r="D6361" s="8"/>
      <c r="F6361" s="8"/>
      <c r="H6361"/>
      <c r="N6361"/>
      <c r="P6361" s="8"/>
      <c r="R6361" s="8"/>
      <c r="T6361" s="8"/>
      <c r="AQ6361"/>
      <c r="BJ6361" s="33" t="s">
        <v>6528</v>
      </c>
      <c r="BP6361" s="8"/>
    </row>
    <row r="6362" spans="1:68" x14ac:dyDescent="0.25">
      <c r="A6362" s="8"/>
      <c r="B6362" s="8"/>
      <c r="C6362" s="8"/>
      <c r="D6362" s="8"/>
      <c r="F6362" s="8"/>
      <c r="H6362"/>
      <c r="N6362"/>
      <c r="P6362" s="8"/>
      <c r="R6362" s="8"/>
      <c r="T6362" s="8"/>
      <c r="AQ6362"/>
      <c r="BJ6362" s="33" t="s">
        <v>6529</v>
      </c>
      <c r="BP6362" s="8"/>
    </row>
    <row r="6363" spans="1:68" x14ac:dyDescent="0.25">
      <c r="A6363" s="8"/>
      <c r="B6363" s="8"/>
      <c r="C6363" s="8"/>
      <c r="D6363" s="8"/>
      <c r="F6363" s="8"/>
      <c r="H6363"/>
      <c r="N6363"/>
      <c r="P6363" s="8"/>
      <c r="R6363" s="8"/>
      <c r="T6363" s="8"/>
      <c r="AQ6363"/>
      <c r="BJ6363" s="33" t="s">
        <v>6530</v>
      </c>
      <c r="BP6363" s="8"/>
    </row>
    <row r="6364" spans="1:68" x14ac:dyDescent="0.25">
      <c r="A6364" s="8"/>
      <c r="B6364" s="8"/>
      <c r="C6364" s="8"/>
      <c r="D6364" s="8"/>
      <c r="F6364" s="8"/>
      <c r="H6364"/>
      <c r="N6364"/>
      <c r="P6364" s="8"/>
      <c r="R6364" s="8"/>
      <c r="T6364" s="8"/>
      <c r="AQ6364"/>
      <c r="BJ6364" s="33" t="s">
        <v>6531</v>
      </c>
      <c r="BP6364" s="8"/>
    </row>
    <row r="6365" spans="1:68" x14ac:dyDescent="0.25">
      <c r="A6365" s="8"/>
      <c r="B6365" s="8"/>
      <c r="C6365" s="8"/>
      <c r="D6365" s="8"/>
      <c r="F6365" s="8"/>
      <c r="H6365"/>
      <c r="N6365"/>
      <c r="P6365" s="8"/>
      <c r="R6365" s="8"/>
      <c r="T6365" s="8"/>
      <c r="AQ6365"/>
      <c r="BJ6365" s="33" t="s">
        <v>6532</v>
      </c>
      <c r="BP6365" s="8"/>
    </row>
    <row r="6366" spans="1:68" x14ac:dyDescent="0.25">
      <c r="A6366" s="8"/>
      <c r="B6366" s="8"/>
      <c r="C6366" s="8"/>
      <c r="D6366" s="8"/>
      <c r="F6366" s="8"/>
      <c r="H6366"/>
      <c r="N6366"/>
      <c r="P6366" s="8"/>
      <c r="R6366" s="8"/>
      <c r="T6366" s="8"/>
      <c r="AQ6366"/>
      <c r="BJ6366" s="33" t="s">
        <v>6533</v>
      </c>
      <c r="BP6366" s="8"/>
    </row>
    <row r="6367" spans="1:68" x14ac:dyDescent="0.25">
      <c r="A6367" s="8"/>
      <c r="B6367" s="8"/>
      <c r="C6367" s="8"/>
      <c r="D6367" s="8"/>
      <c r="F6367" s="8"/>
      <c r="H6367"/>
      <c r="N6367"/>
      <c r="P6367" s="8"/>
      <c r="R6367" s="8"/>
      <c r="T6367" s="8"/>
      <c r="AQ6367"/>
      <c r="BJ6367" s="33" t="s">
        <v>6534</v>
      </c>
      <c r="BP6367" s="8"/>
    </row>
    <row r="6368" spans="1:68" x14ac:dyDescent="0.25">
      <c r="A6368" s="8"/>
      <c r="B6368" s="8"/>
      <c r="C6368" s="8"/>
      <c r="D6368" s="8"/>
      <c r="F6368" s="8"/>
      <c r="H6368"/>
      <c r="N6368"/>
      <c r="P6368" s="8"/>
      <c r="R6368" s="8"/>
      <c r="T6368" s="8"/>
      <c r="AQ6368"/>
      <c r="BJ6368" s="33" t="s">
        <v>6535</v>
      </c>
      <c r="BP6368" s="8"/>
    </row>
    <row r="6369" spans="1:68" x14ac:dyDescent="0.25">
      <c r="A6369" s="8"/>
      <c r="B6369" s="8"/>
      <c r="C6369" s="8"/>
      <c r="D6369" s="8"/>
      <c r="F6369" s="8"/>
      <c r="H6369"/>
      <c r="N6369"/>
      <c r="P6369" s="8"/>
      <c r="R6369" s="8"/>
      <c r="T6369" s="8"/>
      <c r="AQ6369"/>
      <c r="BJ6369" s="33" t="s">
        <v>6536</v>
      </c>
      <c r="BP6369" s="8"/>
    </row>
    <row r="6370" spans="1:68" x14ac:dyDescent="0.25">
      <c r="A6370" s="8"/>
      <c r="B6370" s="8"/>
      <c r="C6370" s="8"/>
      <c r="D6370" s="8"/>
      <c r="F6370" s="8"/>
      <c r="H6370"/>
      <c r="N6370"/>
      <c r="P6370" s="8"/>
      <c r="R6370" s="8"/>
      <c r="T6370" s="8"/>
      <c r="AQ6370"/>
      <c r="BJ6370" s="33" t="s">
        <v>6537</v>
      </c>
      <c r="BP6370" s="8"/>
    </row>
    <row r="6371" spans="1:68" x14ac:dyDescent="0.25">
      <c r="A6371" s="8"/>
      <c r="B6371" s="8"/>
      <c r="C6371" s="8"/>
      <c r="D6371" s="8"/>
      <c r="F6371" s="8"/>
      <c r="H6371"/>
      <c r="N6371"/>
      <c r="P6371" s="8"/>
      <c r="R6371" s="8"/>
      <c r="T6371" s="8"/>
      <c r="AQ6371"/>
      <c r="BJ6371" s="33" t="s">
        <v>6538</v>
      </c>
      <c r="BP6371" s="8"/>
    </row>
    <row r="6372" spans="1:68" x14ac:dyDescent="0.25">
      <c r="A6372" s="8"/>
      <c r="B6372" s="8"/>
      <c r="C6372" s="8"/>
      <c r="D6372" s="8"/>
      <c r="F6372" s="8"/>
      <c r="H6372"/>
      <c r="N6372"/>
      <c r="P6372" s="8"/>
      <c r="R6372" s="8"/>
      <c r="T6372" s="8"/>
      <c r="AQ6372"/>
      <c r="BJ6372" s="33" t="s">
        <v>6539</v>
      </c>
      <c r="BP6372" s="8"/>
    </row>
    <row r="6373" spans="1:68" x14ac:dyDescent="0.25">
      <c r="A6373" s="8"/>
      <c r="B6373" s="8"/>
      <c r="C6373" s="8"/>
      <c r="D6373" s="8"/>
      <c r="F6373" s="8"/>
      <c r="H6373"/>
      <c r="N6373"/>
      <c r="P6373" s="8"/>
      <c r="R6373" s="8"/>
      <c r="T6373" s="8"/>
      <c r="AQ6373"/>
      <c r="BJ6373" s="33" t="s">
        <v>6540</v>
      </c>
      <c r="BP6373" s="8"/>
    </row>
    <row r="6374" spans="1:68" x14ac:dyDescent="0.25">
      <c r="A6374" s="8"/>
      <c r="B6374" s="8"/>
      <c r="C6374" s="8"/>
      <c r="D6374" s="8"/>
      <c r="F6374" s="8"/>
      <c r="H6374"/>
      <c r="N6374"/>
      <c r="P6374" s="8"/>
      <c r="R6374" s="8"/>
      <c r="T6374" s="8"/>
      <c r="AQ6374"/>
      <c r="BJ6374" s="33" t="s">
        <v>6541</v>
      </c>
      <c r="BP6374" s="8"/>
    </row>
    <row r="6375" spans="1:68" x14ac:dyDescent="0.25">
      <c r="A6375" s="8"/>
      <c r="B6375" s="8"/>
      <c r="C6375" s="8"/>
      <c r="D6375" s="8"/>
      <c r="F6375" s="8"/>
      <c r="H6375"/>
      <c r="N6375"/>
      <c r="P6375" s="8"/>
      <c r="R6375" s="8"/>
      <c r="T6375" s="8"/>
      <c r="AQ6375"/>
      <c r="BJ6375" s="33" t="s">
        <v>6542</v>
      </c>
      <c r="BP6375" s="8"/>
    </row>
    <row r="6376" spans="1:68" x14ac:dyDescent="0.25">
      <c r="A6376" s="8"/>
      <c r="B6376" s="8"/>
      <c r="C6376" s="8"/>
      <c r="D6376" s="8"/>
      <c r="F6376" s="8"/>
      <c r="H6376"/>
      <c r="N6376"/>
      <c r="P6376" s="8"/>
      <c r="R6376" s="8"/>
      <c r="T6376" s="8"/>
      <c r="AQ6376"/>
      <c r="BJ6376" s="33" t="s">
        <v>6543</v>
      </c>
      <c r="BP6376" s="8"/>
    </row>
    <row r="6377" spans="1:68" x14ac:dyDescent="0.25">
      <c r="A6377" s="8"/>
      <c r="B6377" s="8"/>
      <c r="C6377" s="8"/>
      <c r="D6377" s="8"/>
      <c r="F6377" s="8"/>
      <c r="H6377"/>
      <c r="N6377"/>
      <c r="P6377" s="8"/>
      <c r="R6377" s="8"/>
      <c r="T6377" s="8"/>
      <c r="AQ6377"/>
      <c r="BJ6377" s="33" t="s">
        <v>6544</v>
      </c>
      <c r="BP6377" s="8"/>
    </row>
    <row r="6378" spans="1:68" x14ac:dyDescent="0.25">
      <c r="A6378" s="8"/>
      <c r="B6378" s="8"/>
      <c r="C6378" s="8"/>
      <c r="D6378" s="8"/>
      <c r="F6378" s="8"/>
      <c r="H6378"/>
      <c r="N6378"/>
      <c r="P6378" s="8"/>
      <c r="R6378" s="8"/>
      <c r="T6378" s="8"/>
      <c r="AQ6378"/>
      <c r="BJ6378" s="33" t="s">
        <v>6545</v>
      </c>
      <c r="BP6378" s="8"/>
    </row>
    <row r="6379" spans="1:68" x14ac:dyDescent="0.25">
      <c r="A6379" s="8"/>
      <c r="B6379" s="8"/>
      <c r="C6379" s="8"/>
      <c r="D6379" s="8"/>
      <c r="F6379" s="8"/>
      <c r="H6379"/>
      <c r="N6379"/>
      <c r="P6379" s="8"/>
      <c r="R6379" s="8"/>
      <c r="T6379" s="8"/>
      <c r="AQ6379"/>
      <c r="BJ6379" s="33" t="s">
        <v>6546</v>
      </c>
      <c r="BP6379" s="8"/>
    </row>
    <row r="6380" spans="1:68" x14ac:dyDescent="0.25">
      <c r="A6380" s="8"/>
      <c r="B6380" s="8"/>
      <c r="C6380" s="8"/>
      <c r="D6380" s="8"/>
      <c r="F6380" s="8"/>
      <c r="H6380"/>
      <c r="N6380"/>
      <c r="P6380" s="8"/>
      <c r="R6380" s="8"/>
      <c r="T6380" s="8"/>
      <c r="AQ6380"/>
      <c r="BJ6380" s="33" t="s">
        <v>6547</v>
      </c>
      <c r="BP6380" s="8"/>
    </row>
    <row r="6381" spans="1:68" x14ac:dyDescent="0.25">
      <c r="A6381" s="8"/>
      <c r="B6381" s="8"/>
      <c r="C6381" s="8"/>
      <c r="D6381" s="8"/>
      <c r="F6381" s="8"/>
      <c r="H6381"/>
      <c r="N6381"/>
      <c r="P6381" s="8"/>
      <c r="R6381" s="8"/>
      <c r="T6381" s="8"/>
      <c r="AQ6381"/>
      <c r="BJ6381" s="33" t="s">
        <v>6548</v>
      </c>
      <c r="BP6381" s="8"/>
    </row>
    <row r="6382" spans="1:68" x14ac:dyDescent="0.25">
      <c r="A6382" s="8"/>
      <c r="B6382" s="8"/>
      <c r="C6382" s="8"/>
      <c r="D6382" s="8"/>
      <c r="F6382" s="8"/>
      <c r="H6382"/>
      <c r="N6382"/>
      <c r="P6382" s="8"/>
      <c r="R6382" s="8"/>
      <c r="T6382" s="8"/>
      <c r="AQ6382"/>
      <c r="BJ6382" s="33" t="s">
        <v>6549</v>
      </c>
      <c r="BP6382" s="8"/>
    </row>
    <row r="6383" spans="1:68" x14ac:dyDescent="0.25">
      <c r="A6383" s="8"/>
      <c r="B6383" s="8"/>
      <c r="C6383" s="8"/>
      <c r="D6383" s="8"/>
      <c r="F6383" s="8"/>
      <c r="H6383"/>
      <c r="N6383"/>
      <c r="P6383" s="8"/>
      <c r="R6383" s="8"/>
      <c r="T6383" s="8"/>
      <c r="AQ6383"/>
      <c r="BJ6383" s="33" t="s">
        <v>6550</v>
      </c>
      <c r="BP6383" s="8"/>
    </row>
    <row r="6384" spans="1:68" x14ac:dyDescent="0.25">
      <c r="A6384" s="8"/>
      <c r="B6384" s="8"/>
      <c r="C6384" s="8"/>
      <c r="D6384" s="8"/>
      <c r="F6384" s="8"/>
      <c r="H6384"/>
      <c r="N6384"/>
      <c r="P6384" s="8"/>
      <c r="R6384" s="8"/>
      <c r="T6384" s="8"/>
      <c r="AQ6384"/>
      <c r="BJ6384" s="33" t="s">
        <v>6551</v>
      </c>
      <c r="BP6384" s="8"/>
    </row>
    <row r="6385" spans="1:68" x14ac:dyDescent="0.25">
      <c r="A6385" s="8"/>
      <c r="B6385" s="8"/>
      <c r="C6385" s="8"/>
      <c r="D6385" s="8"/>
      <c r="F6385" s="8"/>
      <c r="H6385"/>
      <c r="N6385"/>
      <c r="P6385" s="8"/>
      <c r="R6385" s="8"/>
      <c r="T6385" s="8"/>
      <c r="AQ6385"/>
      <c r="BJ6385" s="33" t="s">
        <v>6552</v>
      </c>
      <c r="BP6385" s="8"/>
    </row>
    <row r="6386" spans="1:68" x14ac:dyDescent="0.25">
      <c r="A6386" s="8"/>
      <c r="B6386" s="8"/>
      <c r="C6386" s="8"/>
      <c r="D6386" s="8"/>
      <c r="F6386" s="8"/>
      <c r="H6386"/>
      <c r="N6386"/>
      <c r="P6386" s="8"/>
      <c r="R6386" s="8"/>
      <c r="T6386" s="8"/>
      <c r="AQ6386"/>
      <c r="BJ6386" s="33" t="s">
        <v>6553</v>
      </c>
      <c r="BP6386" s="8"/>
    </row>
    <row r="6387" spans="1:68" x14ac:dyDescent="0.25">
      <c r="A6387" s="8"/>
      <c r="B6387" s="8"/>
      <c r="C6387" s="8"/>
      <c r="D6387" s="8"/>
      <c r="F6387" s="8"/>
      <c r="H6387"/>
      <c r="N6387"/>
      <c r="P6387" s="8"/>
      <c r="R6387" s="8"/>
      <c r="T6387" s="8"/>
      <c r="AQ6387"/>
      <c r="BJ6387" s="33" t="s">
        <v>6554</v>
      </c>
      <c r="BP6387" s="8"/>
    </row>
    <row r="6388" spans="1:68" x14ac:dyDescent="0.25">
      <c r="A6388" s="8"/>
      <c r="B6388" s="8"/>
      <c r="C6388" s="8"/>
      <c r="D6388" s="8"/>
      <c r="F6388" s="8"/>
      <c r="H6388"/>
      <c r="N6388"/>
      <c r="P6388" s="8"/>
      <c r="R6388" s="8"/>
      <c r="T6388" s="8"/>
      <c r="AQ6388"/>
      <c r="BJ6388" s="33" t="s">
        <v>6555</v>
      </c>
      <c r="BP6388" s="8"/>
    </row>
    <row r="6389" spans="1:68" x14ac:dyDescent="0.25">
      <c r="A6389" s="8"/>
      <c r="B6389" s="8"/>
      <c r="C6389" s="8"/>
      <c r="D6389" s="8"/>
      <c r="F6389" s="8"/>
      <c r="H6389"/>
      <c r="N6389"/>
      <c r="P6389" s="8"/>
      <c r="R6389" s="8"/>
      <c r="T6389" s="8"/>
      <c r="AQ6389"/>
      <c r="BJ6389" s="33" t="s">
        <v>6556</v>
      </c>
      <c r="BP6389" s="8"/>
    </row>
    <row r="6390" spans="1:68" x14ac:dyDescent="0.25">
      <c r="A6390" s="8"/>
      <c r="B6390" s="8"/>
      <c r="C6390" s="8"/>
      <c r="D6390" s="8"/>
      <c r="F6390" s="8"/>
      <c r="H6390"/>
      <c r="N6390"/>
      <c r="P6390" s="8"/>
      <c r="R6390" s="8"/>
      <c r="T6390" s="8"/>
      <c r="AQ6390"/>
      <c r="BJ6390" s="33" t="s">
        <v>6557</v>
      </c>
      <c r="BP6390" s="8"/>
    </row>
    <row r="6391" spans="1:68" x14ac:dyDescent="0.25">
      <c r="A6391" s="8"/>
      <c r="B6391" s="8"/>
      <c r="C6391" s="8"/>
      <c r="D6391" s="8"/>
      <c r="F6391" s="8"/>
      <c r="H6391"/>
      <c r="N6391"/>
      <c r="P6391" s="8"/>
      <c r="R6391" s="8"/>
      <c r="T6391" s="8"/>
      <c r="AQ6391"/>
      <c r="BJ6391" s="33" t="s">
        <v>6558</v>
      </c>
      <c r="BP6391" s="8"/>
    </row>
    <row r="6392" spans="1:68" x14ac:dyDescent="0.25">
      <c r="A6392" s="8"/>
      <c r="B6392" s="8"/>
      <c r="C6392" s="8"/>
      <c r="D6392" s="8"/>
      <c r="F6392" s="8"/>
      <c r="H6392"/>
      <c r="N6392"/>
      <c r="P6392" s="8"/>
      <c r="R6392" s="8"/>
      <c r="T6392" s="8"/>
      <c r="AQ6392"/>
      <c r="BJ6392" s="33" t="s">
        <v>6559</v>
      </c>
      <c r="BP6392" s="8"/>
    </row>
    <row r="6393" spans="1:68" x14ac:dyDescent="0.25">
      <c r="A6393" s="8"/>
      <c r="B6393" s="8"/>
      <c r="C6393" s="8"/>
      <c r="D6393" s="8"/>
      <c r="F6393" s="8"/>
      <c r="H6393"/>
      <c r="N6393"/>
      <c r="P6393" s="8"/>
      <c r="R6393" s="8"/>
      <c r="T6393" s="8"/>
      <c r="AQ6393"/>
      <c r="BJ6393" s="33" t="s">
        <v>6560</v>
      </c>
      <c r="BP6393" s="8"/>
    </row>
    <row r="6394" spans="1:68" x14ac:dyDescent="0.25">
      <c r="A6394" s="8"/>
      <c r="B6394" s="8"/>
      <c r="C6394" s="8"/>
      <c r="D6394" s="8"/>
      <c r="F6394" s="8"/>
      <c r="H6394"/>
      <c r="N6394"/>
      <c r="P6394" s="8"/>
      <c r="R6394" s="8"/>
      <c r="T6394" s="8"/>
      <c r="AQ6394"/>
      <c r="BJ6394" s="33" t="s">
        <v>6561</v>
      </c>
      <c r="BP6394" s="8"/>
    </row>
    <row r="6395" spans="1:68" x14ac:dyDescent="0.25">
      <c r="A6395" s="8"/>
      <c r="B6395" s="8"/>
      <c r="C6395" s="8"/>
      <c r="D6395" s="8"/>
      <c r="F6395" s="8"/>
      <c r="H6395"/>
      <c r="N6395"/>
      <c r="P6395" s="8"/>
      <c r="R6395" s="8"/>
      <c r="T6395" s="8"/>
      <c r="AQ6395"/>
      <c r="BJ6395" s="33" t="s">
        <v>6562</v>
      </c>
      <c r="BP6395" s="8"/>
    </row>
    <row r="6396" spans="1:68" x14ac:dyDescent="0.25">
      <c r="A6396" s="8"/>
      <c r="B6396" s="8"/>
      <c r="C6396" s="8"/>
      <c r="D6396" s="8"/>
      <c r="F6396" s="8"/>
      <c r="H6396"/>
      <c r="N6396"/>
      <c r="P6396" s="8"/>
      <c r="R6396" s="8"/>
      <c r="T6396" s="8"/>
      <c r="AQ6396"/>
      <c r="BJ6396" s="33" t="s">
        <v>6563</v>
      </c>
      <c r="BP6396" s="8"/>
    </row>
    <row r="6397" spans="1:68" x14ac:dyDescent="0.25">
      <c r="A6397" s="8"/>
      <c r="B6397" s="8"/>
      <c r="C6397" s="8"/>
      <c r="D6397" s="8"/>
      <c r="F6397" s="8"/>
      <c r="H6397"/>
      <c r="N6397"/>
      <c r="P6397" s="8"/>
      <c r="R6397" s="8"/>
      <c r="T6397" s="8"/>
      <c r="AQ6397"/>
      <c r="BJ6397" s="33" t="s">
        <v>6564</v>
      </c>
      <c r="BP6397" s="8"/>
    </row>
    <row r="6398" spans="1:68" x14ac:dyDescent="0.25">
      <c r="A6398" s="8"/>
      <c r="B6398" s="8"/>
      <c r="C6398" s="8"/>
      <c r="D6398" s="8"/>
      <c r="F6398" s="8"/>
      <c r="H6398"/>
      <c r="N6398"/>
      <c r="P6398" s="8"/>
      <c r="R6398" s="8"/>
      <c r="T6398" s="8"/>
      <c r="AQ6398"/>
      <c r="BJ6398" s="33" t="s">
        <v>6565</v>
      </c>
      <c r="BP6398" s="8"/>
    </row>
    <row r="6399" spans="1:68" x14ac:dyDescent="0.25">
      <c r="A6399" s="8"/>
      <c r="B6399" s="8"/>
      <c r="C6399" s="8"/>
      <c r="D6399" s="8"/>
      <c r="F6399" s="8"/>
      <c r="H6399"/>
      <c r="N6399"/>
      <c r="P6399" s="8"/>
      <c r="R6399" s="8"/>
      <c r="T6399" s="8"/>
      <c r="AQ6399"/>
      <c r="BJ6399" s="33" t="s">
        <v>6566</v>
      </c>
      <c r="BP6399" s="8"/>
    </row>
    <row r="6400" spans="1:68" x14ac:dyDescent="0.25">
      <c r="A6400" s="8"/>
      <c r="B6400" s="8"/>
      <c r="C6400" s="8"/>
      <c r="D6400" s="8"/>
      <c r="F6400" s="8"/>
      <c r="H6400"/>
      <c r="N6400"/>
      <c r="P6400" s="8"/>
      <c r="R6400" s="8"/>
      <c r="T6400" s="8"/>
      <c r="AQ6400"/>
      <c r="BJ6400" s="33" t="s">
        <v>6567</v>
      </c>
      <c r="BP6400" s="8"/>
    </row>
    <row r="6401" spans="1:68" x14ac:dyDescent="0.25">
      <c r="A6401" s="8"/>
      <c r="B6401" s="8"/>
      <c r="C6401" s="8"/>
      <c r="D6401" s="8"/>
      <c r="F6401" s="8"/>
      <c r="H6401"/>
      <c r="N6401"/>
      <c r="P6401" s="8"/>
      <c r="R6401" s="8"/>
      <c r="T6401" s="8"/>
      <c r="AQ6401"/>
      <c r="BJ6401" s="33" t="s">
        <v>6568</v>
      </c>
      <c r="BP6401" s="8"/>
    </row>
    <row r="6402" spans="1:68" x14ac:dyDescent="0.25">
      <c r="A6402" s="8"/>
      <c r="B6402" s="8"/>
      <c r="C6402" s="8"/>
      <c r="D6402" s="8"/>
      <c r="F6402" s="8"/>
      <c r="H6402"/>
      <c r="N6402"/>
      <c r="P6402" s="8"/>
      <c r="R6402" s="8"/>
      <c r="T6402" s="8"/>
      <c r="AQ6402"/>
      <c r="BJ6402" s="33" t="s">
        <v>6569</v>
      </c>
      <c r="BP6402" s="8"/>
    </row>
    <row r="6403" spans="1:68" x14ac:dyDescent="0.25">
      <c r="A6403" s="8"/>
      <c r="B6403" s="8"/>
      <c r="C6403" s="8"/>
      <c r="D6403" s="8"/>
      <c r="F6403" s="8"/>
      <c r="H6403"/>
      <c r="N6403"/>
      <c r="P6403" s="8"/>
      <c r="R6403" s="8"/>
      <c r="T6403" s="8"/>
      <c r="AQ6403"/>
      <c r="BJ6403" s="33" t="s">
        <v>6570</v>
      </c>
      <c r="BP6403" s="8"/>
    </row>
    <row r="6404" spans="1:68" x14ac:dyDescent="0.25">
      <c r="A6404" s="8"/>
      <c r="B6404" s="8"/>
      <c r="C6404" s="8"/>
      <c r="D6404" s="8"/>
      <c r="F6404" s="8"/>
      <c r="H6404"/>
      <c r="N6404"/>
      <c r="P6404" s="8"/>
      <c r="R6404" s="8"/>
      <c r="T6404" s="8"/>
      <c r="AQ6404"/>
      <c r="BJ6404" s="33" t="s">
        <v>6571</v>
      </c>
      <c r="BP6404" s="8"/>
    </row>
    <row r="6405" spans="1:68" x14ac:dyDescent="0.25">
      <c r="A6405" s="8"/>
      <c r="B6405" s="8"/>
      <c r="C6405" s="8"/>
      <c r="D6405" s="8"/>
      <c r="F6405" s="8"/>
      <c r="H6405"/>
      <c r="N6405"/>
      <c r="P6405" s="8"/>
      <c r="R6405" s="8"/>
      <c r="T6405" s="8"/>
      <c r="AQ6405"/>
      <c r="BJ6405" s="33" t="s">
        <v>6572</v>
      </c>
      <c r="BP6405" s="8"/>
    </row>
    <row r="6406" spans="1:68" x14ac:dyDescent="0.25">
      <c r="A6406" s="8"/>
      <c r="B6406" s="8"/>
      <c r="C6406" s="8"/>
      <c r="D6406" s="8"/>
      <c r="F6406" s="8"/>
      <c r="H6406"/>
      <c r="N6406"/>
      <c r="P6406" s="8"/>
      <c r="R6406" s="8"/>
      <c r="T6406" s="8"/>
      <c r="AQ6406"/>
      <c r="BJ6406" s="33" t="s">
        <v>6573</v>
      </c>
      <c r="BP6406" s="8"/>
    </row>
    <row r="6407" spans="1:68" x14ac:dyDescent="0.25">
      <c r="A6407" s="8"/>
      <c r="B6407" s="8"/>
      <c r="C6407" s="8"/>
      <c r="D6407" s="8"/>
      <c r="F6407" s="8"/>
      <c r="H6407"/>
      <c r="N6407"/>
      <c r="P6407" s="8"/>
      <c r="R6407" s="8"/>
      <c r="T6407" s="8"/>
      <c r="AQ6407"/>
      <c r="BJ6407" s="33" t="s">
        <v>6574</v>
      </c>
      <c r="BP6407" s="8"/>
    </row>
    <row r="6408" spans="1:68" x14ac:dyDescent="0.25">
      <c r="A6408" s="8"/>
      <c r="B6408" s="8"/>
      <c r="C6408" s="8"/>
      <c r="D6408" s="8"/>
      <c r="F6408" s="8"/>
      <c r="H6408"/>
      <c r="N6408"/>
      <c r="P6408" s="8"/>
      <c r="R6408" s="8"/>
      <c r="T6408" s="8"/>
      <c r="AQ6408"/>
      <c r="BJ6408" s="33" t="s">
        <v>6575</v>
      </c>
      <c r="BP6408" s="8"/>
    </row>
    <row r="6409" spans="1:68" x14ac:dyDescent="0.25">
      <c r="A6409" s="8"/>
      <c r="B6409" s="8"/>
      <c r="C6409" s="8"/>
      <c r="D6409" s="8"/>
      <c r="F6409" s="8"/>
      <c r="H6409"/>
      <c r="N6409"/>
      <c r="P6409" s="8"/>
      <c r="R6409" s="8"/>
      <c r="T6409" s="8"/>
      <c r="AQ6409"/>
      <c r="BJ6409" s="33" t="s">
        <v>6576</v>
      </c>
      <c r="BP6409" s="8"/>
    </row>
    <row r="6410" spans="1:68" x14ac:dyDescent="0.25">
      <c r="A6410" s="8"/>
      <c r="B6410" s="8"/>
      <c r="C6410" s="8"/>
      <c r="D6410" s="8"/>
      <c r="F6410" s="8"/>
      <c r="H6410"/>
      <c r="N6410"/>
      <c r="P6410" s="8"/>
      <c r="R6410" s="8"/>
      <c r="T6410" s="8"/>
      <c r="AQ6410"/>
      <c r="BJ6410" s="33" t="s">
        <v>6577</v>
      </c>
      <c r="BP6410" s="8"/>
    </row>
    <row r="6411" spans="1:68" x14ac:dyDescent="0.25">
      <c r="A6411" s="8"/>
      <c r="B6411" s="8"/>
      <c r="C6411" s="8"/>
      <c r="D6411" s="8"/>
      <c r="F6411" s="8"/>
      <c r="H6411"/>
      <c r="N6411"/>
      <c r="P6411" s="8"/>
      <c r="R6411" s="8"/>
      <c r="T6411" s="8"/>
      <c r="AQ6411"/>
      <c r="BJ6411" s="33" t="s">
        <v>6578</v>
      </c>
      <c r="BP6411" s="8"/>
    </row>
    <row r="6412" spans="1:68" x14ac:dyDescent="0.25">
      <c r="A6412" s="8"/>
      <c r="B6412" s="8"/>
      <c r="C6412" s="8"/>
      <c r="D6412" s="8"/>
      <c r="F6412" s="8"/>
      <c r="H6412"/>
      <c r="N6412"/>
      <c r="P6412" s="8"/>
      <c r="R6412" s="8"/>
      <c r="T6412" s="8"/>
      <c r="AQ6412"/>
      <c r="BJ6412" s="33" t="s">
        <v>6579</v>
      </c>
      <c r="BP6412" s="8"/>
    </row>
    <row r="6413" spans="1:68" x14ac:dyDescent="0.25">
      <c r="A6413" s="8"/>
      <c r="B6413" s="8"/>
      <c r="C6413" s="8"/>
      <c r="D6413" s="8"/>
      <c r="F6413" s="8"/>
      <c r="H6413"/>
      <c r="N6413"/>
      <c r="P6413" s="8"/>
      <c r="R6413" s="8"/>
      <c r="T6413" s="8"/>
      <c r="AQ6413"/>
      <c r="BJ6413" s="33" t="s">
        <v>6580</v>
      </c>
      <c r="BP6413" s="8"/>
    </row>
    <row r="6414" spans="1:68" x14ac:dyDescent="0.25">
      <c r="A6414" s="8"/>
      <c r="B6414" s="8"/>
      <c r="C6414" s="8"/>
      <c r="D6414" s="8"/>
      <c r="F6414" s="8"/>
      <c r="H6414"/>
      <c r="N6414"/>
      <c r="P6414" s="8"/>
      <c r="R6414" s="8"/>
      <c r="T6414" s="8"/>
      <c r="AQ6414"/>
      <c r="BJ6414" s="33" t="s">
        <v>6581</v>
      </c>
      <c r="BP6414" s="8"/>
    </row>
    <row r="6415" spans="1:68" x14ac:dyDescent="0.25">
      <c r="A6415" s="8"/>
      <c r="B6415" s="8"/>
      <c r="C6415" s="8"/>
      <c r="D6415" s="8"/>
      <c r="F6415" s="8"/>
      <c r="H6415"/>
      <c r="N6415"/>
      <c r="P6415" s="8"/>
      <c r="R6415" s="8"/>
      <c r="T6415" s="8"/>
      <c r="AQ6415"/>
      <c r="BJ6415" s="33" t="s">
        <v>6582</v>
      </c>
      <c r="BP6415" s="8"/>
    </row>
    <row r="6416" spans="1:68" x14ac:dyDescent="0.25">
      <c r="A6416" s="8"/>
      <c r="B6416" s="8"/>
      <c r="C6416" s="8"/>
      <c r="D6416" s="8"/>
      <c r="F6416" s="8"/>
      <c r="H6416"/>
      <c r="N6416"/>
      <c r="P6416" s="8"/>
      <c r="R6416" s="8"/>
      <c r="T6416" s="8"/>
      <c r="AQ6416"/>
      <c r="BJ6416" s="33" t="s">
        <v>6583</v>
      </c>
      <c r="BP6416" s="8"/>
    </row>
    <row r="6417" spans="1:68" x14ac:dyDescent="0.25">
      <c r="A6417" s="8"/>
      <c r="B6417" s="8"/>
      <c r="C6417" s="8"/>
      <c r="D6417" s="8"/>
      <c r="F6417" s="8"/>
      <c r="H6417"/>
      <c r="N6417"/>
      <c r="P6417" s="8"/>
      <c r="R6417" s="8"/>
      <c r="T6417" s="8"/>
      <c r="AQ6417"/>
      <c r="BJ6417" s="33" t="s">
        <v>6584</v>
      </c>
      <c r="BP6417" s="8"/>
    </row>
    <row r="6418" spans="1:68" x14ac:dyDescent="0.25">
      <c r="A6418" s="8"/>
      <c r="B6418" s="8"/>
      <c r="C6418" s="8"/>
      <c r="D6418" s="8"/>
      <c r="F6418" s="8"/>
      <c r="H6418"/>
      <c r="N6418"/>
      <c r="P6418" s="8"/>
      <c r="R6418" s="8"/>
      <c r="T6418" s="8"/>
      <c r="AQ6418"/>
      <c r="BJ6418" s="33" t="s">
        <v>6585</v>
      </c>
      <c r="BP6418" s="8"/>
    </row>
    <row r="6419" spans="1:68" x14ac:dyDescent="0.25">
      <c r="A6419" s="8"/>
      <c r="B6419" s="8"/>
      <c r="C6419" s="8"/>
      <c r="D6419" s="8"/>
      <c r="F6419" s="8"/>
      <c r="H6419"/>
      <c r="N6419"/>
      <c r="P6419" s="8"/>
      <c r="R6419" s="8"/>
      <c r="T6419" s="8"/>
      <c r="AQ6419"/>
      <c r="BJ6419" s="33" t="s">
        <v>6586</v>
      </c>
      <c r="BP6419" s="8"/>
    </row>
    <row r="6420" spans="1:68" x14ac:dyDescent="0.25">
      <c r="A6420" s="8"/>
      <c r="B6420" s="8"/>
      <c r="C6420" s="8"/>
      <c r="D6420" s="8"/>
      <c r="F6420" s="8"/>
      <c r="H6420"/>
      <c r="N6420"/>
      <c r="P6420" s="8"/>
      <c r="R6420" s="8"/>
      <c r="T6420" s="8"/>
      <c r="AQ6420"/>
      <c r="BJ6420" s="33" t="s">
        <v>6587</v>
      </c>
      <c r="BP6420" s="8"/>
    </row>
    <row r="6421" spans="1:68" x14ac:dyDescent="0.25">
      <c r="A6421" s="8"/>
      <c r="B6421" s="8"/>
      <c r="C6421" s="8"/>
      <c r="D6421" s="8"/>
      <c r="F6421" s="8"/>
      <c r="H6421"/>
      <c r="N6421"/>
      <c r="P6421" s="8"/>
      <c r="R6421" s="8"/>
      <c r="T6421" s="8"/>
      <c r="AQ6421"/>
      <c r="BJ6421" s="33" t="s">
        <v>6588</v>
      </c>
      <c r="BP6421" s="8"/>
    </row>
    <row r="6422" spans="1:68" x14ac:dyDescent="0.25">
      <c r="A6422" s="8"/>
      <c r="B6422" s="8"/>
      <c r="C6422" s="8"/>
      <c r="D6422" s="8"/>
      <c r="F6422" s="8"/>
      <c r="H6422"/>
      <c r="N6422"/>
      <c r="P6422" s="8"/>
      <c r="R6422" s="8"/>
      <c r="T6422" s="8"/>
      <c r="AQ6422"/>
      <c r="BJ6422" s="33" t="s">
        <v>6589</v>
      </c>
      <c r="BP6422" s="8"/>
    </row>
    <row r="6423" spans="1:68" x14ac:dyDescent="0.25">
      <c r="A6423" s="8"/>
      <c r="B6423" s="8"/>
      <c r="C6423" s="8"/>
      <c r="D6423" s="8"/>
      <c r="F6423" s="8"/>
      <c r="H6423"/>
      <c r="N6423"/>
      <c r="P6423" s="8"/>
      <c r="R6423" s="8"/>
      <c r="T6423" s="8"/>
      <c r="AQ6423"/>
      <c r="BJ6423" s="33" t="s">
        <v>6590</v>
      </c>
      <c r="BP6423" s="8"/>
    </row>
    <row r="6424" spans="1:68" x14ac:dyDescent="0.25">
      <c r="A6424" s="8"/>
      <c r="B6424" s="8"/>
      <c r="C6424" s="8"/>
      <c r="D6424" s="8"/>
      <c r="F6424" s="8"/>
      <c r="H6424"/>
      <c r="N6424"/>
      <c r="P6424" s="8"/>
      <c r="R6424" s="8"/>
      <c r="T6424" s="8"/>
      <c r="AQ6424"/>
      <c r="BJ6424" s="33" t="s">
        <v>6591</v>
      </c>
      <c r="BP6424" s="8"/>
    </row>
    <row r="6425" spans="1:68" x14ac:dyDescent="0.25">
      <c r="A6425" s="8"/>
      <c r="B6425" s="8"/>
      <c r="C6425" s="8"/>
      <c r="D6425" s="8"/>
      <c r="F6425" s="8"/>
      <c r="H6425"/>
      <c r="N6425"/>
      <c r="P6425" s="8"/>
      <c r="R6425" s="8"/>
      <c r="T6425" s="8"/>
      <c r="AQ6425"/>
      <c r="BJ6425" s="33" t="s">
        <v>6592</v>
      </c>
      <c r="BP6425" s="8"/>
    </row>
    <row r="6426" spans="1:68" x14ac:dyDescent="0.25">
      <c r="A6426" s="8"/>
      <c r="B6426" s="8"/>
      <c r="C6426" s="8"/>
      <c r="D6426" s="8"/>
      <c r="F6426" s="8"/>
      <c r="H6426"/>
      <c r="N6426"/>
      <c r="P6426" s="8"/>
      <c r="R6426" s="8"/>
      <c r="T6426" s="8"/>
      <c r="AQ6426"/>
      <c r="BJ6426" s="33" t="s">
        <v>6593</v>
      </c>
      <c r="BP6426" s="8"/>
    </row>
    <row r="6427" spans="1:68" x14ac:dyDescent="0.25">
      <c r="A6427" s="8"/>
      <c r="B6427" s="8"/>
      <c r="C6427" s="8"/>
      <c r="D6427" s="8"/>
      <c r="F6427" s="8"/>
      <c r="H6427"/>
      <c r="N6427"/>
      <c r="P6427" s="8"/>
      <c r="R6427" s="8"/>
      <c r="T6427" s="8"/>
      <c r="AQ6427"/>
      <c r="BJ6427" s="33" t="s">
        <v>6594</v>
      </c>
      <c r="BP6427" s="8"/>
    </row>
    <row r="6428" spans="1:68" x14ac:dyDescent="0.25">
      <c r="A6428" s="8"/>
      <c r="B6428" s="8"/>
      <c r="C6428" s="8"/>
      <c r="D6428" s="8"/>
      <c r="F6428" s="8"/>
      <c r="H6428"/>
      <c r="N6428"/>
      <c r="P6428" s="8"/>
      <c r="R6428" s="8"/>
      <c r="T6428" s="8"/>
      <c r="AQ6428"/>
      <c r="BJ6428" s="33" t="s">
        <v>6595</v>
      </c>
      <c r="BP6428" s="8"/>
    </row>
    <row r="6429" spans="1:68" x14ac:dyDescent="0.25">
      <c r="A6429" s="8"/>
      <c r="B6429" s="8"/>
      <c r="C6429" s="8"/>
      <c r="D6429" s="8"/>
      <c r="F6429" s="8"/>
      <c r="H6429"/>
      <c r="N6429"/>
      <c r="P6429" s="8"/>
      <c r="R6429" s="8"/>
      <c r="T6429" s="8"/>
      <c r="AQ6429"/>
      <c r="BJ6429" s="33" t="s">
        <v>6596</v>
      </c>
      <c r="BP6429" s="8"/>
    </row>
    <row r="6430" spans="1:68" x14ac:dyDescent="0.25">
      <c r="A6430" s="8"/>
      <c r="B6430" s="8"/>
      <c r="C6430" s="8"/>
      <c r="D6430" s="8"/>
      <c r="F6430" s="8"/>
      <c r="H6430"/>
      <c r="N6430"/>
      <c r="P6430" s="8"/>
      <c r="R6430" s="8"/>
      <c r="T6430" s="8"/>
      <c r="AQ6430"/>
      <c r="BJ6430" s="33" t="s">
        <v>6597</v>
      </c>
      <c r="BP6430" s="8"/>
    </row>
    <row r="6431" spans="1:68" x14ac:dyDescent="0.25">
      <c r="A6431" s="8"/>
      <c r="B6431" s="8"/>
      <c r="C6431" s="8"/>
      <c r="D6431" s="8"/>
      <c r="F6431" s="8"/>
      <c r="H6431"/>
      <c r="N6431"/>
      <c r="P6431" s="8"/>
      <c r="R6431" s="8"/>
      <c r="T6431" s="8"/>
      <c r="AQ6431"/>
      <c r="BJ6431" s="33" t="s">
        <v>6598</v>
      </c>
      <c r="BP6431" s="8"/>
    </row>
    <row r="6432" spans="1:68" x14ac:dyDescent="0.25">
      <c r="A6432" s="8"/>
      <c r="B6432" s="8"/>
      <c r="C6432" s="8"/>
      <c r="D6432" s="8"/>
      <c r="F6432" s="8"/>
      <c r="H6432"/>
      <c r="N6432"/>
      <c r="P6432" s="8"/>
      <c r="R6432" s="8"/>
      <c r="T6432" s="8"/>
      <c r="AQ6432"/>
      <c r="BJ6432" s="33" t="s">
        <v>6599</v>
      </c>
      <c r="BP6432" s="8"/>
    </row>
    <row r="6433" spans="1:68" x14ac:dyDescent="0.25">
      <c r="A6433" s="8"/>
      <c r="B6433" s="8"/>
      <c r="C6433" s="8"/>
      <c r="D6433" s="8"/>
      <c r="F6433" s="8"/>
      <c r="H6433"/>
      <c r="N6433"/>
      <c r="P6433" s="8"/>
      <c r="R6433" s="8"/>
      <c r="T6433" s="8"/>
      <c r="AQ6433"/>
      <c r="BJ6433" s="33" t="s">
        <v>6600</v>
      </c>
      <c r="BP6433" s="8"/>
    </row>
    <row r="6434" spans="1:68" x14ac:dyDescent="0.25">
      <c r="A6434" s="8"/>
      <c r="B6434" s="8"/>
      <c r="C6434" s="8"/>
      <c r="D6434" s="8"/>
      <c r="F6434" s="8"/>
      <c r="H6434"/>
      <c r="N6434"/>
      <c r="P6434" s="8"/>
      <c r="R6434" s="8"/>
      <c r="T6434" s="8"/>
      <c r="AQ6434"/>
      <c r="BJ6434" s="33" t="s">
        <v>6601</v>
      </c>
      <c r="BP6434" s="8"/>
    </row>
    <row r="6435" spans="1:68" x14ac:dyDescent="0.25">
      <c r="A6435" s="8"/>
      <c r="B6435" s="8"/>
      <c r="C6435" s="8"/>
      <c r="D6435" s="8"/>
      <c r="F6435" s="8"/>
      <c r="H6435"/>
      <c r="N6435"/>
      <c r="P6435" s="8"/>
      <c r="R6435" s="8"/>
      <c r="T6435" s="8"/>
      <c r="AQ6435"/>
      <c r="BJ6435" s="33" t="s">
        <v>6602</v>
      </c>
      <c r="BP6435" s="8"/>
    </row>
    <row r="6436" spans="1:68" x14ac:dyDescent="0.25">
      <c r="A6436" s="8"/>
      <c r="B6436" s="8"/>
      <c r="C6436" s="8"/>
      <c r="D6436" s="8"/>
      <c r="F6436" s="8"/>
      <c r="H6436"/>
      <c r="N6436"/>
      <c r="P6436" s="8"/>
      <c r="R6436" s="8"/>
      <c r="T6436" s="8"/>
      <c r="AQ6436"/>
      <c r="BJ6436" s="33" t="s">
        <v>6603</v>
      </c>
      <c r="BP6436" s="8"/>
    </row>
    <row r="6437" spans="1:68" x14ac:dyDescent="0.25">
      <c r="A6437" s="8"/>
      <c r="B6437" s="8"/>
      <c r="C6437" s="8"/>
      <c r="D6437" s="8"/>
      <c r="F6437" s="8"/>
      <c r="H6437"/>
      <c r="N6437"/>
      <c r="P6437" s="8"/>
      <c r="R6437" s="8"/>
      <c r="T6437" s="8"/>
      <c r="AQ6437"/>
      <c r="BJ6437" s="33" t="s">
        <v>6604</v>
      </c>
      <c r="BP6437" s="8"/>
    </row>
    <row r="6438" spans="1:68" x14ac:dyDescent="0.25">
      <c r="A6438" s="8"/>
      <c r="B6438" s="8"/>
      <c r="C6438" s="8"/>
      <c r="D6438" s="8"/>
      <c r="F6438" s="8"/>
      <c r="H6438"/>
      <c r="N6438"/>
      <c r="P6438" s="8"/>
      <c r="R6438" s="8"/>
      <c r="T6438" s="8"/>
      <c r="AQ6438"/>
      <c r="BJ6438" s="33" t="s">
        <v>6605</v>
      </c>
      <c r="BP6438" s="8"/>
    </row>
    <row r="6439" spans="1:68" x14ac:dyDescent="0.25">
      <c r="A6439" s="8"/>
      <c r="B6439" s="8"/>
      <c r="C6439" s="8"/>
      <c r="D6439" s="8"/>
      <c r="F6439" s="8"/>
      <c r="H6439"/>
      <c r="N6439"/>
      <c r="P6439" s="8"/>
      <c r="R6439" s="8"/>
      <c r="T6439" s="8"/>
      <c r="AQ6439"/>
      <c r="BJ6439" s="33" t="s">
        <v>6606</v>
      </c>
      <c r="BP6439" s="8"/>
    </row>
    <row r="6440" spans="1:68" x14ac:dyDescent="0.25">
      <c r="A6440" s="8"/>
      <c r="B6440" s="8"/>
      <c r="C6440" s="8"/>
      <c r="D6440" s="8"/>
      <c r="F6440" s="8"/>
      <c r="H6440"/>
      <c r="N6440"/>
      <c r="P6440" s="8"/>
      <c r="R6440" s="8"/>
      <c r="T6440" s="8"/>
      <c r="AQ6440"/>
      <c r="BJ6440" s="33" t="s">
        <v>6607</v>
      </c>
      <c r="BP6440" s="8"/>
    </row>
    <row r="6441" spans="1:68" x14ac:dyDescent="0.25">
      <c r="A6441" s="8"/>
      <c r="B6441" s="8"/>
      <c r="C6441" s="8"/>
      <c r="D6441" s="8"/>
      <c r="F6441" s="8"/>
      <c r="H6441"/>
      <c r="N6441"/>
      <c r="P6441" s="8"/>
      <c r="R6441" s="8"/>
      <c r="T6441" s="8"/>
      <c r="AQ6441"/>
      <c r="BJ6441" s="33" t="s">
        <v>6608</v>
      </c>
      <c r="BP6441" s="8"/>
    </row>
    <row r="6442" spans="1:68" x14ac:dyDescent="0.25">
      <c r="A6442" s="8"/>
      <c r="B6442" s="8"/>
      <c r="C6442" s="8"/>
      <c r="D6442" s="8"/>
      <c r="F6442" s="8"/>
      <c r="H6442"/>
      <c r="N6442"/>
      <c r="P6442" s="8"/>
      <c r="R6442" s="8"/>
      <c r="T6442" s="8"/>
      <c r="AQ6442"/>
      <c r="BJ6442" s="33" t="s">
        <v>6609</v>
      </c>
      <c r="BP6442" s="8"/>
    </row>
    <row r="6443" spans="1:68" x14ac:dyDescent="0.25">
      <c r="A6443" s="8"/>
      <c r="B6443" s="8"/>
      <c r="C6443" s="8"/>
      <c r="D6443" s="8"/>
      <c r="F6443" s="8"/>
      <c r="H6443"/>
      <c r="N6443"/>
      <c r="P6443" s="8"/>
      <c r="R6443" s="8"/>
      <c r="T6443" s="8"/>
      <c r="AQ6443"/>
      <c r="BJ6443" s="33" t="s">
        <v>6610</v>
      </c>
      <c r="BP6443" s="8"/>
    </row>
    <row r="6444" spans="1:68" x14ac:dyDescent="0.25">
      <c r="A6444" s="8"/>
      <c r="B6444" s="8"/>
      <c r="C6444" s="8"/>
      <c r="D6444" s="8"/>
      <c r="F6444" s="8"/>
      <c r="H6444"/>
      <c r="N6444"/>
      <c r="P6444" s="8"/>
      <c r="R6444" s="8"/>
      <c r="T6444" s="8"/>
      <c r="AQ6444"/>
      <c r="BJ6444" s="33" t="s">
        <v>6611</v>
      </c>
      <c r="BP6444" s="8"/>
    </row>
    <row r="6445" spans="1:68" x14ac:dyDescent="0.25">
      <c r="A6445" s="8"/>
      <c r="B6445" s="8"/>
      <c r="C6445" s="8"/>
      <c r="D6445" s="8"/>
      <c r="F6445" s="8"/>
      <c r="H6445"/>
      <c r="N6445"/>
      <c r="P6445" s="8"/>
      <c r="R6445" s="8"/>
      <c r="T6445" s="8"/>
      <c r="AQ6445"/>
      <c r="BJ6445" s="33" t="s">
        <v>6612</v>
      </c>
      <c r="BP6445" s="8"/>
    </row>
    <row r="6446" spans="1:68" x14ac:dyDescent="0.25">
      <c r="A6446" s="8"/>
      <c r="B6446" s="8"/>
      <c r="C6446" s="8"/>
      <c r="D6446" s="8"/>
      <c r="F6446" s="8"/>
      <c r="H6446"/>
      <c r="N6446"/>
      <c r="P6446" s="8"/>
      <c r="R6446" s="8"/>
      <c r="T6446" s="8"/>
      <c r="AQ6446"/>
      <c r="BJ6446" s="33" t="s">
        <v>6613</v>
      </c>
      <c r="BP6446" s="8"/>
    </row>
    <row r="6447" spans="1:68" x14ac:dyDescent="0.25">
      <c r="A6447" s="8"/>
      <c r="B6447" s="8"/>
      <c r="C6447" s="8"/>
      <c r="D6447" s="8"/>
      <c r="F6447" s="8"/>
      <c r="H6447"/>
      <c r="N6447"/>
      <c r="P6447" s="8"/>
      <c r="R6447" s="8"/>
      <c r="T6447" s="8"/>
      <c r="AQ6447"/>
      <c r="BJ6447" s="33" t="s">
        <v>6614</v>
      </c>
      <c r="BP6447" s="8"/>
    </row>
    <row r="6448" spans="1:68" x14ac:dyDescent="0.25">
      <c r="A6448" s="8"/>
      <c r="B6448" s="8"/>
      <c r="C6448" s="8"/>
      <c r="D6448" s="8"/>
      <c r="F6448" s="8"/>
      <c r="H6448"/>
      <c r="N6448"/>
      <c r="P6448" s="8"/>
      <c r="R6448" s="8"/>
      <c r="T6448" s="8"/>
      <c r="AQ6448"/>
      <c r="BJ6448" s="33" t="s">
        <v>6615</v>
      </c>
      <c r="BP6448" s="8"/>
    </row>
    <row r="6449" spans="1:68" x14ac:dyDescent="0.25">
      <c r="A6449" s="8"/>
      <c r="B6449" s="8"/>
      <c r="C6449" s="8"/>
      <c r="D6449" s="8"/>
      <c r="F6449" s="8"/>
      <c r="H6449"/>
      <c r="N6449"/>
      <c r="P6449" s="8"/>
      <c r="R6449" s="8"/>
      <c r="T6449" s="8"/>
      <c r="AQ6449"/>
      <c r="BJ6449" s="33" t="s">
        <v>6616</v>
      </c>
      <c r="BP6449" s="8"/>
    </row>
    <row r="6450" spans="1:68" x14ac:dyDescent="0.25">
      <c r="A6450" s="8"/>
      <c r="B6450" s="8"/>
      <c r="C6450" s="8"/>
      <c r="D6450" s="8"/>
      <c r="F6450" s="8"/>
      <c r="H6450"/>
      <c r="N6450"/>
      <c r="P6450" s="8"/>
      <c r="R6450" s="8"/>
      <c r="T6450" s="8"/>
      <c r="AQ6450"/>
      <c r="BJ6450" s="33" t="s">
        <v>6617</v>
      </c>
      <c r="BP6450" s="8"/>
    </row>
    <row r="6451" spans="1:68" x14ac:dyDescent="0.25">
      <c r="A6451" s="8"/>
      <c r="B6451" s="8"/>
      <c r="C6451" s="8"/>
      <c r="D6451" s="8"/>
      <c r="F6451" s="8"/>
      <c r="H6451"/>
      <c r="N6451"/>
      <c r="P6451" s="8"/>
      <c r="R6451" s="8"/>
      <c r="T6451" s="8"/>
      <c r="AQ6451"/>
      <c r="BJ6451" s="33" t="s">
        <v>6618</v>
      </c>
      <c r="BP6451" s="8"/>
    </row>
    <row r="6452" spans="1:68" x14ac:dyDescent="0.25">
      <c r="A6452" s="8"/>
      <c r="B6452" s="8"/>
      <c r="C6452" s="8"/>
      <c r="D6452" s="8"/>
      <c r="F6452" s="8"/>
      <c r="H6452"/>
      <c r="N6452"/>
      <c r="P6452" s="8"/>
      <c r="R6452" s="8"/>
      <c r="T6452" s="8"/>
      <c r="AQ6452"/>
      <c r="BJ6452" s="33" t="s">
        <v>6619</v>
      </c>
      <c r="BP6452" s="8"/>
    </row>
    <row r="6453" spans="1:68" x14ac:dyDescent="0.25">
      <c r="A6453" s="8"/>
      <c r="B6453" s="8"/>
      <c r="C6453" s="8"/>
      <c r="D6453" s="8"/>
      <c r="F6453" s="8"/>
      <c r="H6453"/>
      <c r="N6453"/>
      <c r="P6453" s="8"/>
      <c r="R6453" s="8"/>
      <c r="T6453" s="8"/>
      <c r="AQ6453"/>
      <c r="BJ6453" s="33" t="s">
        <v>6620</v>
      </c>
      <c r="BP6453" s="8"/>
    </row>
    <row r="6454" spans="1:68" x14ac:dyDescent="0.25">
      <c r="A6454" s="8"/>
      <c r="B6454" s="8"/>
      <c r="C6454" s="8"/>
      <c r="D6454" s="8"/>
      <c r="F6454" s="8"/>
      <c r="H6454"/>
      <c r="N6454"/>
      <c r="P6454" s="8"/>
      <c r="R6454" s="8"/>
      <c r="T6454" s="8"/>
      <c r="AQ6454"/>
      <c r="BJ6454" s="33" t="s">
        <v>6621</v>
      </c>
      <c r="BP6454" s="8"/>
    </row>
    <row r="6455" spans="1:68" x14ac:dyDescent="0.25">
      <c r="A6455" s="8"/>
      <c r="B6455" s="8"/>
      <c r="C6455" s="8"/>
      <c r="D6455" s="8"/>
      <c r="F6455" s="8"/>
      <c r="H6455"/>
      <c r="N6455"/>
      <c r="P6455" s="8"/>
      <c r="R6455" s="8"/>
      <c r="T6455" s="8"/>
      <c r="AQ6455"/>
      <c r="BJ6455" s="33" t="s">
        <v>6622</v>
      </c>
      <c r="BP6455" s="8"/>
    </row>
    <row r="6456" spans="1:68" x14ac:dyDescent="0.25">
      <c r="A6456" s="8"/>
      <c r="B6456" s="8"/>
      <c r="C6456" s="8"/>
      <c r="D6456" s="8"/>
      <c r="F6456" s="8"/>
      <c r="H6456"/>
      <c r="N6456"/>
      <c r="P6456" s="8"/>
      <c r="R6456" s="8"/>
      <c r="T6456" s="8"/>
      <c r="AQ6456"/>
      <c r="BJ6456" s="33" t="s">
        <v>6623</v>
      </c>
      <c r="BP6456" s="8"/>
    </row>
    <row r="6457" spans="1:68" x14ac:dyDescent="0.25">
      <c r="A6457" s="8"/>
      <c r="B6457" s="8"/>
      <c r="C6457" s="8"/>
      <c r="D6457" s="8"/>
      <c r="F6457" s="8"/>
      <c r="H6457"/>
      <c r="N6457"/>
      <c r="P6457" s="8"/>
      <c r="R6457" s="8"/>
      <c r="T6457" s="8"/>
      <c r="AQ6457"/>
      <c r="BJ6457" s="33" t="s">
        <v>6624</v>
      </c>
      <c r="BP6457" s="8"/>
    </row>
    <row r="6458" spans="1:68" x14ac:dyDescent="0.25">
      <c r="A6458" s="8"/>
      <c r="B6458" s="8"/>
      <c r="C6458" s="8"/>
      <c r="D6458" s="8"/>
      <c r="F6458" s="8"/>
      <c r="H6458"/>
      <c r="N6458"/>
      <c r="P6458" s="8"/>
      <c r="R6458" s="8"/>
      <c r="T6458" s="8"/>
      <c r="AQ6458"/>
      <c r="BJ6458" s="33" t="s">
        <v>6625</v>
      </c>
      <c r="BP6458" s="8"/>
    </row>
    <row r="6459" spans="1:68" x14ac:dyDescent="0.25">
      <c r="A6459" s="8"/>
      <c r="B6459" s="8"/>
      <c r="C6459" s="8"/>
      <c r="D6459" s="8"/>
      <c r="F6459" s="8"/>
      <c r="H6459"/>
      <c r="N6459"/>
      <c r="P6459" s="8"/>
      <c r="R6459" s="8"/>
      <c r="T6459" s="8"/>
      <c r="AQ6459"/>
      <c r="BJ6459" s="33" t="s">
        <v>6626</v>
      </c>
      <c r="BP6459" s="8"/>
    </row>
    <row r="6460" spans="1:68" x14ac:dyDescent="0.25">
      <c r="A6460" s="8"/>
      <c r="B6460" s="8"/>
      <c r="C6460" s="8"/>
      <c r="D6460" s="8"/>
      <c r="F6460" s="8"/>
      <c r="H6460"/>
      <c r="N6460"/>
      <c r="P6460" s="8"/>
      <c r="R6460" s="8"/>
      <c r="T6460" s="8"/>
      <c r="AQ6460"/>
      <c r="BJ6460" s="33" t="s">
        <v>6627</v>
      </c>
      <c r="BP6460" s="8"/>
    </row>
    <row r="6461" spans="1:68" x14ac:dyDescent="0.25">
      <c r="A6461" s="8"/>
      <c r="B6461" s="8"/>
      <c r="C6461" s="8"/>
      <c r="D6461" s="8"/>
      <c r="F6461" s="8"/>
      <c r="H6461"/>
      <c r="N6461"/>
      <c r="P6461" s="8"/>
      <c r="R6461" s="8"/>
      <c r="T6461" s="8"/>
      <c r="AQ6461"/>
      <c r="BJ6461" s="33" t="s">
        <v>6628</v>
      </c>
      <c r="BP6461" s="8"/>
    </row>
    <row r="6462" spans="1:68" x14ac:dyDescent="0.25">
      <c r="A6462" s="8"/>
      <c r="B6462" s="8"/>
      <c r="C6462" s="8"/>
      <c r="D6462" s="8"/>
      <c r="F6462" s="8"/>
      <c r="H6462"/>
      <c r="N6462"/>
      <c r="P6462" s="8"/>
      <c r="R6462" s="8"/>
      <c r="T6462" s="8"/>
      <c r="AQ6462"/>
      <c r="BJ6462" s="33" t="s">
        <v>6629</v>
      </c>
      <c r="BP6462" s="8"/>
    </row>
    <row r="6463" spans="1:68" x14ac:dyDescent="0.25">
      <c r="A6463" s="8"/>
      <c r="B6463" s="8"/>
      <c r="C6463" s="8"/>
      <c r="D6463" s="8"/>
      <c r="F6463" s="8"/>
      <c r="H6463"/>
      <c r="N6463"/>
      <c r="P6463" s="8"/>
      <c r="R6463" s="8"/>
      <c r="T6463" s="8"/>
      <c r="AQ6463"/>
      <c r="BJ6463" s="33" t="s">
        <v>6630</v>
      </c>
      <c r="BP6463" s="8"/>
    </row>
    <row r="6464" spans="1:68" x14ac:dyDescent="0.25">
      <c r="A6464" s="8"/>
      <c r="B6464" s="8"/>
      <c r="C6464" s="8"/>
      <c r="D6464" s="8"/>
      <c r="F6464" s="8"/>
      <c r="H6464"/>
      <c r="N6464"/>
      <c r="P6464" s="8"/>
      <c r="R6464" s="8"/>
      <c r="T6464" s="8"/>
      <c r="AQ6464"/>
      <c r="BJ6464" s="33" t="s">
        <v>6631</v>
      </c>
      <c r="BP6464" s="8"/>
    </row>
    <row r="6465" spans="1:68" x14ac:dyDescent="0.25">
      <c r="A6465" s="8"/>
      <c r="B6465" s="8"/>
      <c r="C6465" s="8"/>
      <c r="D6465" s="8"/>
      <c r="F6465" s="8"/>
      <c r="H6465"/>
      <c r="N6465"/>
      <c r="P6465" s="8"/>
      <c r="R6465" s="8"/>
      <c r="T6465" s="8"/>
      <c r="AQ6465"/>
      <c r="BJ6465" s="33" t="s">
        <v>6632</v>
      </c>
      <c r="BP6465" s="8"/>
    </row>
    <row r="6466" spans="1:68" x14ac:dyDescent="0.25">
      <c r="A6466" s="8"/>
      <c r="B6466" s="8"/>
      <c r="C6466" s="8"/>
      <c r="D6466" s="8"/>
      <c r="F6466" s="8"/>
      <c r="H6466"/>
      <c r="N6466"/>
      <c r="P6466" s="8"/>
      <c r="R6466" s="8"/>
      <c r="T6466" s="8"/>
      <c r="AQ6466"/>
      <c r="BJ6466" s="33" t="s">
        <v>6633</v>
      </c>
      <c r="BP6466" s="8"/>
    </row>
    <row r="6467" spans="1:68" x14ac:dyDescent="0.25">
      <c r="A6467" s="8"/>
      <c r="B6467" s="8"/>
      <c r="C6467" s="8"/>
      <c r="D6467" s="8"/>
      <c r="F6467" s="8"/>
      <c r="H6467"/>
      <c r="N6467"/>
      <c r="P6467" s="8"/>
      <c r="R6467" s="8"/>
      <c r="T6467" s="8"/>
      <c r="AQ6467"/>
      <c r="BJ6467" s="33" t="s">
        <v>6634</v>
      </c>
      <c r="BP6467" s="8"/>
    </row>
    <row r="6468" spans="1:68" x14ac:dyDescent="0.25">
      <c r="A6468" s="8"/>
      <c r="B6468" s="8"/>
      <c r="C6468" s="8"/>
      <c r="D6468" s="8"/>
      <c r="F6468" s="8"/>
      <c r="H6468"/>
      <c r="N6468"/>
      <c r="P6468" s="8"/>
      <c r="R6468" s="8"/>
      <c r="T6468" s="8"/>
      <c r="AQ6468"/>
      <c r="BJ6468" s="33" t="s">
        <v>6635</v>
      </c>
      <c r="BP6468" s="8"/>
    </row>
    <row r="6469" spans="1:68" x14ac:dyDescent="0.25">
      <c r="A6469" s="8"/>
      <c r="B6469" s="8"/>
      <c r="C6469" s="8"/>
      <c r="D6469" s="8"/>
      <c r="F6469" s="8"/>
      <c r="H6469"/>
      <c r="N6469"/>
      <c r="P6469" s="8"/>
      <c r="R6469" s="8"/>
      <c r="T6469" s="8"/>
      <c r="AQ6469"/>
      <c r="BJ6469" s="33" t="s">
        <v>6636</v>
      </c>
      <c r="BP6469" s="8"/>
    </row>
    <row r="6470" spans="1:68" x14ac:dyDescent="0.25">
      <c r="A6470" s="8"/>
      <c r="B6470" s="8"/>
      <c r="C6470" s="8"/>
      <c r="D6470" s="8"/>
      <c r="F6470" s="8"/>
      <c r="H6470"/>
      <c r="N6470"/>
      <c r="P6470" s="8"/>
      <c r="R6470" s="8"/>
      <c r="T6470" s="8"/>
      <c r="AQ6470"/>
      <c r="BJ6470" s="33" t="s">
        <v>6637</v>
      </c>
      <c r="BP6470" s="8"/>
    </row>
    <row r="6471" spans="1:68" x14ac:dyDescent="0.25">
      <c r="A6471" s="8"/>
      <c r="B6471" s="8"/>
      <c r="C6471" s="8"/>
      <c r="D6471" s="8"/>
      <c r="F6471" s="8"/>
      <c r="H6471"/>
      <c r="N6471"/>
      <c r="P6471" s="8"/>
      <c r="R6471" s="8"/>
      <c r="T6471" s="8"/>
      <c r="AQ6471"/>
      <c r="BJ6471" s="33" t="s">
        <v>6638</v>
      </c>
      <c r="BP6471" s="8"/>
    </row>
    <row r="6472" spans="1:68" x14ac:dyDescent="0.25">
      <c r="A6472" s="8"/>
      <c r="B6472" s="8"/>
      <c r="C6472" s="8"/>
      <c r="D6472" s="8"/>
      <c r="F6472" s="8"/>
      <c r="H6472"/>
      <c r="N6472"/>
      <c r="P6472" s="8"/>
      <c r="R6472" s="8"/>
      <c r="T6472" s="8"/>
      <c r="AQ6472"/>
      <c r="BJ6472" s="33" t="s">
        <v>6639</v>
      </c>
      <c r="BP6472" s="8"/>
    </row>
    <row r="6473" spans="1:68" x14ac:dyDescent="0.25">
      <c r="A6473" s="8"/>
      <c r="B6473" s="8"/>
      <c r="C6473" s="8"/>
      <c r="D6473" s="8"/>
      <c r="F6473" s="8"/>
      <c r="H6473"/>
      <c r="N6473"/>
      <c r="P6473" s="8"/>
      <c r="R6473" s="8"/>
      <c r="T6473" s="8"/>
      <c r="AQ6473"/>
      <c r="BJ6473" s="33" t="s">
        <v>6640</v>
      </c>
      <c r="BP6473" s="8"/>
    </row>
    <row r="6474" spans="1:68" x14ac:dyDescent="0.25">
      <c r="A6474" s="8"/>
      <c r="B6474" s="8"/>
      <c r="C6474" s="8"/>
      <c r="D6474" s="8"/>
      <c r="F6474" s="8"/>
      <c r="H6474"/>
      <c r="N6474"/>
      <c r="P6474" s="8"/>
      <c r="R6474" s="8"/>
      <c r="T6474" s="8"/>
      <c r="AQ6474"/>
      <c r="BJ6474" s="33" t="s">
        <v>6641</v>
      </c>
      <c r="BP6474" s="8"/>
    </row>
    <row r="6475" spans="1:68" x14ac:dyDescent="0.25">
      <c r="A6475" s="8"/>
      <c r="B6475" s="8"/>
      <c r="C6475" s="8"/>
      <c r="D6475" s="8"/>
      <c r="F6475" s="8"/>
      <c r="H6475"/>
      <c r="N6475"/>
      <c r="P6475" s="8"/>
      <c r="R6475" s="8"/>
      <c r="T6475" s="8"/>
      <c r="AQ6475"/>
      <c r="BJ6475" s="33" t="s">
        <v>6642</v>
      </c>
      <c r="BP6475" s="8"/>
    </row>
    <row r="6476" spans="1:68" x14ac:dyDescent="0.25">
      <c r="A6476" s="8"/>
      <c r="B6476" s="8"/>
      <c r="C6476" s="8"/>
      <c r="D6476" s="8"/>
      <c r="F6476" s="8"/>
      <c r="H6476"/>
      <c r="N6476"/>
      <c r="P6476" s="8"/>
      <c r="R6476" s="8"/>
      <c r="T6476" s="8"/>
      <c r="AQ6476"/>
      <c r="BJ6476" s="33" t="s">
        <v>6643</v>
      </c>
      <c r="BP6476" s="8"/>
    </row>
    <row r="6477" spans="1:68" x14ac:dyDescent="0.25">
      <c r="A6477" s="8"/>
      <c r="B6477" s="8"/>
      <c r="C6477" s="8"/>
      <c r="D6477" s="8"/>
      <c r="F6477" s="8"/>
      <c r="H6477"/>
      <c r="N6477"/>
      <c r="P6477" s="8"/>
      <c r="R6477" s="8"/>
      <c r="T6477" s="8"/>
      <c r="AQ6477"/>
      <c r="BJ6477" s="33" t="s">
        <v>6644</v>
      </c>
      <c r="BP6477" s="8"/>
    </row>
    <row r="6478" spans="1:68" x14ac:dyDescent="0.25">
      <c r="A6478" s="8"/>
      <c r="B6478" s="8"/>
      <c r="C6478" s="8"/>
      <c r="D6478" s="8"/>
      <c r="F6478" s="8"/>
      <c r="H6478"/>
      <c r="N6478"/>
      <c r="P6478" s="8"/>
      <c r="R6478" s="8"/>
      <c r="T6478" s="8"/>
      <c r="AQ6478"/>
      <c r="BJ6478" s="33" t="s">
        <v>6645</v>
      </c>
      <c r="BP6478" s="8"/>
    </row>
    <row r="6479" spans="1:68" x14ac:dyDescent="0.25">
      <c r="A6479" s="8"/>
      <c r="B6479" s="8"/>
      <c r="C6479" s="8"/>
      <c r="D6479" s="8"/>
      <c r="F6479" s="8"/>
      <c r="H6479"/>
      <c r="N6479"/>
      <c r="P6479" s="8"/>
      <c r="R6479" s="8"/>
      <c r="T6479" s="8"/>
      <c r="AQ6479"/>
      <c r="BJ6479" s="33" t="s">
        <v>6646</v>
      </c>
      <c r="BP6479" s="8"/>
    </row>
    <row r="6480" spans="1:68" x14ac:dyDescent="0.25">
      <c r="A6480" s="8"/>
      <c r="B6480" s="8"/>
      <c r="C6480" s="8"/>
      <c r="D6480" s="8"/>
      <c r="F6480" s="8"/>
      <c r="H6480"/>
      <c r="N6480"/>
      <c r="P6480" s="8"/>
      <c r="R6480" s="8"/>
      <c r="T6480" s="8"/>
      <c r="AQ6480"/>
      <c r="BJ6480" s="33" t="s">
        <v>6647</v>
      </c>
      <c r="BP6480" s="8"/>
    </row>
    <row r="6481" spans="1:68" x14ac:dyDescent="0.25">
      <c r="A6481" s="8"/>
      <c r="B6481" s="8"/>
      <c r="C6481" s="8"/>
      <c r="D6481" s="8"/>
      <c r="F6481" s="8"/>
      <c r="H6481"/>
      <c r="N6481"/>
      <c r="P6481" s="8"/>
      <c r="R6481" s="8"/>
      <c r="T6481" s="8"/>
      <c r="AQ6481"/>
      <c r="BJ6481" s="33" t="s">
        <v>6648</v>
      </c>
      <c r="BP6481" s="8"/>
    </row>
    <row r="6482" spans="1:68" x14ac:dyDescent="0.25">
      <c r="A6482" s="8"/>
      <c r="B6482" s="8"/>
      <c r="C6482" s="8"/>
      <c r="D6482" s="8"/>
      <c r="F6482" s="8"/>
      <c r="H6482"/>
      <c r="N6482"/>
      <c r="P6482" s="8"/>
      <c r="R6482" s="8"/>
      <c r="T6482" s="8"/>
      <c r="AQ6482"/>
      <c r="BJ6482" s="33" t="s">
        <v>6649</v>
      </c>
      <c r="BP6482" s="8"/>
    </row>
    <row r="6483" spans="1:68" x14ac:dyDescent="0.25">
      <c r="A6483" s="8"/>
      <c r="B6483" s="8"/>
      <c r="C6483" s="8"/>
      <c r="D6483" s="8"/>
      <c r="F6483" s="8"/>
      <c r="H6483"/>
      <c r="N6483"/>
      <c r="P6483" s="8"/>
      <c r="R6483" s="8"/>
      <c r="T6483" s="8"/>
      <c r="AQ6483"/>
      <c r="BJ6483" s="33" t="s">
        <v>6650</v>
      </c>
      <c r="BP6483" s="8"/>
    </row>
    <row r="6484" spans="1:68" x14ac:dyDescent="0.25">
      <c r="A6484" s="8"/>
      <c r="B6484" s="8"/>
      <c r="C6484" s="8"/>
      <c r="D6484" s="8"/>
      <c r="F6484" s="8"/>
      <c r="H6484"/>
      <c r="N6484"/>
      <c r="P6484" s="8"/>
      <c r="R6484" s="8"/>
      <c r="T6484" s="8"/>
      <c r="AQ6484"/>
      <c r="BJ6484" s="33" t="s">
        <v>6651</v>
      </c>
      <c r="BP6484" s="8"/>
    </row>
    <row r="6485" spans="1:68" x14ac:dyDescent="0.25">
      <c r="A6485" s="8"/>
      <c r="B6485" s="8"/>
      <c r="C6485" s="8"/>
      <c r="D6485" s="8"/>
      <c r="F6485" s="8"/>
      <c r="H6485"/>
      <c r="N6485"/>
      <c r="P6485" s="8"/>
      <c r="R6485" s="8"/>
      <c r="T6485" s="8"/>
      <c r="AQ6485"/>
      <c r="BJ6485" s="33" t="s">
        <v>6652</v>
      </c>
      <c r="BP6485" s="8"/>
    </row>
    <row r="6486" spans="1:68" x14ac:dyDescent="0.25">
      <c r="A6486" s="8"/>
      <c r="B6486" s="8"/>
      <c r="C6486" s="8"/>
      <c r="D6486" s="8"/>
      <c r="F6486" s="8"/>
      <c r="H6486"/>
      <c r="N6486"/>
      <c r="P6486" s="8"/>
      <c r="R6486" s="8"/>
      <c r="T6486" s="8"/>
      <c r="AQ6486"/>
      <c r="BJ6486" s="33" t="s">
        <v>6653</v>
      </c>
      <c r="BP6486" s="8"/>
    </row>
    <row r="6487" spans="1:68" x14ac:dyDescent="0.25">
      <c r="A6487" s="8"/>
      <c r="B6487" s="8"/>
      <c r="C6487" s="8"/>
      <c r="D6487" s="8"/>
      <c r="F6487" s="8"/>
      <c r="H6487"/>
      <c r="N6487"/>
      <c r="P6487" s="8"/>
      <c r="R6487" s="8"/>
      <c r="T6487" s="8"/>
      <c r="AQ6487"/>
      <c r="BJ6487" s="33" t="s">
        <v>6654</v>
      </c>
      <c r="BP6487" s="8"/>
    </row>
    <row r="6488" spans="1:68" x14ac:dyDescent="0.25">
      <c r="A6488" s="8"/>
      <c r="B6488" s="8"/>
      <c r="C6488" s="8"/>
      <c r="D6488" s="8"/>
      <c r="F6488" s="8"/>
      <c r="H6488"/>
      <c r="N6488"/>
      <c r="P6488" s="8"/>
      <c r="R6488" s="8"/>
      <c r="T6488" s="8"/>
      <c r="AQ6488"/>
      <c r="BJ6488" s="33" t="s">
        <v>6655</v>
      </c>
      <c r="BP6488" s="8"/>
    </row>
    <row r="6489" spans="1:68" x14ac:dyDescent="0.25">
      <c r="A6489" s="8"/>
      <c r="B6489" s="8"/>
      <c r="C6489" s="8"/>
      <c r="D6489" s="8"/>
      <c r="F6489" s="8"/>
      <c r="H6489"/>
      <c r="N6489"/>
      <c r="P6489" s="8"/>
      <c r="R6489" s="8"/>
      <c r="T6489" s="8"/>
      <c r="AQ6489"/>
      <c r="BJ6489" s="33" t="s">
        <v>6656</v>
      </c>
      <c r="BP6489" s="8"/>
    </row>
    <row r="6490" spans="1:68" x14ac:dyDescent="0.25">
      <c r="A6490" s="8"/>
      <c r="B6490" s="8"/>
      <c r="C6490" s="8"/>
      <c r="D6490" s="8"/>
      <c r="F6490" s="8"/>
      <c r="H6490"/>
      <c r="N6490"/>
      <c r="P6490" s="8"/>
      <c r="R6490" s="8"/>
      <c r="T6490" s="8"/>
      <c r="AQ6490"/>
      <c r="BJ6490" s="33" t="s">
        <v>6657</v>
      </c>
      <c r="BP6490" s="8"/>
    </row>
    <row r="6491" spans="1:68" x14ac:dyDescent="0.25">
      <c r="A6491" s="8"/>
      <c r="B6491" s="8"/>
      <c r="C6491" s="8"/>
      <c r="D6491" s="8"/>
      <c r="F6491" s="8"/>
      <c r="H6491"/>
      <c r="N6491"/>
      <c r="P6491" s="8"/>
      <c r="R6491" s="8"/>
      <c r="T6491" s="8"/>
      <c r="AQ6491"/>
      <c r="BJ6491" s="33" t="s">
        <v>6658</v>
      </c>
      <c r="BP6491" s="8"/>
    </row>
    <row r="6492" spans="1:68" x14ac:dyDescent="0.25">
      <c r="A6492" s="8"/>
      <c r="B6492" s="8"/>
      <c r="C6492" s="8"/>
      <c r="D6492" s="8"/>
      <c r="F6492" s="8"/>
      <c r="H6492"/>
      <c r="N6492"/>
      <c r="P6492" s="8"/>
      <c r="R6492" s="8"/>
      <c r="T6492" s="8"/>
      <c r="AQ6492"/>
      <c r="BJ6492" s="33" t="s">
        <v>6659</v>
      </c>
      <c r="BP6492" s="8"/>
    </row>
    <row r="6493" spans="1:68" x14ac:dyDescent="0.25">
      <c r="A6493" s="8"/>
      <c r="B6493" s="8"/>
      <c r="C6493" s="8"/>
      <c r="D6493" s="8"/>
      <c r="F6493" s="8"/>
      <c r="H6493"/>
      <c r="N6493"/>
      <c r="P6493" s="8"/>
      <c r="R6493" s="8"/>
      <c r="T6493" s="8"/>
      <c r="AQ6493"/>
      <c r="BJ6493" s="33" t="s">
        <v>6660</v>
      </c>
      <c r="BP6493" s="8"/>
    </row>
    <row r="6494" spans="1:68" x14ac:dyDescent="0.25">
      <c r="A6494" s="8"/>
      <c r="B6494" s="8"/>
      <c r="C6494" s="8"/>
      <c r="D6494" s="8"/>
      <c r="F6494" s="8"/>
      <c r="H6494"/>
      <c r="N6494"/>
      <c r="P6494" s="8"/>
      <c r="R6494" s="8"/>
      <c r="T6494" s="8"/>
      <c r="AQ6494"/>
      <c r="BJ6494" s="33" t="s">
        <v>6661</v>
      </c>
      <c r="BP6494" s="8"/>
    </row>
    <row r="6495" spans="1:68" x14ac:dyDescent="0.25">
      <c r="A6495" s="8"/>
      <c r="B6495" s="8"/>
      <c r="C6495" s="8"/>
      <c r="D6495" s="8"/>
      <c r="F6495" s="8"/>
      <c r="H6495"/>
      <c r="N6495"/>
      <c r="P6495" s="8"/>
      <c r="R6495" s="8"/>
      <c r="T6495" s="8"/>
      <c r="AQ6495"/>
      <c r="BJ6495" s="33" t="s">
        <v>6662</v>
      </c>
      <c r="BP6495" s="8"/>
    </row>
    <row r="6496" spans="1:68" x14ac:dyDescent="0.25">
      <c r="A6496" s="8"/>
      <c r="B6496" s="8"/>
      <c r="C6496" s="8"/>
      <c r="D6496" s="8"/>
      <c r="F6496" s="8"/>
      <c r="H6496"/>
      <c r="N6496"/>
      <c r="P6496" s="8"/>
      <c r="R6496" s="8"/>
      <c r="T6496" s="8"/>
      <c r="AQ6496"/>
      <c r="BJ6496" s="33" t="s">
        <v>6663</v>
      </c>
      <c r="BP6496" s="8"/>
    </row>
    <row r="6497" spans="1:68" x14ac:dyDescent="0.25">
      <c r="A6497" s="8"/>
      <c r="B6497" s="8"/>
      <c r="C6497" s="8"/>
      <c r="D6497" s="8"/>
      <c r="F6497" s="8"/>
      <c r="H6497"/>
      <c r="N6497"/>
      <c r="P6497" s="8"/>
      <c r="R6497" s="8"/>
      <c r="T6497" s="8"/>
      <c r="AQ6497"/>
      <c r="BJ6497" s="33" t="s">
        <v>6664</v>
      </c>
      <c r="BP6497" s="8"/>
    </row>
    <row r="6498" spans="1:68" x14ac:dyDescent="0.25">
      <c r="A6498" s="8"/>
      <c r="B6498" s="8"/>
      <c r="C6498" s="8"/>
      <c r="D6498" s="8"/>
      <c r="F6498" s="8"/>
      <c r="H6498"/>
      <c r="N6498"/>
      <c r="P6498" s="8"/>
      <c r="R6498" s="8"/>
      <c r="T6498" s="8"/>
      <c r="AQ6498"/>
      <c r="BJ6498" s="33" t="s">
        <v>6665</v>
      </c>
      <c r="BP6498" s="8"/>
    </row>
    <row r="6499" spans="1:68" x14ac:dyDescent="0.25">
      <c r="A6499" s="8"/>
      <c r="B6499" s="8"/>
      <c r="C6499" s="8"/>
      <c r="D6499" s="8"/>
      <c r="F6499" s="8"/>
      <c r="H6499"/>
      <c r="N6499"/>
      <c r="P6499" s="8"/>
      <c r="R6499" s="8"/>
      <c r="T6499" s="8"/>
      <c r="AQ6499"/>
      <c r="BJ6499" s="33" t="s">
        <v>6666</v>
      </c>
      <c r="BP6499" s="8"/>
    </row>
    <row r="6500" spans="1:68" x14ac:dyDescent="0.25">
      <c r="A6500" s="8"/>
      <c r="B6500" s="8"/>
      <c r="C6500" s="8"/>
      <c r="D6500" s="8"/>
      <c r="F6500" s="8"/>
      <c r="H6500"/>
      <c r="N6500"/>
      <c r="P6500" s="8"/>
      <c r="R6500" s="8"/>
      <c r="T6500" s="8"/>
      <c r="AQ6500"/>
      <c r="BJ6500" s="33" t="s">
        <v>6667</v>
      </c>
      <c r="BP6500" s="8"/>
    </row>
    <row r="6501" spans="1:68" x14ac:dyDescent="0.25">
      <c r="A6501" s="8"/>
      <c r="B6501" s="8"/>
      <c r="C6501" s="8"/>
      <c r="D6501" s="8"/>
      <c r="F6501" s="8"/>
      <c r="H6501"/>
      <c r="N6501"/>
      <c r="P6501" s="8"/>
      <c r="R6501" s="8"/>
      <c r="T6501" s="8"/>
      <c r="AQ6501"/>
      <c r="BJ6501" s="33" t="s">
        <v>6668</v>
      </c>
      <c r="BP6501" s="8"/>
    </row>
    <row r="6502" spans="1:68" x14ac:dyDescent="0.25">
      <c r="A6502" s="8"/>
      <c r="B6502" s="8"/>
      <c r="C6502" s="8"/>
      <c r="D6502" s="8"/>
      <c r="F6502" s="8"/>
      <c r="H6502"/>
      <c r="N6502"/>
      <c r="P6502" s="8"/>
      <c r="R6502" s="8"/>
      <c r="T6502" s="8"/>
      <c r="AQ6502"/>
      <c r="BJ6502" s="33" t="s">
        <v>6669</v>
      </c>
      <c r="BP6502" s="8"/>
    </row>
    <row r="6503" spans="1:68" x14ac:dyDescent="0.25">
      <c r="A6503" s="8"/>
      <c r="B6503" s="8"/>
      <c r="C6503" s="8"/>
      <c r="D6503" s="8"/>
      <c r="F6503" s="8"/>
      <c r="H6503"/>
      <c r="N6503"/>
      <c r="P6503" s="8"/>
      <c r="R6503" s="8"/>
      <c r="T6503" s="8"/>
      <c r="AQ6503"/>
      <c r="BJ6503" s="33" t="s">
        <v>6670</v>
      </c>
      <c r="BP6503" s="8"/>
    </row>
    <row r="6504" spans="1:68" x14ac:dyDescent="0.25">
      <c r="A6504" s="8"/>
      <c r="B6504" s="8"/>
      <c r="C6504" s="8"/>
      <c r="D6504" s="8"/>
      <c r="F6504" s="8"/>
      <c r="H6504"/>
      <c r="N6504"/>
      <c r="P6504" s="8"/>
      <c r="R6504" s="8"/>
      <c r="T6504" s="8"/>
      <c r="AQ6504"/>
      <c r="BJ6504" s="33" t="s">
        <v>6671</v>
      </c>
      <c r="BP6504" s="8"/>
    </row>
    <row r="6505" spans="1:68" x14ac:dyDescent="0.25">
      <c r="A6505" s="8"/>
      <c r="B6505" s="8"/>
      <c r="C6505" s="8"/>
      <c r="D6505" s="8"/>
      <c r="F6505" s="8"/>
      <c r="H6505"/>
      <c r="N6505"/>
      <c r="P6505" s="8"/>
      <c r="R6505" s="8"/>
      <c r="T6505" s="8"/>
      <c r="AQ6505"/>
      <c r="BJ6505" s="33" t="s">
        <v>6672</v>
      </c>
      <c r="BP6505" s="8"/>
    </row>
    <row r="6506" spans="1:68" x14ac:dyDescent="0.25">
      <c r="A6506" s="8"/>
      <c r="B6506" s="8"/>
      <c r="C6506" s="8"/>
      <c r="D6506" s="8"/>
      <c r="F6506" s="8"/>
      <c r="H6506"/>
      <c r="N6506"/>
      <c r="P6506" s="8"/>
      <c r="R6506" s="8"/>
      <c r="T6506" s="8"/>
      <c r="AQ6506"/>
      <c r="BJ6506" s="33" t="s">
        <v>6673</v>
      </c>
      <c r="BP6506" s="8"/>
    </row>
    <row r="6507" spans="1:68" x14ac:dyDescent="0.25">
      <c r="A6507" s="8"/>
      <c r="B6507" s="8"/>
      <c r="C6507" s="8"/>
      <c r="D6507" s="8"/>
      <c r="F6507" s="8"/>
      <c r="H6507"/>
      <c r="N6507"/>
      <c r="P6507" s="8"/>
      <c r="R6507" s="8"/>
      <c r="T6507" s="8"/>
      <c r="AQ6507"/>
      <c r="BJ6507" s="33" t="s">
        <v>6674</v>
      </c>
      <c r="BP6507" s="8"/>
    </row>
    <row r="6508" spans="1:68" x14ac:dyDescent="0.25">
      <c r="A6508" s="8"/>
      <c r="B6508" s="8"/>
      <c r="C6508" s="8"/>
      <c r="D6508" s="8"/>
      <c r="F6508" s="8"/>
      <c r="H6508"/>
      <c r="N6508"/>
      <c r="P6508" s="8"/>
      <c r="R6508" s="8"/>
      <c r="T6508" s="8"/>
      <c r="AQ6508"/>
      <c r="BJ6508" s="33" t="s">
        <v>6675</v>
      </c>
      <c r="BP6508" s="8"/>
    </row>
    <row r="6509" spans="1:68" x14ac:dyDescent="0.25">
      <c r="A6509" s="8"/>
      <c r="B6509" s="8"/>
      <c r="C6509" s="8"/>
      <c r="D6509" s="8"/>
      <c r="F6509" s="8"/>
      <c r="H6509"/>
      <c r="N6509"/>
      <c r="P6509" s="8"/>
      <c r="R6509" s="8"/>
      <c r="T6509" s="8"/>
      <c r="AQ6509"/>
      <c r="BJ6509" s="33" t="s">
        <v>6676</v>
      </c>
      <c r="BP6509" s="8"/>
    </row>
    <row r="6510" spans="1:68" x14ac:dyDescent="0.25">
      <c r="A6510" s="8"/>
      <c r="B6510" s="8"/>
      <c r="C6510" s="8"/>
      <c r="D6510" s="8"/>
      <c r="F6510" s="8"/>
      <c r="H6510"/>
      <c r="N6510"/>
      <c r="P6510" s="8"/>
      <c r="R6510" s="8"/>
      <c r="T6510" s="8"/>
      <c r="AQ6510"/>
      <c r="BJ6510" s="33" t="s">
        <v>6677</v>
      </c>
      <c r="BP6510" s="8"/>
    </row>
    <row r="6511" spans="1:68" x14ac:dyDescent="0.25">
      <c r="A6511" s="8"/>
      <c r="B6511" s="8"/>
      <c r="C6511" s="8"/>
      <c r="D6511" s="8"/>
      <c r="F6511" s="8"/>
      <c r="H6511"/>
      <c r="N6511"/>
      <c r="P6511" s="8"/>
      <c r="R6511" s="8"/>
      <c r="T6511" s="8"/>
      <c r="AQ6511"/>
      <c r="BJ6511" s="33" t="s">
        <v>6678</v>
      </c>
      <c r="BP6511" s="8"/>
    </row>
    <row r="6512" spans="1:68" x14ac:dyDescent="0.25">
      <c r="A6512" s="8"/>
      <c r="B6512" s="8"/>
      <c r="C6512" s="8"/>
      <c r="D6512" s="8"/>
      <c r="F6512" s="8"/>
      <c r="H6512"/>
      <c r="N6512"/>
      <c r="P6512" s="8"/>
      <c r="R6512" s="8"/>
      <c r="T6512" s="8"/>
      <c r="AQ6512"/>
      <c r="BJ6512" s="33" t="s">
        <v>6679</v>
      </c>
      <c r="BP6512" s="8"/>
    </row>
    <row r="6513" spans="1:68" x14ac:dyDescent="0.25">
      <c r="A6513" s="8"/>
      <c r="B6513" s="8"/>
      <c r="C6513" s="8"/>
      <c r="D6513" s="8"/>
      <c r="F6513" s="8"/>
      <c r="H6513"/>
      <c r="N6513"/>
      <c r="P6513" s="8"/>
      <c r="R6513" s="8"/>
      <c r="T6513" s="8"/>
      <c r="AQ6513"/>
      <c r="BJ6513" s="33" t="s">
        <v>6680</v>
      </c>
      <c r="BP6513" s="8"/>
    </row>
    <row r="6514" spans="1:68" x14ac:dyDescent="0.25">
      <c r="A6514" s="8"/>
      <c r="B6514" s="8"/>
      <c r="C6514" s="8"/>
      <c r="D6514" s="8"/>
      <c r="F6514" s="8"/>
      <c r="H6514"/>
      <c r="N6514"/>
      <c r="P6514" s="8"/>
      <c r="R6514" s="8"/>
      <c r="T6514" s="8"/>
      <c r="AQ6514"/>
      <c r="BJ6514" s="33" t="s">
        <v>6681</v>
      </c>
      <c r="BP6514" s="8"/>
    </row>
    <row r="6515" spans="1:68" x14ac:dyDescent="0.25">
      <c r="A6515" s="8"/>
      <c r="B6515" s="8"/>
      <c r="C6515" s="8"/>
      <c r="D6515" s="8"/>
      <c r="F6515" s="8"/>
      <c r="H6515"/>
      <c r="N6515"/>
      <c r="P6515" s="8"/>
      <c r="R6515" s="8"/>
      <c r="T6515" s="8"/>
      <c r="AQ6515"/>
      <c r="BJ6515" s="33" t="s">
        <v>6682</v>
      </c>
      <c r="BP6515" s="8"/>
    </row>
    <row r="6516" spans="1:68" x14ac:dyDescent="0.25">
      <c r="A6516" s="8"/>
      <c r="B6516" s="8"/>
      <c r="C6516" s="8"/>
      <c r="D6516" s="8"/>
      <c r="F6516" s="8"/>
      <c r="H6516"/>
      <c r="N6516"/>
      <c r="P6516" s="8"/>
      <c r="R6516" s="8"/>
      <c r="T6516" s="8"/>
      <c r="AQ6516"/>
      <c r="BJ6516" s="33" t="s">
        <v>6683</v>
      </c>
      <c r="BP6516" s="8"/>
    </row>
    <row r="6517" spans="1:68" x14ac:dyDescent="0.25">
      <c r="A6517" s="8"/>
      <c r="B6517" s="8"/>
      <c r="C6517" s="8"/>
      <c r="D6517" s="8"/>
      <c r="F6517" s="8"/>
      <c r="H6517"/>
      <c r="N6517"/>
      <c r="P6517" s="8"/>
      <c r="R6517" s="8"/>
      <c r="T6517" s="8"/>
      <c r="AQ6517"/>
      <c r="BJ6517" s="33" t="s">
        <v>6684</v>
      </c>
      <c r="BP6517" s="8"/>
    </row>
    <row r="6518" spans="1:68" x14ac:dyDescent="0.25">
      <c r="A6518" s="8"/>
      <c r="B6518" s="8"/>
      <c r="C6518" s="8"/>
      <c r="D6518" s="8"/>
      <c r="F6518" s="8"/>
      <c r="H6518"/>
      <c r="N6518"/>
      <c r="P6518" s="8"/>
      <c r="R6518" s="8"/>
      <c r="T6518" s="8"/>
      <c r="AQ6518"/>
      <c r="BJ6518" s="33" t="s">
        <v>6685</v>
      </c>
      <c r="BP6518" s="8"/>
    </row>
    <row r="6519" spans="1:68" x14ac:dyDescent="0.25">
      <c r="A6519" s="8"/>
      <c r="B6519" s="8"/>
      <c r="C6519" s="8"/>
      <c r="D6519" s="8"/>
      <c r="F6519" s="8"/>
      <c r="H6519"/>
      <c r="N6519"/>
      <c r="P6519" s="8"/>
      <c r="R6519" s="8"/>
      <c r="T6519" s="8"/>
      <c r="AQ6519"/>
      <c r="BJ6519" s="33" t="s">
        <v>6686</v>
      </c>
      <c r="BP6519" s="8"/>
    </row>
    <row r="6520" spans="1:68" x14ac:dyDescent="0.25">
      <c r="A6520" s="8"/>
      <c r="B6520" s="8"/>
      <c r="C6520" s="8"/>
      <c r="D6520" s="8"/>
      <c r="F6520" s="8"/>
      <c r="H6520"/>
      <c r="N6520"/>
      <c r="P6520" s="8"/>
      <c r="R6520" s="8"/>
      <c r="T6520" s="8"/>
      <c r="AQ6520"/>
      <c r="BJ6520" s="33" t="s">
        <v>6687</v>
      </c>
      <c r="BP6520" s="8"/>
    </row>
    <row r="6521" spans="1:68" x14ac:dyDescent="0.25">
      <c r="A6521" s="8"/>
      <c r="B6521" s="8"/>
      <c r="C6521" s="8"/>
      <c r="D6521" s="8"/>
      <c r="F6521" s="8"/>
      <c r="H6521"/>
      <c r="N6521"/>
      <c r="P6521" s="8"/>
      <c r="R6521" s="8"/>
      <c r="T6521" s="8"/>
      <c r="AQ6521"/>
      <c r="BJ6521" s="33" t="s">
        <v>6688</v>
      </c>
      <c r="BP6521" s="8"/>
    </row>
    <row r="6522" spans="1:68" x14ac:dyDescent="0.25">
      <c r="A6522" s="8"/>
      <c r="B6522" s="8"/>
      <c r="C6522" s="8"/>
      <c r="D6522" s="8"/>
      <c r="F6522" s="8"/>
      <c r="H6522"/>
      <c r="N6522"/>
      <c r="P6522" s="8"/>
      <c r="R6522" s="8"/>
      <c r="T6522" s="8"/>
      <c r="AQ6522"/>
      <c r="BJ6522" s="33" t="s">
        <v>6689</v>
      </c>
      <c r="BP6522" s="8"/>
    </row>
    <row r="6523" spans="1:68" x14ac:dyDescent="0.25">
      <c r="A6523" s="8"/>
      <c r="B6523" s="8"/>
      <c r="C6523" s="8"/>
      <c r="D6523" s="8"/>
      <c r="F6523" s="8"/>
      <c r="H6523"/>
      <c r="N6523"/>
      <c r="P6523" s="8"/>
      <c r="R6523" s="8"/>
      <c r="T6523" s="8"/>
      <c r="AQ6523"/>
      <c r="BJ6523" s="33" t="s">
        <v>6690</v>
      </c>
      <c r="BP6523" s="8"/>
    </row>
    <row r="6524" spans="1:68" x14ac:dyDescent="0.25">
      <c r="A6524" s="8"/>
      <c r="B6524" s="8"/>
      <c r="C6524" s="8"/>
      <c r="D6524" s="8"/>
      <c r="F6524" s="8"/>
      <c r="H6524"/>
      <c r="N6524"/>
      <c r="P6524" s="8"/>
      <c r="R6524" s="8"/>
      <c r="T6524" s="8"/>
      <c r="AQ6524"/>
      <c r="BJ6524" s="33" t="s">
        <v>6691</v>
      </c>
      <c r="BP6524" s="8"/>
    </row>
    <row r="6525" spans="1:68" x14ac:dyDescent="0.25">
      <c r="A6525" s="8"/>
      <c r="B6525" s="8"/>
      <c r="C6525" s="8"/>
      <c r="D6525" s="8"/>
      <c r="F6525" s="8"/>
      <c r="H6525"/>
      <c r="N6525"/>
      <c r="P6525" s="8"/>
      <c r="R6525" s="8"/>
      <c r="T6525" s="8"/>
      <c r="AQ6525"/>
      <c r="BJ6525" s="33" t="s">
        <v>6692</v>
      </c>
      <c r="BP6525" s="8"/>
    </row>
    <row r="6526" spans="1:68" x14ac:dyDescent="0.25">
      <c r="A6526" s="8"/>
      <c r="B6526" s="8"/>
      <c r="C6526" s="8"/>
      <c r="D6526" s="8"/>
      <c r="F6526" s="8"/>
      <c r="H6526"/>
      <c r="N6526"/>
      <c r="P6526" s="8"/>
      <c r="R6526" s="8"/>
      <c r="T6526" s="8"/>
      <c r="AQ6526"/>
      <c r="BJ6526" s="33" t="s">
        <v>6693</v>
      </c>
      <c r="BP6526" s="8"/>
    </row>
    <row r="6527" spans="1:68" x14ac:dyDescent="0.25">
      <c r="A6527" s="8"/>
      <c r="B6527" s="8"/>
      <c r="C6527" s="8"/>
      <c r="D6527" s="8"/>
      <c r="F6527" s="8"/>
      <c r="H6527"/>
      <c r="N6527"/>
      <c r="P6527" s="8"/>
      <c r="R6527" s="8"/>
      <c r="T6527" s="8"/>
      <c r="AQ6527"/>
      <c r="BJ6527" s="33" t="s">
        <v>6694</v>
      </c>
      <c r="BP6527" s="8"/>
    </row>
    <row r="6528" spans="1:68" x14ac:dyDescent="0.25">
      <c r="A6528" s="8"/>
      <c r="B6528" s="8"/>
      <c r="C6528" s="8"/>
      <c r="D6528" s="8"/>
      <c r="F6528" s="8"/>
      <c r="H6528"/>
      <c r="N6528"/>
      <c r="P6528" s="8"/>
      <c r="R6528" s="8"/>
      <c r="T6528" s="8"/>
      <c r="AQ6528"/>
      <c r="BJ6528" s="33" t="s">
        <v>6695</v>
      </c>
      <c r="BP6528" s="8"/>
    </row>
    <row r="6529" spans="1:68" x14ac:dyDescent="0.25">
      <c r="A6529" s="8"/>
      <c r="B6529" s="8"/>
      <c r="C6529" s="8"/>
      <c r="D6529" s="8"/>
      <c r="F6529" s="8"/>
      <c r="H6529"/>
      <c r="N6529"/>
      <c r="P6529" s="8"/>
      <c r="R6529" s="8"/>
      <c r="T6529" s="8"/>
      <c r="AQ6529"/>
      <c r="BJ6529" s="33" t="s">
        <v>6696</v>
      </c>
      <c r="BP6529" s="8"/>
    </row>
    <row r="6530" spans="1:68" x14ac:dyDescent="0.25">
      <c r="A6530" s="8"/>
      <c r="B6530" s="8"/>
      <c r="C6530" s="8"/>
      <c r="D6530" s="8"/>
      <c r="F6530" s="8"/>
      <c r="H6530"/>
      <c r="N6530"/>
      <c r="P6530" s="8"/>
      <c r="R6530" s="8"/>
      <c r="T6530" s="8"/>
      <c r="AQ6530"/>
      <c r="BJ6530" s="33" t="s">
        <v>6697</v>
      </c>
      <c r="BP6530" s="8"/>
    </row>
    <row r="6531" spans="1:68" x14ac:dyDescent="0.25">
      <c r="A6531" s="8"/>
      <c r="B6531" s="8"/>
      <c r="C6531" s="8"/>
      <c r="D6531" s="8"/>
      <c r="F6531" s="8"/>
      <c r="H6531"/>
      <c r="N6531"/>
      <c r="P6531" s="8"/>
      <c r="R6531" s="8"/>
      <c r="T6531" s="8"/>
      <c r="AQ6531"/>
      <c r="BJ6531" s="33" t="s">
        <v>6698</v>
      </c>
      <c r="BP6531" s="8"/>
    </row>
    <row r="6532" spans="1:68" x14ac:dyDescent="0.25">
      <c r="A6532" s="8"/>
      <c r="B6532" s="8"/>
      <c r="C6532" s="8"/>
      <c r="D6532" s="8"/>
      <c r="F6532" s="8"/>
      <c r="H6532"/>
      <c r="N6532"/>
      <c r="P6532" s="8"/>
      <c r="R6532" s="8"/>
      <c r="T6532" s="8"/>
      <c r="AQ6532"/>
      <c r="BJ6532" s="33" t="s">
        <v>6699</v>
      </c>
      <c r="BP6532" s="8"/>
    </row>
    <row r="6533" spans="1:68" x14ac:dyDescent="0.25">
      <c r="A6533" s="8"/>
      <c r="B6533" s="8"/>
      <c r="C6533" s="8"/>
      <c r="D6533" s="8"/>
      <c r="F6533" s="8"/>
      <c r="H6533"/>
      <c r="N6533"/>
      <c r="P6533" s="8"/>
      <c r="R6533" s="8"/>
      <c r="T6533" s="8"/>
      <c r="AQ6533"/>
      <c r="BJ6533" s="33" t="s">
        <v>6700</v>
      </c>
      <c r="BP6533" s="8"/>
    </row>
    <row r="6534" spans="1:68" x14ac:dyDescent="0.25">
      <c r="A6534" s="8"/>
      <c r="B6534" s="8"/>
      <c r="C6534" s="8"/>
      <c r="D6534" s="8"/>
      <c r="F6534" s="8"/>
      <c r="H6534"/>
      <c r="N6534"/>
      <c r="P6534" s="8"/>
      <c r="R6534" s="8"/>
      <c r="T6534" s="8"/>
      <c r="AQ6534"/>
      <c r="BJ6534" s="33" t="s">
        <v>6701</v>
      </c>
      <c r="BP6534" s="8"/>
    </row>
    <row r="6535" spans="1:68" x14ac:dyDescent="0.25">
      <c r="A6535" s="8"/>
      <c r="B6535" s="8"/>
      <c r="C6535" s="8"/>
      <c r="D6535" s="8"/>
      <c r="F6535" s="8"/>
      <c r="H6535"/>
      <c r="N6535"/>
      <c r="P6535" s="8"/>
      <c r="R6535" s="8"/>
      <c r="T6535" s="8"/>
      <c r="AQ6535"/>
      <c r="BJ6535" s="33" t="s">
        <v>6702</v>
      </c>
      <c r="BP6535" s="8"/>
    </row>
    <row r="6536" spans="1:68" x14ac:dyDescent="0.25">
      <c r="A6536" s="8"/>
      <c r="B6536" s="8"/>
      <c r="C6536" s="8"/>
      <c r="D6536" s="8"/>
      <c r="F6536" s="8"/>
      <c r="H6536"/>
      <c r="N6536"/>
      <c r="P6536" s="8"/>
      <c r="R6536" s="8"/>
      <c r="T6536" s="8"/>
      <c r="AQ6536"/>
      <c r="BJ6536" s="33" t="s">
        <v>6703</v>
      </c>
      <c r="BP6536" s="8"/>
    </row>
    <row r="6537" spans="1:68" x14ac:dyDescent="0.25">
      <c r="A6537" s="8"/>
      <c r="B6537" s="8"/>
      <c r="C6537" s="8"/>
      <c r="D6537" s="8"/>
      <c r="F6537" s="8"/>
      <c r="H6537"/>
      <c r="N6537"/>
      <c r="P6537" s="8"/>
      <c r="R6537" s="8"/>
      <c r="T6537" s="8"/>
      <c r="AQ6537"/>
      <c r="BJ6537" s="33" t="s">
        <v>6704</v>
      </c>
      <c r="BP6537" s="8"/>
    </row>
    <row r="6538" spans="1:68" x14ac:dyDescent="0.25">
      <c r="A6538" s="8"/>
      <c r="B6538" s="8"/>
      <c r="C6538" s="8"/>
      <c r="D6538" s="8"/>
      <c r="F6538" s="8"/>
      <c r="H6538"/>
      <c r="N6538"/>
      <c r="P6538" s="8"/>
      <c r="R6538" s="8"/>
      <c r="T6538" s="8"/>
      <c r="AQ6538"/>
      <c r="BJ6538" s="33" t="s">
        <v>6705</v>
      </c>
      <c r="BP6538" s="8"/>
    </row>
    <row r="6539" spans="1:68" x14ac:dyDescent="0.25">
      <c r="A6539" s="8"/>
      <c r="B6539" s="8"/>
      <c r="C6539" s="8"/>
      <c r="D6539" s="8"/>
      <c r="F6539" s="8"/>
      <c r="H6539"/>
      <c r="N6539"/>
      <c r="P6539" s="8"/>
      <c r="R6539" s="8"/>
      <c r="T6539" s="8"/>
      <c r="AQ6539"/>
      <c r="BJ6539" s="33" t="s">
        <v>6706</v>
      </c>
      <c r="BP6539" s="8"/>
    </row>
    <row r="6540" spans="1:68" x14ac:dyDescent="0.25">
      <c r="A6540" s="8"/>
      <c r="B6540" s="8"/>
      <c r="C6540" s="8"/>
      <c r="D6540" s="8"/>
      <c r="F6540" s="8"/>
      <c r="H6540"/>
      <c r="N6540"/>
      <c r="P6540" s="8"/>
      <c r="R6540" s="8"/>
      <c r="T6540" s="8"/>
      <c r="AQ6540"/>
      <c r="BJ6540" s="33" t="s">
        <v>6707</v>
      </c>
      <c r="BP6540" s="8"/>
    </row>
    <row r="6541" spans="1:68" x14ac:dyDescent="0.25">
      <c r="A6541" s="8"/>
      <c r="B6541" s="8"/>
      <c r="C6541" s="8"/>
      <c r="D6541" s="8"/>
      <c r="F6541" s="8"/>
      <c r="H6541"/>
      <c r="N6541"/>
      <c r="P6541" s="8"/>
      <c r="R6541" s="8"/>
      <c r="T6541" s="8"/>
      <c r="AQ6541"/>
      <c r="BJ6541" s="33" t="s">
        <v>6708</v>
      </c>
      <c r="BP6541" s="8"/>
    </row>
    <row r="6542" spans="1:68" x14ac:dyDescent="0.25">
      <c r="A6542" s="8"/>
      <c r="B6542" s="8"/>
      <c r="C6542" s="8"/>
      <c r="D6542" s="8"/>
      <c r="F6542" s="8"/>
      <c r="H6542"/>
      <c r="N6542"/>
      <c r="P6542" s="8"/>
      <c r="R6542" s="8"/>
      <c r="T6542" s="8"/>
      <c r="AQ6542"/>
      <c r="BJ6542" s="33" t="s">
        <v>6709</v>
      </c>
      <c r="BP6542" s="8"/>
    </row>
    <row r="6543" spans="1:68" x14ac:dyDescent="0.25">
      <c r="A6543" s="8"/>
      <c r="B6543" s="8"/>
      <c r="C6543" s="8"/>
      <c r="D6543" s="8"/>
      <c r="F6543" s="8"/>
      <c r="H6543"/>
      <c r="N6543"/>
      <c r="P6543" s="8"/>
      <c r="R6543" s="8"/>
      <c r="T6543" s="8"/>
      <c r="AQ6543"/>
      <c r="BJ6543" s="33" t="s">
        <v>6710</v>
      </c>
      <c r="BP6543" s="8"/>
    </row>
    <row r="6544" spans="1:68" x14ac:dyDescent="0.25">
      <c r="A6544" s="8"/>
      <c r="B6544" s="8"/>
      <c r="C6544" s="8"/>
      <c r="D6544" s="8"/>
      <c r="F6544" s="8"/>
      <c r="H6544"/>
      <c r="N6544"/>
      <c r="P6544" s="8"/>
      <c r="R6544" s="8"/>
      <c r="T6544" s="8"/>
      <c r="AQ6544"/>
      <c r="BJ6544" s="33" t="s">
        <v>6711</v>
      </c>
      <c r="BP6544" s="8"/>
    </row>
    <row r="6545" spans="1:68" x14ac:dyDescent="0.25">
      <c r="A6545" s="8"/>
      <c r="B6545" s="8"/>
      <c r="C6545" s="8"/>
      <c r="D6545" s="8"/>
      <c r="F6545" s="8"/>
      <c r="H6545"/>
      <c r="N6545"/>
      <c r="P6545" s="8"/>
      <c r="R6545" s="8"/>
      <c r="T6545" s="8"/>
      <c r="AQ6545"/>
      <c r="BJ6545" s="33" t="s">
        <v>6712</v>
      </c>
      <c r="BP6545" s="8"/>
    </row>
    <row r="6546" spans="1:68" x14ac:dyDescent="0.25">
      <c r="A6546" s="8"/>
      <c r="B6546" s="8"/>
      <c r="C6546" s="8"/>
      <c r="D6546" s="8"/>
      <c r="F6546" s="8"/>
      <c r="H6546"/>
      <c r="N6546"/>
      <c r="P6546" s="8"/>
      <c r="R6546" s="8"/>
      <c r="T6546" s="8"/>
      <c r="AQ6546"/>
      <c r="BJ6546" s="33" t="s">
        <v>6713</v>
      </c>
      <c r="BP6546" s="8"/>
    </row>
    <row r="6547" spans="1:68" x14ac:dyDescent="0.25">
      <c r="A6547" s="8"/>
      <c r="B6547" s="8"/>
      <c r="C6547" s="8"/>
      <c r="D6547" s="8"/>
      <c r="F6547" s="8"/>
      <c r="H6547"/>
      <c r="N6547"/>
      <c r="P6547" s="8"/>
      <c r="R6547" s="8"/>
      <c r="T6547" s="8"/>
      <c r="AQ6547"/>
      <c r="BJ6547" s="33" t="s">
        <v>6714</v>
      </c>
      <c r="BP6547" s="8"/>
    </row>
    <row r="6548" spans="1:68" x14ac:dyDescent="0.25">
      <c r="A6548" s="8"/>
      <c r="B6548" s="8"/>
      <c r="C6548" s="8"/>
      <c r="D6548" s="8"/>
      <c r="F6548" s="8"/>
      <c r="H6548"/>
      <c r="N6548"/>
      <c r="P6548" s="8"/>
      <c r="R6548" s="8"/>
      <c r="T6548" s="8"/>
      <c r="AQ6548"/>
      <c r="BJ6548" s="33" t="s">
        <v>6715</v>
      </c>
      <c r="BP6548" s="8"/>
    </row>
    <row r="6549" spans="1:68" x14ac:dyDescent="0.25">
      <c r="A6549" s="8"/>
      <c r="B6549" s="8"/>
      <c r="C6549" s="8"/>
      <c r="D6549" s="8"/>
      <c r="F6549" s="8"/>
      <c r="H6549"/>
      <c r="N6549"/>
      <c r="P6549" s="8"/>
      <c r="R6549" s="8"/>
      <c r="T6549" s="8"/>
      <c r="AQ6549"/>
      <c r="BJ6549" s="33" t="s">
        <v>6716</v>
      </c>
      <c r="BP6549" s="8"/>
    </row>
    <row r="6550" spans="1:68" x14ac:dyDescent="0.25">
      <c r="A6550" s="8"/>
      <c r="B6550" s="8"/>
      <c r="C6550" s="8"/>
      <c r="D6550" s="8"/>
      <c r="F6550" s="8"/>
      <c r="H6550"/>
      <c r="N6550"/>
      <c r="P6550" s="8"/>
      <c r="R6550" s="8"/>
      <c r="T6550" s="8"/>
      <c r="AQ6550"/>
      <c r="BJ6550" s="33" t="s">
        <v>6717</v>
      </c>
      <c r="BP6550" s="8"/>
    </row>
    <row r="6551" spans="1:68" x14ac:dyDescent="0.25">
      <c r="A6551" s="8"/>
      <c r="B6551" s="8"/>
      <c r="C6551" s="8"/>
      <c r="D6551" s="8"/>
      <c r="F6551" s="8"/>
      <c r="H6551"/>
      <c r="N6551"/>
      <c r="P6551" s="8"/>
      <c r="R6551" s="8"/>
      <c r="T6551" s="8"/>
      <c r="AQ6551"/>
      <c r="BJ6551" s="33" t="s">
        <v>6718</v>
      </c>
      <c r="BP6551" s="8"/>
    </row>
    <row r="6552" spans="1:68" x14ac:dyDescent="0.25">
      <c r="A6552" s="8"/>
      <c r="B6552" s="8"/>
      <c r="C6552" s="8"/>
      <c r="D6552" s="8"/>
      <c r="F6552" s="8"/>
      <c r="H6552"/>
      <c r="N6552"/>
      <c r="P6552" s="8"/>
      <c r="R6552" s="8"/>
      <c r="T6552" s="8"/>
      <c r="AQ6552"/>
      <c r="BJ6552" s="33" t="s">
        <v>6719</v>
      </c>
      <c r="BP6552" s="8"/>
    </row>
    <row r="6553" spans="1:68" x14ac:dyDescent="0.25">
      <c r="A6553" s="8"/>
      <c r="B6553" s="8"/>
      <c r="C6553" s="8"/>
      <c r="D6553" s="8"/>
      <c r="F6553" s="8"/>
      <c r="H6553"/>
      <c r="N6553"/>
      <c r="P6553" s="8"/>
      <c r="R6553" s="8"/>
      <c r="T6553" s="8"/>
      <c r="AQ6553"/>
      <c r="BJ6553" s="33" t="s">
        <v>6720</v>
      </c>
      <c r="BP6553" s="8"/>
    </row>
    <row r="6554" spans="1:68" x14ac:dyDescent="0.25">
      <c r="A6554" s="8"/>
      <c r="B6554" s="8"/>
      <c r="C6554" s="8"/>
      <c r="D6554" s="8"/>
      <c r="F6554" s="8"/>
      <c r="H6554"/>
      <c r="N6554"/>
      <c r="P6554" s="8"/>
      <c r="R6554" s="8"/>
      <c r="T6554" s="8"/>
      <c r="AQ6554"/>
      <c r="BJ6554" s="33" t="s">
        <v>6721</v>
      </c>
      <c r="BP6554" s="8"/>
    </row>
    <row r="6555" spans="1:68" x14ac:dyDescent="0.25">
      <c r="A6555" s="8"/>
      <c r="B6555" s="8"/>
      <c r="C6555" s="8"/>
      <c r="D6555" s="8"/>
      <c r="F6555" s="8"/>
      <c r="H6555"/>
      <c r="N6555"/>
      <c r="P6555" s="8"/>
      <c r="R6555" s="8"/>
      <c r="T6555" s="8"/>
      <c r="AQ6555"/>
      <c r="BJ6555" s="33" t="s">
        <v>6722</v>
      </c>
      <c r="BP6555" s="8"/>
    </row>
    <row r="6556" spans="1:68" x14ac:dyDescent="0.25">
      <c r="A6556" s="8"/>
      <c r="B6556" s="8"/>
      <c r="C6556" s="8"/>
      <c r="D6556" s="8"/>
      <c r="F6556" s="8"/>
      <c r="H6556"/>
      <c r="N6556"/>
      <c r="P6556" s="8"/>
      <c r="R6556" s="8"/>
      <c r="T6556" s="8"/>
      <c r="AQ6556"/>
      <c r="BJ6556" s="33" t="s">
        <v>6723</v>
      </c>
      <c r="BP6556" s="8"/>
    </row>
    <row r="6557" spans="1:68" x14ac:dyDescent="0.25">
      <c r="A6557" s="8"/>
      <c r="B6557" s="8"/>
      <c r="C6557" s="8"/>
      <c r="D6557" s="8"/>
      <c r="F6557" s="8"/>
      <c r="H6557"/>
      <c r="N6557"/>
      <c r="P6557" s="8"/>
      <c r="R6557" s="8"/>
      <c r="T6557" s="8"/>
      <c r="AQ6557"/>
      <c r="BJ6557" s="33" t="s">
        <v>6724</v>
      </c>
      <c r="BP6557" s="8"/>
    </row>
    <row r="6558" spans="1:68" x14ac:dyDescent="0.25">
      <c r="A6558" s="8"/>
      <c r="B6558" s="8"/>
      <c r="C6558" s="8"/>
      <c r="D6558" s="8"/>
      <c r="F6558" s="8"/>
      <c r="H6558"/>
      <c r="N6558"/>
      <c r="P6558" s="8"/>
      <c r="R6558" s="8"/>
      <c r="T6558" s="8"/>
      <c r="AQ6558"/>
      <c r="BJ6558" s="33" t="s">
        <v>6725</v>
      </c>
      <c r="BP6558" s="8"/>
    </row>
    <row r="6559" spans="1:68" x14ac:dyDescent="0.25">
      <c r="A6559" s="8"/>
      <c r="B6559" s="8"/>
      <c r="C6559" s="8"/>
      <c r="D6559" s="8"/>
      <c r="F6559" s="8"/>
      <c r="H6559"/>
      <c r="N6559"/>
      <c r="P6559" s="8"/>
      <c r="R6559" s="8"/>
      <c r="T6559" s="8"/>
      <c r="AQ6559"/>
      <c r="BJ6559" s="33" t="s">
        <v>6726</v>
      </c>
      <c r="BP6559" s="8"/>
    </row>
    <row r="6560" spans="1:68" x14ac:dyDescent="0.25">
      <c r="A6560" s="8"/>
      <c r="B6560" s="8"/>
      <c r="C6560" s="8"/>
      <c r="D6560" s="8"/>
      <c r="F6560" s="8"/>
      <c r="H6560"/>
      <c r="N6560"/>
      <c r="P6560" s="8"/>
      <c r="R6560" s="8"/>
      <c r="T6560" s="8"/>
      <c r="AQ6560"/>
      <c r="BJ6560" s="33" t="s">
        <v>6727</v>
      </c>
      <c r="BP6560" s="8"/>
    </row>
    <row r="6561" spans="1:68" x14ac:dyDescent="0.25">
      <c r="A6561" s="8"/>
      <c r="B6561" s="8"/>
      <c r="C6561" s="8"/>
      <c r="D6561" s="8"/>
      <c r="F6561" s="8"/>
      <c r="H6561"/>
      <c r="N6561"/>
      <c r="P6561" s="8"/>
      <c r="R6561" s="8"/>
      <c r="T6561" s="8"/>
      <c r="AQ6561"/>
      <c r="BJ6561" s="33" t="s">
        <v>6728</v>
      </c>
      <c r="BP6561" s="8"/>
    </row>
    <row r="6562" spans="1:68" x14ac:dyDescent="0.25">
      <c r="A6562" s="8"/>
      <c r="B6562" s="8"/>
      <c r="C6562" s="8"/>
      <c r="D6562" s="8"/>
      <c r="F6562" s="8"/>
      <c r="H6562"/>
      <c r="N6562"/>
      <c r="P6562" s="8"/>
      <c r="R6562" s="8"/>
      <c r="T6562" s="8"/>
      <c r="AQ6562"/>
      <c r="BJ6562" s="33" t="s">
        <v>6729</v>
      </c>
      <c r="BP6562" s="8"/>
    </row>
    <row r="6563" spans="1:68" x14ac:dyDescent="0.25">
      <c r="A6563" s="8"/>
      <c r="B6563" s="8"/>
      <c r="C6563" s="8"/>
      <c r="D6563" s="8"/>
      <c r="F6563" s="8"/>
      <c r="H6563"/>
      <c r="N6563"/>
      <c r="P6563" s="8"/>
      <c r="R6563" s="8"/>
      <c r="T6563" s="8"/>
      <c r="AQ6563"/>
      <c r="BJ6563" s="33" t="s">
        <v>6730</v>
      </c>
      <c r="BP6563" s="8"/>
    </row>
    <row r="6564" spans="1:68" x14ac:dyDescent="0.25">
      <c r="A6564" s="8"/>
      <c r="B6564" s="8"/>
      <c r="C6564" s="8"/>
      <c r="D6564" s="8"/>
      <c r="F6564" s="8"/>
      <c r="H6564"/>
      <c r="N6564"/>
      <c r="P6564" s="8"/>
      <c r="R6564" s="8"/>
      <c r="T6564" s="8"/>
      <c r="AQ6564"/>
      <c r="BJ6564" s="33" t="s">
        <v>6731</v>
      </c>
      <c r="BP6564" s="8"/>
    </row>
    <row r="6565" spans="1:68" x14ac:dyDescent="0.25">
      <c r="A6565" s="8"/>
      <c r="B6565" s="8"/>
      <c r="C6565" s="8"/>
      <c r="D6565" s="8"/>
      <c r="F6565" s="8"/>
      <c r="H6565"/>
      <c r="N6565"/>
      <c r="P6565" s="8"/>
      <c r="R6565" s="8"/>
      <c r="T6565" s="8"/>
      <c r="AQ6565"/>
      <c r="BJ6565" s="33" t="s">
        <v>6732</v>
      </c>
      <c r="BP6565" s="8"/>
    </row>
    <row r="6566" spans="1:68" x14ac:dyDescent="0.25">
      <c r="A6566" s="8"/>
      <c r="B6566" s="8"/>
      <c r="C6566" s="8"/>
      <c r="D6566" s="8"/>
      <c r="F6566" s="8"/>
      <c r="H6566"/>
      <c r="N6566"/>
      <c r="P6566" s="8"/>
      <c r="R6566" s="8"/>
      <c r="T6566" s="8"/>
      <c r="AQ6566"/>
      <c r="BJ6566" s="33" t="s">
        <v>6733</v>
      </c>
      <c r="BP6566" s="8"/>
    </row>
    <row r="6567" spans="1:68" x14ac:dyDescent="0.25">
      <c r="A6567" s="8"/>
      <c r="B6567" s="8"/>
      <c r="C6567" s="8"/>
      <c r="D6567" s="8"/>
      <c r="F6567" s="8"/>
      <c r="H6567"/>
      <c r="N6567"/>
      <c r="P6567" s="8"/>
      <c r="R6567" s="8"/>
      <c r="T6567" s="8"/>
      <c r="AQ6567"/>
      <c r="BJ6567" s="33" t="s">
        <v>6734</v>
      </c>
      <c r="BP6567" s="8"/>
    </row>
    <row r="6568" spans="1:68" x14ac:dyDescent="0.25">
      <c r="A6568" s="8"/>
      <c r="B6568" s="8"/>
      <c r="C6568" s="8"/>
      <c r="D6568" s="8"/>
      <c r="F6568" s="8"/>
      <c r="H6568"/>
      <c r="N6568"/>
      <c r="P6568" s="8"/>
      <c r="R6568" s="8"/>
      <c r="T6568" s="8"/>
      <c r="AQ6568"/>
      <c r="BJ6568" s="33" t="s">
        <v>6735</v>
      </c>
      <c r="BP6568" s="8"/>
    </row>
    <row r="6569" spans="1:68" x14ac:dyDescent="0.25">
      <c r="A6569" s="8"/>
      <c r="B6569" s="8"/>
      <c r="C6569" s="8"/>
      <c r="D6569" s="8"/>
      <c r="F6569" s="8"/>
      <c r="H6569"/>
      <c r="N6569"/>
      <c r="P6569" s="8"/>
      <c r="R6569" s="8"/>
      <c r="T6569" s="8"/>
      <c r="AQ6569"/>
      <c r="BJ6569" s="33" t="s">
        <v>6736</v>
      </c>
      <c r="BP6569" s="8"/>
    </row>
    <row r="6570" spans="1:68" x14ac:dyDescent="0.25">
      <c r="A6570" s="8"/>
      <c r="B6570" s="8"/>
      <c r="C6570" s="8"/>
      <c r="D6570" s="8"/>
      <c r="F6570" s="8"/>
      <c r="H6570"/>
      <c r="N6570"/>
      <c r="P6570" s="8"/>
      <c r="R6570" s="8"/>
      <c r="T6570" s="8"/>
      <c r="AQ6570"/>
      <c r="BJ6570" s="33" t="s">
        <v>6737</v>
      </c>
      <c r="BP6570" s="8"/>
    </row>
    <row r="6571" spans="1:68" x14ac:dyDescent="0.25">
      <c r="A6571" s="8"/>
      <c r="B6571" s="8"/>
      <c r="C6571" s="8"/>
      <c r="D6571" s="8"/>
      <c r="F6571" s="8"/>
      <c r="H6571"/>
      <c r="N6571"/>
      <c r="P6571" s="8"/>
      <c r="R6571" s="8"/>
      <c r="T6571" s="8"/>
      <c r="AQ6571"/>
      <c r="BJ6571" s="33" t="s">
        <v>6738</v>
      </c>
      <c r="BP6571" s="8"/>
    </row>
    <row r="6572" spans="1:68" x14ac:dyDescent="0.25">
      <c r="A6572" s="8"/>
      <c r="B6572" s="8"/>
      <c r="C6572" s="8"/>
      <c r="D6572" s="8"/>
      <c r="F6572" s="8"/>
      <c r="H6572"/>
      <c r="N6572"/>
      <c r="P6572" s="8"/>
      <c r="R6572" s="8"/>
      <c r="T6572" s="8"/>
      <c r="AQ6572"/>
      <c r="BJ6572" s="33" t="s">
        <v>6739</v>
      </c>
      <c r="BP6572" s="8"/>
    </row>
    <row r="6573" spans="1:68" x14ac:dyDescent="0.25">
      <c r="A6573" s="8"/>
      <c r="B6573" s="8"/>
      <c r="C6573" s="8"/>
      <c r="D6573" s="8"/>
      <c r="F6573" s="8"/>
      <c r="H6573"/>
      <c r="N6573"/>
      <c r="P6573" s="8"/>
      <c r="R6573" s="8"/>
      <c r="T6573" s="8"/>
      <c r="AQ6573"/>
      <c r="BJ6573" s="33" t="s">
        <v>6740</v>
      </c>
      <c r="BP6573" s="8"/>
    </row>
    <row r="6574" spans="1:68" x14ac:dyDescent="0.25">
      <c r="A6574" s="8"/>
      <c r="B6574" s="8"/>
      <c r="C6574" s="8"/>
      <c r="D6574" s="8"/>
      <c r="F6574" s="8"/>
      <c r="H6574"/>
      <c r="N6574"/>
      <c r="P6574" s="8"/>
      <c r="R6574" s="8"/>
      <c r="T6574" s="8"/>
      <c r="AQ6574"/>
      <c r="BJ6574" s="33" t="s">
        <v>6741</v>
      </c>
      <c r="BP6574" s="8"/>
    </row>
    <row r="6575" spans="1:68" x14ac:dyDescent="0.25">
      <c r="A6575" s="8"/>
      <c r="B6575" s="8"/>
      <c r="C6575" s="8"/>
      <c r="D6575" s="8"/>
      <c r="F6575" s="8"/>
      <c r="H6575"/>
      <c r="N6575"/>
      <c r="P6575" s="8"/>
      <c r="R6575" s="8"/>
      <c r="T6575" s="8"/>
      <c r="AQ6575"/>
      <c r="BJ6575" s="33" t="s">
        <v>6742</v>
      </c>
      <c r="BP6575" s="8"/>
    </row>
    <row r="6576" spans="1:68" x14ac:dyDescent="0.25">
      <c r="A6576" s="8"/>
      <c r="B6576" s="8"/>
      <c r="C6576" s="8"/>
      <c r="D6576" s="8"/>
      <c r="F6576" s="8"/>
      <c r="H6576"/>
      <c r="N6576"/>
      <c r="P6576" s="8"/>
      <c r="R6576" s="8"/>
      <c r="T6576" s="8"/>
      <c r="AQ6576"/>
      <c r="BJ6576" s="33" t="s">
        <v>6743</v>
      </c>
      <c r="BP6576" s="8"/>
    </row>
    <row r="6577" spans="1:68" x14ac:dyDescent="0.25">
      <c r="A6577" s="8"/>
      <c r="B6577" s="8"/>
      <c r="C6577" s="8"/>
      <c r="D6577" s="8"/>
      <c r="F6577" s="8"/>
      <c r="H6577"/>
      <c r="N6577"/>
      <c r="P6577" s="8"/>
      <c r="R6577" s="8"/>
      <c r="T6577" s="8"/>
      <c r="AQ6577"/>
      <c r="BJ6577" s="33" t="s">
        <v>6744</v>
      </c>
      <c r="BP6577" s="8"/>
    </row>
    <row r="6578" spans="1:68" x14ac:dyDescent="0.25">
      <c r="A6578" s="8"/>
      <c r="B6578" s="8"/>
      <c r="C6578" s="8"/>
      <c r="D6578" s="8"/>
      <c r="F6578" s="8"/>
      <c r="H6578"/>
      <c r="N6578"/>
      <c r="P6578" s="8"/>
      <c r="R6578" s="8"/>
      <c r="T6578" s="8"/>
      <c r="AQ6578"/>
      <c r="BJ6578" s="33" t="s">
        <v>6745</v>
      </c>
      <c r="BP6578" s="8"/>
    </row>
    <row r="6579" spans="1:68" x14ac:dyDescent="0.25">
      <c r="A6579" s="8"/>
      <c r="B6579" s="8"/>
      <c r="C6579" s="8"/>
      <c r="D6579" s="8"/>
      <c r="F6579" s="8"/>
      <c r="H6579"/>
      <c r="N6579"/>
      <c r="P6579" s="8"/>
      <c r="R6579" s="8"/>
      <c r="T6579" s="8"/>
      <c r="AQ6579"/>
      <c r="BJ6579" s="33" t="s">
        <v>6746</v>
      </c>
      <c r="BP6579" s="8"/>
    </row>
    <row r="6580" spans="1:68" x14ac:dyDescent="0.25">
      <c r="A6580" s="8"/>
      <c r="B6580" s="8"/>
      <c r="C6580" s="8"/>
      <c r="D6580" s="8"/>
      <c r="F6580" s="8"/>
      <c r="H6580"/>
      <c r="N6580"/>
      <c r="P6580" s="8"/>
      <c r="R6580" s="8"/>
      <c r="T6580" s="8"/>
      <c r="AQ6580"/>
      <c r="BJ6580" s="33" t="s">
        <v>6747</v>
      </c>
      <c r="BP6580" s="8"/>
    </row>
    <row r="6581" spans="1:68" x14ac:dyDescent="0.25">
      <c r="A6581" s="8"/>
      <c r="B6581" s="8"/>
      <c r="C6581" s="8"/>
      <c r="D6581" s="8"/>
      <c r="F6581" s="8"/>
      <c r="H6581"/>
      <c r="N6581"/>
      <c r="P6581" s="8"/>
      <c r="R6581" s="8"/>
      <c r="T6581" s="8"/>
      <c r="AQ6581"/>
      <c r="BJ6581" s="33" t="s">
        <v>6748</v>
      </c>
      <c r="BP6581" s="8"/>
    </row>
    <row r="6582" spans="1:68" x14ac:dyDescent="0.25">
      <c r="A6582" s="8"/>
      <c r="B6582" s="8"/>
      <c r="C6582" s="8"/>
      <c r="D6582" s="8"/>
      <c r="F6582" s="8"/>
      <c r="H6582"/>
      <c r="N6582"/>
      <c r="P6582" s="8"/>
      <c r="R6582" s="8"/>
      <c r="T6582" s="8"/>
      <c r="AQ6582"/>
      <c r="BJ6582" s="33" t="s">
        <v>6749</v>
      </c>
      <c r="BP6582" s="8"/>
    </row>
    <row r="6583" spans="1:68" x14ac:dyDescent="0.25">
      <c r="A6583" s="8"/>
      <c r="B6583" s="8"/>
      <c r="C6583" s="8"/>
      <c r="D6583" s="8"/>
      <c r="F6583" s="8"/>
      <c r="H6583"/>
      <c r="N6583"/>
      <c r="P6583" s="8"/>
      <c r="R6583" s="8"/>
      <c r="T6583" s="8"/>
      <c r="AQ6583"/>
      <c r="BJ6583" s="33" t="s">
        <v>6750</v>
      </c>
      <c r="BP6583" s="8"/>
    </row>
    <row r="6584" spans="1:68" x14ac:dyDescent="0.25">
      <c r="A6584" s="8"/>
      <c r="B6584" s="8"/>
      <c r="C6584" s="8"/>
      <c r="D6584" s="8"/>
      <c r="F6584" s="8"/>
      <c r="H6584"/>
      <c r="N6584"/>
      <c r="P6584" s="8"/>
      <c r="R6584" s="8"/>
      <c r="T6584" s="8"/>
      <c r="AQ6584"/>
      <c r="BJ6584" s="33" t="s">
        <v>6751</v>
      </c>
      <c r="BP6584" s="8"/>
    </row>
    <row r="6585" spans="1:68" x14ac:dyDescent="0.25">
      <c r="A6585" s="8"/>
      <c r="B6585" s="8"/>
      <c r="C6585" s="8"/>
      <c r="D6585" s="8"/>
      <c r="F6585" s="8"/>
      <c r="H6585"/>
      <c r="N6585"/>
      <c r="P6585" s="8"/>
      <c r="R6585" s="8"/>
      <c r="T6585" s="8"/>
      <c r="AQ6585"/>
      <c r="BJ6585" s="33" t="s">
        <v>6752</v>
      </c>
      <c r="BP6585" s="8"/>
    </row>
    <row r="6586" spans="1:68" x14ac:dyDescent="0.25">
      <c r="A6586" s="8"/>
      <c r="B6586" s="8"/>
      <c r="C6586" s="8"/>
      <c r="D6586" s="8"/>
      <c r="F6586" s="8"/>
      <c r="H6586"/>
      <c r="N6586"/>
      <c r="P6586" s="8"/>
      <c r="R6586" s="8"/>
      <c r="T6586" s="8"/>
      <c r="AQ6586"/>
      <c r="BJ6586" s="33" t="s">
        <v>6753</v>
      </c>
      <c r="BP6586" s="8"/>
    </row>
    <row r="6587" spans="1:68" x14ac:dyDescent="0.25">
      <c r="A6587" s="8"/>
      <c r="B6587" s="8"/>
      <c r="C6587" s="8"/>
      <c r="D6587" s="8"/>
      <c r="F6587" s="8"/>
      <c r="H6587"/>
      <c r="N6587"/>
      <c r="P6587" s="8"/>
      <c r="R6587" s="8"/>
      <c r="T6587" s="8"/>
      <c r="AQ6587"/>
      <c r="BJ6587" s="33" t="s">
        <v>6754</v>
      </c>
      <c r="BP6587" s="8"/>
    </row>
    <row r="6588" spans="1:68" x14ac:dyDescent="0.25">
      <c r="A6588" s="8"/>
      <c r="B6588" s="8"/>
      <c r="C6588" s="8"/>
      <c r="D6588" s="8"/>
      <c r="F6588" s="8"/>
      <c r="H6588"/>
      <c r="N6588"/>
      <c r="P6588" s="8"/>
      <c r="R6588" s="8"/>
      <c r="T6588" s="8"/>
      <c r="AQ6588"/>
      <c r="BJ6588" s="33" t="s">
        <v>6755</v>
      </c>
      <c r="BP6588" s="8"/>
    </row>
    <row r="6589" spans="1:68" x14ac:dyDescent="0.25">
      <c r="A6589" s="8"/>
      <c r="B6589" s="8"/>
      <c r="C6589" s="8"/>
      <c r="D6589" s="8"/>
      <c r="F6589" s="8"/>
      <c r="H6589"/>
      <c r="N6589"/>
      <c r="P6589" s="8"/>
      <c r="R6589" s="8"/>
      <c r="T6589" s="8"/>
      <c r="AQ6589"/>
      <c r="BJ6589" s="33" t="s">
        <v>6756</v>
      </c>
      <c r="BP6589" s="8"/>
    </row>
    <row r="6590" spans="1:68" x14ac:dyDescent="0.25">
      <c r="A6590" s="8"/>
      <c r="B6590" s="8"/>
      <c r="C6590" s="8"/>
      <c r="D6590" s="8"/>
      <c r="F6590" s="8"/>
      <c r="H6590"/>
      <c r="N6590"/>
      <c r="P6590" s="8"/>
      <c r="R6590" s="8"/>
      <c r="T6590" s="8"/>
      <c r="AQ6590"/>
      <c r="BJ6590" s="33" t="s">
        <v>6757</v>
      </c>
      <c r="BP6590" s="8"/>
    </row>
    <row r="6591" spans="1:68" x14ac:dyDescent="0.25">
      <c r="A6591" s="8"/>
      <c r="B6591" s="8"/>
      <c r="C6591" s="8"/>
      <c r="D6591" s="8"/>
      <c r="F6591" s="8"/>
      <c r="H6591"/>
      <c r="N6591"/>
      <c r="P6591" s="8"/>
      <c r="R6591" s="8"/>
      <c r="T6591" s="8"/>
      <c r="AQ6591"/>
      <c r="BJ6591" s="33" t="s">
        <v>6758</v>
      </c>
      <c r="BP6591" s="8"/>
    </row>
    <row r="6592" spans="1:68" x14ac:dyDescent="0.25">
      <c r="A6592" s="8"/>
      <c r="B6592" s="8"/>
      <c r="C6592" s="8"/>
      <c r="D6592" s="8"/>
      <c r="F6592" s="8"/>
      <c r="H6592"/>
      <c r="N6592"/>
      <c r="P6592" s="8"/>
      <c r="R6592" s="8"/>
      <c r="T6592" s="8"/>
      <c r="AQ6592"/>
      <c r="BJ6592" s="33" t="s">
        <v>6759</v>
      </c>
      <c r="BP6592" s="8"/>
    </row>
    <row r="6593" spans="1:68" x14ac:dyDescent="0.25">
      <c r="A6593" s="8"/>
      <c r="B6593" s="8"/>
      <c r="C6593" s="8"/>
      <c r="D6593" s="8"/>
      <c r="F6593" s="8"/>
      <c r="H6593"/>
      <c r="N6593"/>
      <c r="P6593" s="8"/>
      <c r="R6593" s="8"/>
      <c r="T6593" s="8"/>
      <c r="AQ6593"/>
      <c r="BJ6593" s="33" t="s">
        <v>6760</v>
      </c>
      <c r="BP6593" s="8"/>
    </row>
    <row r="6594" spans="1:68" x14ac:dyDescent="0.25">
      <c r="A6594" s="8"/>
      <c r="B6594" s="8"/>
      <c r="C6594" s="8"/>
      <c r="D6594" s="8"/>
      <c r="F6594" s="8"/>
      <c r="H6594"/>
      <c r="N6594"/>
      <c r="P6594" s="8"/>
      <c r="R6594" s="8"/>
      <c r="T6594" s="8"/>
      <c r="AQ6594"/>
      <c r="BJ6594" s="33" t="s">
        <v>6761</v>
      </c>
      <c r="BP6594" s="8"/>
    </row>
    <row r="6595" spans="1:68" x14ac:dyDescent="0.25">
      <c r="A6595" s="8"/>
      <c r="B6595" s="8"/>
      <c r="C6595" s="8"/>
      <c r="D6595" s="8"/>
      <c r="F6595" s="8"/>
      <c r="H6595"/>
      <c r="N6595"/>
      <c r="P6595" s="8"/>
      <c r="R6595" s="8"/>
      <c r="T6595" s="8"/>
      <c r="AQ6595"/>
      <c r="BJ6595" s="33" t="s">
        <v>6762</v>
      </c>
      <c r="BP6595" s="8"/>
    </row>
    <row r="6596" spans="1:68" x14ac:dyDescent="0.25">
      <c r="A6596" s="8"/>
      <c r="B6596" s="8"/>
      <c r="C6596" s="8"/>
      <c r="D6596" s="8"/>
      <c r="F6596" s="8"/>
      <c r="H6596"/>
      <c r="N6596"/>
      <c r="P6596" s="8"/>
      <c r="R6596" s="8"/>
      <c r="T6596" s="8"/>
      <c r="AQ6596"/>
      <c r="BJ6596" s="33" t="s">
        <v>6763</v>
      </c>
      <c r="BP6596" s="8"/>
    </row>
    <row r="6597" spans="1:68" x14ac:dyDescent="0.25">
      <c r="A6597" s="8"/>
      <c r="B6597" s="8"/>
      <c r="C6597" s="8"/>
      <c r="D6597" s="8"/>
      <c r="F6597" s="8"/>
      <c r="H6597"/>
      <c r="N6597"/>
      <c r="P6597" s="8"/>
      <c r="R6597" s="8"/>
      <c r="T6597" s="8"/>
      <c r="AQ6597"/>
      <c r="BJ6597" s="33" t="s">
        <v>6764</v>
      </c>
      <c r="BP6597" s="8"/>
    </row>
    <row r="6598" spans="1:68" x14ac:dyDescent="0.25">
      <c r="A6598" s="8"/>
      <c r="B6598" s="8"/>
      <c r="C6598" s="8"/>
      <c r="D6598" s="8"/>
      <c r="F6598" s="8"/>
      <c r="H6598"/>
      <c r="N6598"/>
      <c r="P6598" s="8"/>
      <c r="R6598" s="8"/>
      <c r="T6598" s="8"/>
      <c r="AQ6598"/>
      <c r="BJ6598" s="33" t="s">
        <v>6765</v>
      </c>
      <c r="BP6598" s="8"/>
    </row>
    <row r="6599" spans="1:68" x14ac:dyDescent="0.25">
      <c r="A6599" s="8"/>
      <c r="B6599" s="8"/>
      <c r="C6599" s="8"/>
      <c r="D6599" s="8"/>
      <c r="F6599" s="8"/>
      <c r="H6599"/>
      <c r="N6599"/>
      <c r="P6599" s="8"/>
      <c r="R6599" s="8"/>
      <c r="T6599" s="8"/>
      <c r="AQ6599"/>
      <c r="BJ6599" s="33" t="s">
        <v>6766</v>
      </c>
      <c r="BP6599" s="8"/>
    </row>
    <row r="6600" spans="1:68" x14ac:dyDescent="0.25">
      <c r="A6600" s="8"/>
      <c r="B6600" s="8"/>
      <c r="C6600" s="8"/>
      <c r="D6600" s="8"/>
      <c r="F6600" s="8"/>
      <c r="H6600"/>
      <c r="N6600"/>
      <c r="P6600" s="8"/>
      <c r="R6600" s="8"/>
      <c r="T6600" s="8"/>
      <c r="AQ6600"/>
      <c r="BJ6600" s="33" t="s">
        <v>6767</v>
      </c>
      <c r="BP6600" s="8"/>
    </row>
    <row r="6601" spans="1:68" x14ac:dyDescent="0.25">
      <c r="A6601" s="8"/>
      <c r="B6601" s="8"/>
      <c r="C6601" s="8"/>
      <c r="D6601" s="8"/>
      <c r="F6601" s="8"/>
      <c r="H6601"/>
      <c r="N6601"/>
      <c r="P6601" s="8"/>
      <c r="R6601" s="8"/>
      <c r="T6601" s="8"/>
      <c r="AQ6601"/>
      <c r="BJ6601" s="33" t="s">
        <v>6768</v>
      </c>
      <c r="BP6601" s="8"/>
    </row>
    <row r="6602" spans="1:68" x14ac:dyDescent="0.25">
      <c r="A6602" s="8"/>
      <c r="B6602" s="8"/>
      <c r="C6602" s="8"/>
      <c r="D6602" s="8"/>
      <c r="F6602" s="8"/>
      <c r="H6602"/>
      <c r="N6602"/>
      <c r="P6602" s="8"/>
      <c r="R6602" s="8"/>
      <c r="T6602" s="8"/>
      <c r="AQ6602"/>
      <c r="BJ6602" s="33" t="s">
        <v>6769</v>
      </c>
      <c r="BP6602" s="8"/>
    </row>
    <row r="6603" spans="1:68" x14ac:dyDescent="0.25">
      <c r="A6603" s="8"/>
      <c r="B6603" s="8"/>
      <c r="C6603" s="8"/>
      <c r="D6603" s="8"/>
      <c r="F6603" s="8"/>
      <c r="H6603"/>
      <c r="N6603"/>
      <c r="P6603" s="8"/>
      <c r="R6603" s="8"/>
      <c r="T6603" s="8"/>
      <c r="AQ6603"/>
      <c r="BJ6603" s="33" t="s">
        <v>6770</v>
      </c>
      <c r="BP6603" s="8"/>
    </row>
    <row r="6604" spans="1:68" x14ac:dyDescent="0.25">
      <c r="A6604" s="8"/>
      <c r="B6604" s="8"/>
      <c r="C6604" s="8"/>
      <c r="D6604" s="8"/>
      <c r="F6604" s="8"/>
      <c r="H6604"/>
      <c r="N6604"/>
      <c r="P6604" s="8"/>
      <c r="R6604" s="8"/>
      <c r="T6604" s="8"/>
      <c r="AQ6604"/>
      <c r="BJ6604" s="33" t="s">
        <v>6771</v>
      </c>
      <c r="BP6604" s="8"/>
    </row>
    <row r="6605" spans="1:68" x14ac:dyDescent="0.25">
      <c r="A6605" s="8"/>
      <c r="B6605" s="8"/>
      <c r="C6605" s="8"/>
      <c r="D6605" s="8"/>
      <c r="F6605" s="8"/>
      <c r="H6605"/>
      <c r="N6605"/>
      <c r="P6605" s="8"/>
      <c r="R6605" s="8"/>
      <c r="T6605" s="8"/>
      <c r="AQ6605"/>
      <c r="BJ6605" s="33" t="s">
        <v>6772</v>
      </c>
      <c r="BP6605" s="8"/>
    </row>
    <row r="6606" spans="1:68" x14ac:dyDescent="0.25">
      <c r="A6606" s="8"/>
      <c r="B6606" s="8"/>
      <c r="C6606" s="8"/>
      <c r="D6606" s="8"/>
      <c r="F6606" s="8"/>
      <c r="H6606"/>
      <c r="N6606"/>
      <c r="P6606" s="8"/>
      <c r="R6606" s="8"/>
      <c r="T6606" s="8"/>
      <c r="AQ6606"/>
      <c r="BJ6606" s="33" t="s">
        <v>6773</v>
      </c>
      <c r="BP6606" s="8"/>
    </row>
    <row r="6607" spans="1:68" x14ac:dyDescent="0.25">
      <c r="A6607" s="8"/>
      <c r="B6607" s="8"/>
      <c r="C6607" s="8"/>
      <c r="D6607" s="8"/>
      <c r="F6607" s="8"/>
      <c r="H6607"/>
      <c r="N6607"/>
      <c r="P6607" s="8"/>
      <c r="R6607" s="8"/>
      <c r="T6607" s="8"/>
      <c r="AQ6607"/>
      <c r="BJ6607" s="33" t="s">
        <v>6774</v>
      </c>
      <c r="BP6607" s="8"/>
    </row>
    <row r="6608" spans="1:68" x14ac:dyDescent="0.25">
      <c r="A6608" s="8"/>
      <c r="B6608" s="8"/>
      <c r="C6608" s="8"/>
      <c r="D6608" s="8"/>
      <c r="F6608" s="8"/>
      <c r="H6608"/>
      <c r="N6608"/>
      <c r="P6608" s="8"/>
      <c r="R6608" s="8"/>
      <c r="T6608" s="8"/>
      <c r="AQ6608"/>
      <c r="BJ6608" s="33" t="s">
        <v>6775</v>
      </c>
      <c r="BP6608" s="8"/>
    </row>
    <row r="6609" spans="1:68" x14ac:dyDescent="0.25">
      <c r="A6609" s="8"/>
      <c r="B6609" s="8"/>
      <c r="C6609" s="8"/>
      <c r="D6609" s="8"/>
      <c r="F6609" s="8"/>
      <c r="H6609"/>
      <c r="N6609"/>
      <c r="P6609" s="8"/>
      <c r="R6609" s="8"/>
      <c r="T6609" s="8"/>
      <c r="AQ6609"/>
      <c r="BJ6609" s="33" t="s">
        <v>6776</v>
      </c>
      <c r="BP6609" s="8"/>
    </row>
    <row r="6610" spans="1:68" x14ac:dyDescent="0.25">
      <c r="A6610" s="8"/>
      <c r="B6610" s="8"/>
      <c r="C6610" s="8"/>
      <c r="D6610" s="8"/>
      <c r="F6610" s="8"/>
      <c r="H6610"/>
      <c r="N6610"/>
      <c r="P6610" s="8"/>
      <c r="R6610" s="8"/>
      <c r="T6610" s="8"/>
      <c r="AQ6610"/>
      <c r="BJ6610" s="33" t="s">
        <v>6777</v>
      </c>
      <c r="BP6610" s="8"/>
    </row>
    <row r="6611" spans="1:68" x14ac:dyDescent="0.25">
      <c r="A6611" s="8"/>
      <c r="B6611" s="8"/>
      <c r="C6611" s="8"/>
      <c r="D6611" s="8"/>
      <c r="F6611" s="8"/>
      <c r="H6611"/>
      <c r="N6611"/>
      <c r="P6611" s="8"/>
      <c r="R6611" s="8"/>
      <c r="T6611" s="8"/>
      <c r="AQ6611"/>
      <c r="BJ6611" s="33" t="s">
        <v>6778</v>
      </c>
      <c r="BP6611" s="8"/>
    </row>
    <row r="6612" spans="1:68" x14ac:dyDescent="0.25">
      <c r="A6612" s="8"/>
      <c r="B6612" s="8"/>
      <c r="C6612" s="8"/>
      <c r="D6612" s="8"/>
      <c r="F6612" s="8"/>
      <c r="H6612"/>
      <c r="N6612"/>
      <c r="P6612" s="8"/>
      <c r="R6612" s="8"/>
      <c r="T6612" s="8"/>
      <c r="AQ6612"/>
      <c r="BJ6612" s="33" t="s">
        <v>6779</v>
      </c>
      <c r="BP6612" s="8"/>
    </row>
    <row r="6613" spans="1:68" x14ac:dyDescent="0.25">
      <c r="A6613" s="8"/>
      <c r="B6613" s="8"/>
      <c r="C6613" s="8"/>
      <c r="D6613" s="8"/>
      <c r="F6613" s="8"/>
      <c r="H6613"/>
      <c r="N6613"/>
      <c r="P6613" s="8"/>
      <c r="R6613" s="8"/>
      <c r="T6613" s="8"/>
      <c r="AQ6613"/>
      <c r="BJ6613" s="33" t="s">
        <v>6780</v>
      </c>
      <c r="BP6613" s="8"/>
    </row>
    <row r="6614" spans="1:68" x14ac:dyDescent="0.25">
      <c r="A6614" s="8"/>
      <c r="B6614" s="8"/>
      <c r="C6614" s="8"/>
      <c r="D6614" s="8"/>
      <c r="F6614" s="8"/>
      <c r="H6614"/>
      <c r="N6614"/>
      <c r="P6614" s="8"/>
      <c r="R6614" s="8"/>
      <c r="T6614" s="8"/>
      <c r="AQ6614"/>
      <c r="BJ6614" s="33" t="s">
        <v>6781</v>
      </c>
      <c r="BP6614" s="8"/>
    </row>
    <row r="6615" spans="1:68" x14ac:dyDescent="0.25">
      <c r="A6615" s="8"/>
      <c r="B6615" s="8"/>
      <c r="C6615" s="8"/>
      <c r="D6615" s="8"/>
      <c r="F6615" s="8"/>
      <c r="H6615"/>
      <c r="N6615"/>
      <c r="P6615" s="8"/>
      <c r="R6615" s="8"/>
      <c r="T6615" s="8"/>
      <c r="AQ6615"/>
      <c r="BJ6615" s="33" t="s">
        <v>6782</v>
      </c>
      <c r="BP6615" s="8"/>
    </row>
    <row r="6616" spans="1:68" x14ac:dyDescent="0.25">
      <c r="A6616" s="8"/>
      <c r="B6616" s="8"/>
      <c r="C6616" s="8"/>
      <c r="D6616" s="8"/>
      <c r="F6616" s="8"/>
      <c r="H6616"/>
      <c r="N6616"/>
      <c r="P6616" s="8"/>
      <c r="R6616" s="8"/>
      <c r="T6616" s="8"/>
      <c r="AQ6616"/>
      <c r="BJ6616" s="33" t="s">
        <v>6783</v>
      </c>
      <c r="BP6616" s="8"/>
    </row>
    <row r="6617" spans="1:68" x14ac:dyDescent="0.25">
      <c r="A6617" s="8"/>
      <c r="B6617" s="8"/>
      <c r="C6617" s="8"/>
      <c r="D6617" s="8"/>
      <c r="F6617" s="8"/>
      <c r="H6617"/>
      <c r="N6617"/>
      <c r="P6617" s="8"/>
      <c r="R6617" s="8"/>
      <c r="T6617" s="8"/>
      <c r="AQ6617"/>
      <c r="BJ6617" s="33" t="s">
        <v>6784</v>
      </c>
      <c r="BP6617" s="8"/>
    </row>
    <row r="6618" spans="1:68" x14ac:dyDescent="0.25">
      <c r="A6618" s="8"/>
      <c r="B6618" s="8"/>
      <c r="C6618" s="8"/>
      <c r="D6618" s="8"/>
      <c r="F6618" s="8"/>
      <c r="H6618"/>
      <c r="N6618"/>
      <c r="P6618" s="8"/>
      <c r="R6618" s="8"/>
      <c r="T6618" s="8"/>
      <c r="AQ6618"/>
      <c r="BJ6618" s="33" t="s">
        <v>6785</v>
      </c>
      <c r="BP6618" s="8"/>
    </row>
    <row r="6619" spans="1:68" x14ac:dyDescent="0.25">
      <c r="A6619" s="8"/>
      <c r="B6619" s="8"/>
      <c r="C6619" s="8"/>
      <c r="D6619" s="8"/>
      <c r="F6619" s="8"/>
      <c r="H6619"/>
      <c r="N6619"/>
      <c r="P6619" s="8"/>
      <c r="R6619" s="8"/>
      <c r="T6619" s="8"/>
      <c r="AQ6619"/>
      <c r="BJ6619" s="33" t="s">
        <v>6786</v>
      </c>
      <c r="BP6619" s="8"/>
    </row>
    <row r="6620" spans="1:68" x14ac:dyDescent="0.25">
      <c r="A6620" s="8"/>
      <c r="B6620" s="8"/>
      <c r="C6620" s="8"/>
      <c r="D6620" s="8"/>
      <c r="F6620" s="8"/>
      <c r="H6620"/>
      <c r="N6620"/>
      <c r="P6620" s="8"/>
      <c r="R6620" s="8"/>
      <c r="T6620" s="8"/>
      <c r="AQ6620"/>
      <c r="BJ6620" s="33" t="s">
        <v>6787</v>
      </c>
      <c r="BP6620" s="8"/>
    </row>
    <row r="6621" spans="1:68" x14ac:dyDescent="0.25">
      <c r="A6621" s="8"/>
      <c r="B6621" s="8"/>
      <c r="C6621" s="8"/>
      <c r="D6621" s="8"/>
      <c r="F6621" s="8"/>
      <c r="H6621"/>
      <c r="N6621"/>
      <c r="P6621" s="8"/>
      <c r="R6621" s="8"/>
      <c r="T6621" s="8"/>
      <c r="AQ6621"/>
      <c r="BJ6621" s="33" t="s">
        <v>6788</v>
      </c>
      <c r="BP6621" s="8"/>
    </row>
    <row r="6622" spans="1:68" x14ac:dyDescent="0.25">
      <c r="A6622" s="8"/>
      <c r="B6622" s="8"/>
      <c r="C6622" s="8"/>
      <c r="D6622" s="8"/>
      <c r="F6622" s="8"/>
      <c r="H6622"/>
      <c r="N6622"/>
      <c r="P6622" s="8"/>
      <c r="R6622" s="8"/>
      <c r="T6622" s="8"/>
      <c r="AQ6622"/>
      <c r="BJ6622" s="33" t="s">
        <v>6789</v>
      </c>
      <c r="BP6622" s="8"/>
    </row>
    <row r="6623" spans="1:68" x14ac:dyDescent="0.25">
      <c r="A6623" s="8"/>
      <c r="B6623" s="8"/>
      <c r="C6623" s="8"/>
      <c r="D6623" s="8"/>
      <c r="F6623" s="8"/>
      <c r="H6623"/>
      <c r="N6623"/>
      <c r="P6623" s="8"/>
      <c r="R6623" s="8"/>
      <c r="T6623" s="8"/>
      <c r="AQ6623"/>
      <c r="BJ6623" s="33" t="s">
        <v>6790</v>
      </c>
      <c r="BP6623" s="8"/>
    </row>
    <row r="6624" spans="1:68" x14ac:dyDescent="0.25">
      <c r="A6624" s="8"/>
      <c r="B6624" s="8"/>
      <c r="C6624" s="8"/>
      <c r="D6624" s="8"/>
      <c r="F6624" s="8"/>
      <c r="H6624"/>
      <c r="N6624"/>
      <c r="P6624" s="8"/>
      <c r="R6624" s="8"/>
      <c r="T6624" s="8"/>
      <c r="AQ6624"/>
      <c r="BJ6624" s="33" t="s">
        <v>6791</v>
      </c>
      <c r="BP6624" s="8"/>
    </row>
    <row r="6625" spans="1:68" x14ac:dyDescent="0.25">
      <c r="A6625" s="8"/>
      <c r="B6625" s="8"/>
      <c r="C6625" s="8"/>
      <c r="D6625" s="8"/>
      <c r="F6625" s="8"/>
      <c r="H6625"/>
      <c r="N6625"/>
      <c r="P6625" s="8"/>
      <c r="R6625" s="8"/>
      <c r="T6625" s="8"/>
      <c r="AQ6625"/>
      <c r="BJ6625" s="33" t="s">
        <v>6792</v>
      </c>
      <c r="BP6625" s="8"/>
    </row>
    <row r="6626" spans="1:68" x14ac:dyDescent="0.25">
      <c r="A6626" s="8"/>
      <c r="B6626" s="8"/>
      <c r="C6626" s="8"/>
      <c r="D6626" s="8"/>
      <c r="F6626" s="8"/>
      <c r="H6626"/>
      <c r="N6626"/>
      <c r="P6626" s="8"/>
      <c r="R6626" s="8"/>
      <c r="T6626" s="8"/>
      <c r="AQ6626"/>
      <c r="BJ6626" s="33" t="s">
        <v>6793</v>
      </c>
      <c r="BP6626" s="8"/>
    </row>
    <row r="6627" spans="1:68" x14ac:dyDescent="0.25">
      <c r="A6627" s="8"/>
      <c r="B6627" s="8"/>
      <c r="C6627" s="8"/>
      <c r="D6627" s="8"/>
      <c r="F6627" s="8"/>
      <c r="H6627"/>
      <c r="N6627"/>
      <c r="P6627" s="8"/>
      <c r="R6627" s="8"/>
      <c r="T6627" s="8"/>
      <c r="AQ6627"/>
      <c r="BJ6627" s="33" t="s">
        <v>6794</v>
      </c>
      <c r="BP6627" s="8"/>
    </row>
    <row r="6628" spans="1:68" x14ac:dyDescent="0.25">
      <c r="A6628" s="8"/>
      <c r="B6628" s="8"/>
      <c r="C6628" s="8"/>
      <c r="D6628" s="8"/>
      <c r="F6628" s="8"/>
      <c r="H6628"/>
      <c r="N6628"/>
      <c r="P6628" s="8"/>
      <c r="R6628" s="8"/>
      <c r="T6628" s="8"/>
      <c r="AQ6628"/>
      <c r="BJ6628" s="33" t="s">
        <v>6795</v>
      </c>
      <c r="BP6628" s="8"/>
    </row>
    <row r="6629" spans="1:68" x14ac:dyDescent="0.25">
      <c r="A6629" s="8"/>
      <c r="B6629" s="8"/>
      <c r="C6629" s="8"/>
      <c r="D6629" s="8"/>
      <c r="F6629" s="8"/>
      <c r="H6629"/>
      <c r="N6629"/>
      <c r="P6629" s="8"/>
      <c r="R6629" s="8"/>
      <c r="T6629" s="8"/>
      <c r="AQ6629"/>
      <c r="BJ6629" s="33" t="s">
        <v>6796</v>
      </c>
      <c r="BP6629" s="8"/>
    </row>
    <row r="6630" spans="1:68" x14ac:dyDescent="0.25">
      <c r="A6630" s="8"/>
      <c r="B6630" s="8"/>
      <c r="C6630" s="8"/>
      <c r="D6630" s="8"/>
      <c r="F6630" s="8"/>
      <c r="H6630"/>
      <c r="N6630"/>
      <c r="P6630" s="8"/>
      <c r="R6630" s="8"/>
      <c r="T6630" s="8"/>
      <c r="AQ6630"/>
      <c r="BJ6630" s="33" t="s">
        <v>6797</v>
      </c>
      <c r="BP6630" s="8"/>
    </row>
    <row r="6631" spans="1:68" x14ac:dyDescent="0.25">
      <c r="A6631" s="8"/>
      <c r="B6631" s="8"/>
      <c r="C6631" s="8"/>
      <c r="D6631" s="8"/>
      <c r="F6631" s="8"/>
      <c r="H6631"/>
      <c r="N6631"/>
      <c r="P6631" s="8"/>
      <c r="R6631" s="8"/>
      <c r="T6631" s="8"/>
      <c r="AQ6631"/>
      <c r="BJ6631" s="33" t="s">
        <v>6798</v>
      </c>
      <c r="BP6631" s="8"/>
    </row>
    <row r="6632" spans="1:68" x14ac:dyDescent="0.25">
      <c r="A6632" s="8"/>
      <c r="B6632" s="8"/>
      <c r="C6632" s="8"/>
      <c r="D6632" s="8"/>
      <c r="F6632" s="8"/>
      <c r="H6632"/>
      <c r="N6632"/>
      <c r="P6632" s="8"/>
      <c r="R6632" s="8"/>
      <c r="T6632" s="8"/>
      <c r="AQ6632"/>
      <c r="BJ6632" s="33" t="s">
        <v>6799</v>
      </c>
      <c r="BP6632" s="8"/>
    </row>
    <row r="6633" spans="1:68" x14ac:dyDescent="0.25">
      <c r="A6633" s="8"/>
      <c r="B6633" s="8"/>
      <c r="C6633" s="8"/>
      <c r="D6633" s="8"/>
      <c r="F6633" s="8"/>
      <c r="H6633"/>
      <c r="N6633"/>
      <c r="P6633" s="8"/>
      <c r="R6633" s="8"/>
      <c r="T6633" s="8"/>
      <c r="AQ6633"/>
      <c r="BJ6633" s="33" t="s">
        <v>6800</v>
      </c>
      <c r="BP6633" s="8"/>
    </row>
    <row r="6634" spans="1:68" x14ac:dyDescent="0.25">
      <c r="A6634" s="8"/>
      <c r="B6634" s="8"/>
      <c r="C6634" s="8"/>
      <c r="D6634" s="8"/>
      <c r="F6634" s="8"/>
      <c r="H6634"/>
      <c r="N6634"/>
      <c r="P6634" s="8"/>
      <c r="R6634" s="8"/>
      <c r="T6634" s="8"/>
      <c r="AQ6634"/>
      <c r="BJ6634" s="33" t="s">
        <v>6801</v>
      </c>
      <c r="BP6634" s="8"/>
    </row>
    <row r="6635" spans="1:68" x14ac:dyDescent="0.25">
      <c r="A6635" s="8"/>
      <c r="B6635" s="8"/>
      <c r="C6635" s="8"/>
      <c r="D6635" s="8"/>
      <c r="F6635" s="8"/>
      <c r="H6635"/>
      <c r="N6635"/>
      <c r="P6635" s="8"/>
      <c r="R6635" s="8"/>
      <c r="T6635" s="8"/>
      <c r="AQ6635"/>
      <c r="BJ6635" s="33" t="s">
        <v>6802</v>
      </c>
      <c r="BP6635" s="8"/>
    </row>
    <row r="6636" spans="1:68" x14ac:dyDescent="0.25">
      <c r="A6636" s="8"/>
      <c r="B6636" s="8"/>
      <c r="C6636" s="8"/>
      <c r="D6636" s="8"/>
      <c r="F6636" s="8"/>
      <c r="H6636"/>
      <c r="N6636"/>
      <c r="P6636" s="8"/>
      <c r="R6636" s="8"/>
      <c r="T6636" s="8"/>
      <c r="AQ6636"/>
      <c r="BJ6636" s="33" t="s">
        <v>6803</v>
      </c>
      <c r="BP6636" s="8"/>
    </row>
    <row r="6637" spans="1:68" x14ac:dyDescent="0.25">
      <c r="A6637" s="8"/>
      <c r="B6637" s="8"/>
      <c r="C6637" s="8"/>
      <c r="D6637" s="8"/>
      <c r="F6637" s="8"/>
      <c r="H6637"/>
      <c r="N6637"/>
      <c r="P6637" s="8"/>
      <c r="R6637" s="8"/>
      <c r="T6637" s="8"/>
      <c r="AQ6637"/>
      <c r="BJ6637" s="33" t="s">
        <v>6804</v>
      </c>
      <c r="BP6637" s="8"/>
    </row>
    <row r="6638" spans="1:68" x14ac:dyDescent="0.25">
      <c r="A6638" s="8"/>
      <c r="B6638" s="8"/>
      <c r="C6638" s="8"/>
      <c r="D6638" s="8"/>
      <c r="F6638" s="8"/>
      <c r="H6638"/>
      <c r="N6638"/>
      <c r="P6638" s="8"/>
      <c r="R6638" s="8"/>
      <c r="T6638" s="8"/>
      <c r="AQ6638"/>
      <c r="BJ6638" s="33" t="s">
        <v>6805</v>
      </c>
      <c r="BP6638" s="8"/>
    </row>
    <row r="6639" spans="1:68" x14ac:dyDescent="0.25">
      <c r="A6639" s="8"/>
      <c r="B6639" s="8"/>
      <c r="C6639" s="8"/>
      <c r="D6639" s="8"/>
      <c r="F6639" s="8"/>
      <c r="H6639"/>
      <c r="N6639"/>
      <c r="P6639" s="8"/>
      <c r="R6639" s="8"/>
      <c r="T6639" s="8"/>
      <c r="AQ6639"/>
      <c r="BJ6639" s="33" t="s">
        <v>6806</v>
      </c>
      <c r="BP6639" s="8"/>
    </row>
    <row r="6640" spans="1:68" x14ac:dyDescent="0.25">
      <c r="A6640" s="8"/>
      <c r="B6640" s="8"/>
      <c r="C6640" s="8"/>
      <c r="D6640" s="8"/>
      <c r="F6640" s="8"/>
      <c r="H6640"/>
      <c r="N6640"/>
      <c r="P6640" s="8"/>
      <c r="R6640" s="8"/>
      <c r="T6640" s="8"/>
      <c r="AQ6640"/>
      <c r="BJ6640" s="33" t="s">
        <v>6807</v>
      </c>
      <c r="BP6640" s="8"/>
    </row>
    <row r="6641" spans="1:68" x14ac:dyDescent="0.25">
      <c r="A6641" s="8"/>
      <c r="B6641" s="8"/>
      <c r="C6641" s="8"/>
      <c r="D6641" s="8"/>
      <c r="F6641" s="8"/>
      <c r="H6641"/>
      <c r="N6641"/>
      <c r="P6641" s="8"/>
      <c r="R6641" s="8"/>
      <c r="T6641" s="8"/>
      <c r="AQ6641"/>
      <c r="BJ6641" s="33" t="s">
        <v>6808</v>
      </c>
      <c r="BP6641" s="8"/>
    </row>
    <row r="6642" spans="1:68" x14ac:dyDescent="0.25">
      <c r="A6642" s="8"/>
      <c r="B6642" s="8"/>
      <c r="C6642" s="8"/>
      <c r="D6642" s="8"/>
      <c r="F6642" s="8"/>
      <c r="H6642"/>
      <c r="N6642"/>
      <c r="P6642" s="8"/>
      <c r="R6642" s="8"/>
      <c r="T6642" s="8"/>
      <c r="AQ6642"/>
      <c r="BJ6642" s="33" t="s">
        <v>6809</v>
      </c>
      <c r="BP6642" s="8"/>
    </row>
    <row r="6643" spans="1:68" x14ac:dyDescent="0.25">
      <c r="A6643" s="8"/>
      <c r="B6643" s="8"/>
      <c r="C6643" s="8"/>
      <c r="D6643" s="8"/>
      <c r="F6643" s="8"/>
      <c r="H6643"/>
      <c r="N6643"/>
      <c r="P6643" s="8"/>
      <c r="R6643" s="8"/>
      <c r="T6643" s="8"/>
      <c r="AQ6643"/>
      <c r="BJ6643" s="33" t="s">
        <v>6810</v>
      </c>
      <c r="BP6643" s="8"/>
    </row>
    <row r="6644" spans="1:68" x14ac:dyDescent="0.25">
      <c r="A6644" s="8"/>
      <c r="B6644" s="8"/>
      <c r="C6644" s="8"/>
      <c r="D6644" s="8"/>
      <c r="F6644" s="8"/>
      <c r="H6644"/>
      <c r="N6644"/>
      <c r="P6644" s="8"/>
      <c r="R6644" s="8"/>
      <c r="T6644" s="8"/>
      <c r="AQ6644"/>
      <c r="BJ6644" s="33" t="s">
        <v>6811</v>
      </c>
      <c r="BP6644" s="8"/>
    </row>
    <row r="6645" spans="1:68" x14ac:dyDescent="0.25">
      <c r="A6645" s="8"/>
      <c r="B6645" s="8"/>
      <c r="C6645" s="8"/>
      <c r="D6645" s="8"/>
      <c r="F6645" s="8"/>
      <c r="H6645"/>
      <c r="N6645"/>
      <c r="P6645" s="8"/>
      <c r="R6645" s="8"/>
      <c r="T6645" s="8"/>
      <c r="AQ6645"/>
      <c r="BJ6645" s="33" t="s">
        <v>6812</v>
      </c>
      <c r="BP6645" s="8"/>
    </row>
    <row r="6646" spans="1:68" x14ac:dyDescent="0.25">
      <c r="A6646" s="8"/>
      <c r="B6646" s="8"/>
      <c r="C6646" s="8"/>
      <c r="D6646" s="8"/>
      <c r="F6646" s="8"/>
      <c r="H6646"/>
      <c r="N6646"/>
      <c r="P6646" s="8"/>
      <c r="R6646" s="8"/>
      <c r="T6646" s="8"/>
      <c r="AQ6646"/>
      <c r="BJ6646" s="33" t="s">
        <v>6813</v>
      </c>
      <c r="BP6646" s="8"/>
    </row>
    <row r="6647" spans="1:68" x14ac:dyDescent="0.25">
      <c r="A6647" s="8"/>
      <c r="B6647" s="8"/>
      <c r="C6647" s="8"/>
      <c r="D6647" s="8"/>
      <c r="F6647" s="8"/>
      <c r="H6647"/>
      <c r="N6647"/>
      <c r="P6647" s="8"/>
      <c r="R6647" s="8"/>
      <c r="T6647" s="8"/>
      <c r="AQ6647"/>
      <c r="BJ6647" s="33" t="s">
        <v>6814</v>
      </c>
      <c r="BP6647" s="8"/>
    </row>
    <row r="6648" spans="1:68" x14ac:dyDescent="0.25">
      <c r="A6648" s="8"/>
      <c r="B6648" s="8"/>
      <c r="C6648" s="8"/>
      <c r="D6648" s="8"/>
      <c r="F6648" s="8"/>
      <c r="H6648"/>
      <c r="N6648"/>
      <c r="P6648" s="8"/>
      <c r="R6648" s="8"/>
      <c r="T6648" s="8"/>
      <c r="AQ6648"/>
      <c r="BJ6648" s="33" t="s">
        <v>6815</v>
      </c>
      <c r="BP6648" s="8"/>
    </row>
    <row r="6649" spans="1:68" x14ac:dyDescent="0.25">
      <c r="A6649" s="8"/>
      <c r="B6649" s="8"/>
      <c r="C6649" s="8"/>
      <c r="D6649" s="8"/>
      <c r="F6649" s="8"/>
      <c r="H6649"/>
      <c r="N6649"/>
      <c r="P6649" s="8"/>
      <c r="R6649" s="8"/>
      <c r="T6649" s="8"/>
      <c r="AQ6649"/>
      <c r="BJ6649" s="33" t="s">
        <v>6816</v>
      </c>
      <c r="BP6649" s="8"/>
    </row>
    <row r="6650" spans="1:68" x14ac:dyDescent="0.25">
      <c r="A6650" s="8"/>
      <c r="B6650" s="8"/>
      <c r="C6650" s="8"/>
      <c r="D6650" s="8"/>
      <c r="F6650" s="8"/>
      <c r="H6650"/>
      <c r="N6650"/>
      <c r="P6650" s="8"/>
      <c r="R6650" s="8"/>
      <c r="T6650" s="8"/>
      <c r="AQ6650"/>
      <c r="BJ6650" s="33" t="s">
        <v>6817</v>
      </c>
      <c r="BP6650" s="8"/>
    </row>
    <row r="6651" spans="1:68" x14ac:dyDescent="0.25">
      <c r="A6651" s="8"/>
      <c r="B6651" s="8"/>
      <c r="C6651" s="8"/>
      <c r="D6651" s="8"/>
      <c r="F6651" s="8"/>
      <c r="H6651"/>
      <c r="N6651"/>
      <c r="P6651" s="8"/>
      <c r="R6651" s="8"/>
      <c r="T6651" s="8"/>
      <c r="AQ6651"/>
      <c r="BJ6651" s="33" t="s">
        <v>6818</v>
      </c>
      <c r="BP6651" s="8"/>
    </row>
    <row r="6652" spans="1:68" x14ac:dyDescent="0.25">
      <c r="A6652" s="8"/>
      <c r="B6652" s="8"/>
      <c r="C6652" s="8"/>
      <c r="D6652" s="8"/>
      <c r="F6652" s="8"/>
      <c r="H6652"/>
      <c r="N6652"/>
      <c r="P6652" s="8"/>
      <c r="R6652" s="8"/>
      <c r="T6652" s="8"/>
      <c r="AQ6652"/>
      <c r="BJ6652" s="33" t="s">
        <v>6819</v>
      </c>
      <c r="BP6652" s="8"/>
    </row>
    <row r="6653" spans="1:68" x14ac:dyDescent="0.25">
      <c r="A6653" s="8"/>
      <c r="B6653" s="8"/>
      <c r="C6653" s="8"/>
      <c r="D6653" s="8"/>
      <c r="F6653" s="8"/>
      <c r="H6653"/>
      <c r="N6653"/>
      <c r="P6653" s="8"/>
      <c r="R6653" s="8"/>
      <c r="T6653" s="8"/>
      <c r="AQ6653"/>
      <c r="BJ6653" s="33" t="s">
        <v>6820</v>
      </c>
      <c r="BP6653" s="8"/>
    </row>
    <row r="6654" spans="1:68" x14ac:dyDescent="0.25">
      <c r="A6654" s="8"/>
      <c r="B6654" s="8"/>
      <c r="C6654" s="8"/>
      <c r="D6654" s="8"/>
      <c r="F6654" s="8"/>
      <c r="H6654"/>
      <c r="N6654"/>
      <c r="P6654" s="8"/>
      <c r="R6654" s="8"/>
      <c r="T6654" s="8"/>
      <c r="AQ6654"/>
      <c r="BJ6654" s="33" t="s">
        <v>6821</v>
      </c>
      <c r="BP6654" s="8"/>
    </row>
    <row r="6655" spans="1:68" x14ac:dyDescent="0.25">
      <c r="A6655" s="8"/>
      <c r="B6655" s="8"/>
      <c r="C6655" s="8"/>
      <c r="D6655" s="8"/>
      <c r="F6655" s="8"/>
      <c r="H6655"/>
      <c r="N6655"/>
      <c r="P6655" s="8"/>
      <c r="R6655" s="8"/>
      <c r="T6655" s="8"/>
      <c r="AQ6655"/>
      <c r="BJ6655" s="33" t="s">
        <v>6822</v>
      </c>
      <c r="BP6655" s="8"/>
    </row>
    <row r="6656" spans="1:68" x14ac:dyDescent="0.25">
      <c r="A6656" s="8"/>
      <c r="B6656" s="8"/>
      <c r="C6656" s="8"/>
      <c r="D6656" s="8"/>
      <c r="F6656" s="8"/>
      <c r="H6656"/>
      <c r="N6656"/>
      <c r="P6656" s="8"/>
      <c r="R6656" s="8"/>
      <c r="T6656" s="8"/>
      <c r="AQ6656"/>
      <c r="BJ6656" s="33" t="s">
        <v>6823</v>
      </c>
      <c r="BP6656" s="8"/>
    </row>
    <row r="6657" spans="1:68" x14ac:dyDescent="0.25">
      <c r="A6657" s="8"/>
      <c r="B6657" s="8"/>
      <c r="C6657" s="8"/>
      <c r="D6657" s="8"/>
      <c r="F6657" s="8"/>
      <c r="H6657"/>
      <c r="N6657"/>
      <c r="P6657" s="8"/>
      <c r="R6657" s="8"/>
      <c r="T6657" s="8"/>
      <c r="AQ6657"/>
      <c r="BJ6657" s="33" t="s">
        <v>6824</v>
      </c>
      <c r="BP6657" s="8"/>
    </row>
    <row r="6658" spans="1:68" x14ac:dyDescent="0.25">
      <c r="A6658" s="8"/>
      <c r="B6658" s="8"/>
      <c r="C6658" s="8"/>
      <c r="D6658" s="8"/>
      <c r="F6658" s="8"/>
      <c r="H6658"/>
      <c r="N6658"/>
      <c r="P6658" s="8"/>
      <c r="R6658" s="8"/>
      <c r="T6658" s="8"/>
      <c r="AQ6658"/>
      <c r="BJ6658" s="33" t="s">
        <v>6825</v>
      </c>
      <c r="BP6658" s="8"/>
    </row>
    <row r="6659" spans="1:68" x14ac:dyDescent="0.25">
      <c r="A6659" s="8"/>
      <c r="B6659" s="8"/>
      <c r="C6659" s="8"/>
      <c r="D6659" s="8"/>
      <c r="F6659" s="8"/>
      <c r="H6659"/>
      <c r="N6659"/>
      <c r="P6659" s="8"/>
      <c r="R6659" s="8"/>
      <c r="T6659" s="8"/>
      <c r="AQ6659"/>
      <c r="BJ6659" s="33" t="s">
        <v>6826</v>
      </c>
      <c r="BP6659" s="8"/>
    </row>
    <row r="6660" spans="1:68" x14ac:dyDescent="0.25">
      <c r="A6660" s="8"/>
      <c r="B6660" s="8"/>
      <c r="C6660" s="8"/>
      <c r="D6660" s="8"/>
      <c r="F6660" s="8"/>
      <c r="H6660"/>
      <c r="N6660"/>
      <c r="P6660" s="8"/>
      <c r="R6660" s="8"/>
      <c r="T6660" s="8"/>
      <c r="AQ6660"/>
      <c r="BJ6660" s="33" t="s">
        <v>6827</v>
      </c>
      <c r="BP6660" s="8"/>
    </row>
    <row r="6661" spans="1:68" x14ac:dyDescent="0.25">
      <c r="A6661" s="8"/>
      <c r="B6661" s="8"/>
      <c r="C6661" s="8"/>
      <c r="D6661" s="8"/>
      <c r="F6661" s="8"/>
      <c r="H6661"/>
      <c r="N6661"/>
      <c r="P6661" s="8"/>
      <c r="R6661" s="8"/>
      <c r="T6661" s="8"/>
      <c r="AQ6661"/>
      <c r="BJ6661" s="33" t="s">
        <v>6828</v>
      </c>
      <c r="BP6661" s="8"/>
    </row>
    <row r="6662" spans="1:68" x14ac:dyDescent="0.25">
      <c r="A6662" s="8"/>
      <c r="B6662" s="8"/>
      <c r="C6662" s="8"/>
      <c r="D6662" s="8"/>
      <c r="F6662" s="8"/>
      <c r="H6662"/>
      <c r="N6662"/>
      <c r="P6662" s="8"/>
      <c r="R6662" s="8"/>
      <c r="T6662" s="8"/>
      <c r="AQ6662"/>
      <c r="BJ6662" s="33" t="s">
        <v>6829</v>
      </c>
      <c r="BP6662" s="8"/>
    </row>
    <row r="6663" spans="1:68" x14ac:dyDescent="0.25">
      <c r="A6663" s="8"/>
      <c r="B6663" s="8"/>
      <c r="C6663" s="8"/>
      <c r="D6663" s="8"/>
      <c r="F6663" s="8"/>
      <c r="H6663"/>
      <c r="N6663"/>
      <c r="P6663" s="8"/>
      <c r="R6663" s="8"/>
      <c r="T6663" s="8"/>
      <c r="AQ6663"/>
      <c r="BJ6663" s="33" t="s">
        <v>6830</v>
      </c>
      <c r="BP6663" s="8"/>
    </row>
    <row r="6664" spans="1:68" x14ac:dyDescent="0.25">
      <c r="A6664" s="8"/>
      <c r="B6664" s="8"/>
      <c r="C6664" s="8"/>
      <c r="D6664" s="8"/>
      <c r="F6664" s="8"/>
      <c r="H6664"/>
      <c r="N6664"/>
      <c r="P6664" s="8"/>
      <c r="R6664" s="8"/>
      <c r="T6664" s="8"/>
      <c r="AQ6664"/>
      <c r="BJ6664" s="33" t="s">
        <v>6831</v>
      </c>
      <c r="BP6664" s="8"/>
    </row>
    <row r="6665" spans="1:68" x14ac:dyDescent="0.25">
      <c r="A6665" s="8"/>
      <c r="B6665" s="8"/>
      <c r="C6665" s="8"/>
      <c r="D6665" s="8"/>
      <c r="F6665" s="8"/>
      <c r="H6665"/>
      <c r="N6665"/>
      <c r="P6665" s="8"/>
      <c r="R6665" s="8"/>
      <c r="T6665" s="8"/>
      <c r="AQ6665"/>
      <c r="BJ6665" s="33" t="s">
        <v>6832</v>
      </c>
      <c r="BP6665" s="8"/>
    </row>
    <row r="6666" spans="1:68" x14ac:dyDescent="0.25">
      <c r="A6666" s="8"/>
      <c r="B6666" s="8"/>
      <c r="C6666" s="8"/>
      <c r="D6666" s="8"/>
      <c r="F6666" s="8"/>
      <c r="H6666"/>
      <c r="N6666"/>
      <c r="P6666" s="8"/>
      <c r="R6666" s="8"/>
      <c r="T6666" s="8"/>
      <c r="AQ6666"/>
      <c r="BJ6666" s="33" t="s">
        <v>6833</v>
      </c>
      <c r="BP6666" s="8"/>
    </row>
    <row r="6667" spans="1:68" x14ac:dyDescent="0.25">
      <c r="A6667" s="8"/>
      <c r="B6667" s="8"/>
      <c r="C6667" s="8"/>
      <c r="D6667" s="8"/>
      <c r="F6667" s="8"/>
      <c r="H6667"/>
      <c r="N6667"/>
      <c r="P6667" s="8"/>
      <c r="R6667" s="8"/>
      <c r="T6667" s="8"/>
      <c r="AQ6667"/>
      <c r="BJ6667" s="33" t="s">
        <v>6834</v>
      </c>
      <c r="BP6667" s="8"/>
    </row>
    <row r="6668" spans="1:68" x14ac:dyDescent="0.25">
      <c r="A6668" s="8"/>
      <c r="B6668" s="8"/>
      <c r="C6668" s="8"/>
      <c r="D6668" s="8"/>
      <c r="F6668" s="8"/>
      <c r="H6668"/>
      <c r="N6668"/>
      <c r="P6668" s="8"/>
      <c r="R6668" s="8"/>
      <c r="T6668" s="8"/>
      <c r="AQ6668"/>
      <c r="BJ6668" s="33" t="s">
        <v>6835</v>
      </c>
      <c r="BP6668" s="8"/>
    </row>
    <row r="6669" spans="1:68" x14ac:dyDescent="0.25">
      <c r="A6669" s="8"/>
      <c r="B6669" s="8"/>
      <c r="C6669" s="8"/>
      <c r="D6669" s="8"/>
      <c r="F6669" s="8"/>
      <c r="H6669"/>
      <c r="N6669"/>
      <c r="P6669" s="8"/>
      <c r="R6669" s="8"/>
      <c r="T6669" s="8"/>
      <c r="AQ6669"/>
      <c r="BJ6669" s="33" t="s">
        <v>6836</v>
      </c>
      <c r="BP6669" s="8"/>
    </row>
    <row r="6670" spans="1:68" x14ac:dyDescent="0.25">
      <c r="A6670" s="8"/>
      <c r="B6670" s="8"/>
      <c r="C6670" s="8"/>
      <c r="D6670" s="8"/>
      <c r="F6670" s="8"/>
      <c r="H6670"/>
      <c r="N6670"/>
      <c r="P6670" s="8"/>
      <c r="R6670" s="8"/>
      <c r="T6670" s="8"/>
      <c r="AQ6670"/>
      <c r="BJ6670" s="33" t="s">
        <v>6837</v>
      </c>
      <c r="BP6670" s="8"/>
    </row>
    <row r="6671" spans="1:68" x14ac:dyDescent="0.25">
      <c r="A6671" s="8"/>
      <c r="B6671" s="8"/>
      <c r="C6671" s="8"/>
      <c r="D6671" s="8"/>
      <c r="F6671" s="8"/>
      <c r="H6671"/>
      <c r="N6671"/>
      <c r="P6671" s="8"/>
      <c r="R6671" s="8"/>
      <c r="T6671" s="8"/>
      <c r="AQ6671"/>
      <c r="BJ6671" s="33" t="s">
        <v>6838</v>
      </c>
      <c r="BP6671" s="8"/>
    </row>
    <row r="6672" spans="1:68" x14ac:dyDescent="0.25">
      <c r="A6672" s="8"/>
      <c r="B6672" s="8"/>
      <c r="C6672" s="8"/>
      <c r="D6672" s="8"/>
      <c r="F6672" s="8"/>
      <c r="H6672"/>
      <c r="N6672"/>
      <c r="P6672" s="8"/>
      <c r="R6672" s="8"/>
      <c r="T6672" s="8"/>
      <c r="AQ6672"/>
      <c r="BJ6672" s="33" t="s">
        <v>6839</v>
      </c>
      <c r="BP6672" s="8"/>
    </row>
    <row r="6673" spans="1:68" x14ac:dyDescent="0.25">
      <c r="A6673" s="8"/>
      <c r="B6673" s="8"/>
      <c r="C6673" s="8"/>
      <c r="D6673" s="8"/>
      <c r="F6673" s="8"/>
      <c r="H6673"/>
      <c r="N6673"/>
      <c r="P6673" s="8"/>
      <c r="R6673" s="8"/>
      <c r="T6673" s="8"/>
      <c r="AQ6673"/>
      <c r="BJ6673" s="33" t="s">
        <v>6840</v>
      </c>
      <c r="BP6673" s="8"/>
    </row>
    <row r="6674" spans="1:68" x14ac:dyDescent="0.25">
      <c r="A6674" s="8"/>
      <c r="B6674" s="8"/>
      <c r="C6674" s="8"/>
      <c r="D6674" s="8"/>
      <c r="F6674" s="8"/>
      <c r="H6674"/>
      <c r="N6674"/>
      <c r="P6674" s="8"/>
      <c r="R6674" s="8"/>
      <c r="T6674" s="8"/>
      <c r="AQ6674"/>
      <c r="BJ6674" s="33" t="s">
        <v>6841</v>
      </c>
      <c r="BP6674" s="8"/>
    </row>
    <row r="6675" spans="1:68" x14ac:dyDescent="0.25">
      <c r="A6675" s="8"/>
      <c r="B6675" s="8"/>
      <c r="C6675" s="8"/>
      <c r="D6675" s="8"/>
      <c r="F6675" s="8"/>
      <c r="H6675"/>
      <c r="N6675"/>
      <c r="P6675" s="8"/>
      <c r="R6675" s="8"/>
      <c r="T6675" s="8"/>
      <c r="AQ6675"/>
      <c r="BJ6675" s="33" t="s">
        <v>6842</v>
      </c>
      <c r="BP6675" s="8"/>
    </row>
    <row r="6676" spans="1:68" x14ac:dyDescent="0.25">
      <c r="A6676" s="8"/>
      <c r="B6676" s="8"/>
      <c r="C6676" s="8"/>
      <c r="D6676" s="8"/>
      <c r="F6676" s="8"/>
      <c r="H6676"/>
      <c r="N6676"/>
      <c r="P6676" s="8"/>
      <c r="R6676" s="8"/>
      <c r="T6676" s="8"/>
      <c r="AQ6676"/>
      <c r="BJ6676" s="33" t="s">
        <v>6843</v>
      </c>
      <c r="BP6676" s="8"/>
    </row>
    <row r="6677" spans="1:68" x14ac:dyDescent="0.25">
      <c r="A6677" s="8"/>
      <c r="B6677" s="8"/>
      <c r="C6677" s="8"/>
      <c r="D6677" s="8"/>
      <c r="F6677" s="8"/>
      <c r="H6677"/>
      <c r="N6677"/>
      <c r="P6677" s="8"/>
      <c r="R6677" s="8"/>
      <c r="T6677" s="8"/>
      <c r="AQ6677"/>
      <c r="BJ6677" s="33" t="s">
        <v>6844</v>
      </c>
      <c r="BP6677" s="8"/>
    </row>
    <row r="6678" spans="1:68" x14ac:dyDescent="0.25">
      <c r="A6678" s="8"/>
      <c r="B6678" s="8"/>
      <c r="C6678" s="8"/>
      <c r="D6678" s="8"/>
      <c r="F6678" s="8"/>
      <c r="H6678"/>
      <c r="N6678"/>
      <c r="P6678" s="8"/>
      <c r="R6678" s="8"/>
      <c r="T6678" s="8"/>
      <c r="AQ6678"/>
      <c r="BJ6678" s="33" t="s">
        <v>6845</v>
      </c>
      <c r="BP6678" s="8"/>
    </row>
    <row r="6679" spans="1:68" x14ac:dyDescent="0.25">
      <c r="A6679" s="8"/>
      <c r="B6679" s="8"/>
      <c r="C6679" s="8"/>
      <c r="D6679" s="8"/>
      <c r="F6679" s="8"/>
      <c r="H6679"/>
      <c r="N6679"/>
      <c r="P6679" s="8"/>
      <c r="R6679" s="8"/>
      <c r="T6679" s="8"/>
      <c r="AQ6679"/>
      <c r="BJ6679" s="33" t="s">
        <v>6846</v>
      </c>
      <c r="BP6679" s="8"/>
    </row>
    <row r="6680" spans="1:68" x14ac:dyDescent="0.25">
      <c r="A6680" s="8"/>
      <c r="B6680" s="8"/>
      <c r="C6680" s="8"/>
      <c r="D6680" s="8"/>
      <c r="F6680" s="8"/>
      <c r="H6680"/>
      <c r="N6680"/>
      <c r="P6680" s="8"/>
      <c r="R6680" s="8"/>
      <c r="T6680" s="8"/>
      <c r="AQ6680"/>
      <c r="BJ6680" s="33" t="s">
        <v>6847</v>
      </c>
      <c r="BP6680" s="8"/>
    </row>
    <row r="6681" spans="1:68" x14ac:dyDescent="0.25">
      <c r="A6681" s="8"/>
      <c r="B6681" s="8"/>
      <c r="C6681" s="8"/>
      <c r="D6681" s="8"/>
      <c r="F6681" s="8"/>
      <c r="H6681"/>
      <c r="N6681"/>
      <c r="P6681" s="8"/>
      <c r="R6681" s="8"/>
      <c r="T6681" s="8"/>
      <c r="AQ6681"/>
      <c r="BJ6681" s="33" t="s">
        <v>6848</v>
      </c>
      <c r="BP6681" s="8"/>
    </row>
    <row r="6682" spans="1:68" x14ac:dyDescent="0.25">
      <c r="A6682" s="8"/>
      <c r="B6682" s="8"/>
      <c r="C6682" s="8"/>
      <c r="D6682" s="8"/>
      <c r="F6682" s="8"/>
      <c r="H6682"/>
      <c r="N6682"/>
      <c r="P6682" s="8"/>
      <c r="R6682" s="8"/>
      <c r="T6682" s="8"/>
      <c r="AQ6682"/>
      <c r="BJ6682" s="33" t="s">
        <v>6849</v>
      </c>
      <c r="BP6682" s="8"/>
    </row>
    <row r="6683" spans="1:68" x14ac:dyDescent="0.25">
      <c r="A6683" s="8"/>
      <c r="B6683" s="8"/>
      <c r="C6683" s="8"/>
      <c r="D6683" s="8"/>
      <c r="F6683" s="8"/>
      <c r="H6683"/>
      <c r="N6683"/>
      <c r="P6683" s="8"/>
      <c r="R6683" s="8"/>
      <c r="T6683" s="8"/>
      <c r="AQ6683"/>
      <c r="BJ6683" s="33" t="s">
        <v>6850</v>
      </c>
      <c r="BP6683" s="8"/>
    </row>
    <row r="6684" spans="1:68" x14ac:dyDescent="0.25">
      <c r="A6684" s="8"/>
      <c r="B6684" s="8"/>
      <c r="C6684" s="8"/>
      <c r="D6684" s="8"/>
      <c r="F6684" s="8"/>
      <c r="H6684"/>
      <c r="N6684"/>
      <c r="P6684" s="8"/>
      <c r="R6684" s="8"/>
      <c r="T6684" s="8"/>
      <c r="AQ6684"/>
      <c r="BJ6684" s="33" t="s">
        <v>6851</v>
      </c>
      <c r="BP6684" s="8"/>
    </row>
    <row r="6685" spans="1:68" x14ac:dyDescent="0.25">
      <c r="A6685" s="8"/>
      <c r="B6685" s="8"/>
      <c r="C6685" s="8"/>
      <c r="D6685" s="8"/>
      <c r="F6685" s="8"/>
      <c r="H6685"/>
      <c r="N6685"/>
      <c r="P6685" s="8"/>
      <c r="R6685" s="8"/>
      <c r="T6685" s="8"/>
      <c r="AQ6685"/>
      <c r="BJ6685" s="33" t="s">
        <v>6852</v>
      </c>
      <c r="BP6685" s="8"/>
    </row>
    <row r="6686" spans="1:68" x14ac:dyDescent="0.25">
      <c r="A6686" s="8"/>
      <c r="B6686" s="8"/>
      <c r="C6686" s="8"/>
      <c r="D6686" s="8"/>
      <c r="F6686" s="8"/>
      <c r="H6686"/>
      <c r="N6686"/>
      <c r="P6686" s="8"/>
      <c r="R6686" s="8"/>
      <c r="T6686" s="8"/>
      <c r="AQ6686"/>
      <c r="BJ6686" s="33" t="s">
        <v>6853</v>
      </c>
      <c r="BP6686" s="8"/>
    </row>
    <row r="6687" spans="1:68" x14ac:dyDescent="0.25">
      <c r="A6687" s="8"/>
      <c r="B6687" s="8"/>
      <c r="C6687" s="8"/>
      <c r="D6687" s="8"/>
      <c r="F6687" s="8"/>
      <c r="H6687"/>
      <c r="N6687"/>
      <c r="P6687" s="8"/>
      <c r="R6687" s="8"/>
      <c r="T6687" s="8"/>
      <c r="AQ6687"/>
      <c r="BJ6687" s="33" t="s">
        <v>6854</v>
      </c>
      <c r="BP6687" s="8"/>
    </row>
    <row r="6688" spans="1:68" x14ac:dyDescent="0.25">
      <c r="A6688" s="8"/>
      <c r="B6688" s="8"/>
      <c r="C6688" s="8"/>
      <c r="D6688" s="8"/>
      <c r="F6688" s="8"/>
      <c r="H6688"/>
      <c r="N6688"/>
      <c r="P6688" s="8"/>
      <c r="R6688" s="8"/>
      <c r="T6688" s="8"/>
      <c r="AQ6688"/>
      <c r="BJ6688" s="33" t="s">
        <v>6855</v>
      </c>
      <c r="BP6688" s="8"/>
    </row>
    <row r="6689" spans="1:68" x14ac:dyDescent="0.25">
      <c r="A6689" s="8"/>
      <c r="B6689" s="8"/>
      <c r="C6689" s="8"/>
      <c r="D6689" s="8"/>
      <c r="F6689" s="8"/>
      <c r="H6689"/>
      <c r="N6689"/>
      <c r="P6689" s="8"/>
      <c r="R6689" s="8"/>
      <c r="T6689" s="8"/>
      <c r="AQ6689"/>
      <c r="BJ6689" s="33" t="s">
        <v>6856</v>
      </c>
      <c r="BP6689" s="8"/>
    </row>
    <row r="6690" spans="1:68" x14ac:dyDescent="0.25">
      <c r="A6690" s="8"/>
      <c r="B6690" s="8"/>
      <c r="C6690" s="8"/>
      <c r="D6690" s="8"/>
      <c r="F6690" s="8"/>
      <c r="H6690"/>
      <c r="N6690"/>
      <c r="P6690" s="8"/>
      <c r="R6690" s="8"/>
      <c r="T6690" s="8"/>
      <c r="AQ6690"/>
      <c r="BJ6690" s="33" t="s">
        <v>6857</v>
      </c>
      <c r="BP6690" s="8"/>
    </row>
    <row r="6691" spans="1:68" x14ac:dyDescent="0.25">
      <c r="A6691" s="8"/>
      <c r="B6691" s="8"/>
      <c r="C6691" s="8"/>
      <c r="D6691" s="8"/>
      <c r="F6691" s="8"/>
      <c r="H6691"/>
      <c r="N6691"/>
      <c r="P6691" s="8"/>
      <c r="R6691" s="8"/>
      <c r="T6691" s="8"/>
      <c r="AQ6691"/>
      <c r="BJ6691" s="33" t="s">
        <v>6858</v>
      </c>
      <c r="BP6691" s="8"/>
    </row>
    <row r="6692" spans="1:68" x14ac:dyDescent="0.25">
      <c r="A6692" s="8"/>
      <c r="B6692" s="8"/>
      <c r="C6692" s="8"/>
      <c r="D6692" s="8"/>
      <c r="F6692" s="8"/>
      <c r="H6692"/>
      <c r="N6692"/>
      <c r="P6692" s="8"/>
      <c r="R6692" s="8"/>
      <c r="T6692" s="8"/>
      <c r="AQ6692"/>
      <c r="BJ6692" s="33" t="s">
        <v>6859</v>
      </c>
      <c r="BP6692" s="8"/>
    </row>
    <row r="6693" spans="1:68" x14ac:dyDescent="0.25">
      <c r="A6693" s="8"/>
      <c r="B6693" s="8"/>
      <c r="C6693" s="8"/>
      <c r="D6693" s="8"/>
      <c r="F6693" s="8"/>
      <c r="H6693"/>
      <c r="N6693"/>
      <c r="P6693" s="8"/>
      <c r="R6693" s="8"/>
      <c r="T6693" s="8"/>
      <c r="AQ6693"/>
      <c r="BJ6693" s="33" t="s">
        <v>6860</v>
      </c>
      <c r="BP6693" s="8"/>
    </row>
    <row r="6694" spans="1:68" x14ac:dyDescent="0.25">
      <c r="A6694" s="8"/>
      <c r="B6694" s="8"/>
      <c r="C6694" s="8"/>
      <c r="D6694" s="8"/>
      <c r="F6694" s="8"/>
      <c r="H6694"/>
      <c r="N6694"/>
      <c r="P6694" s="8"/>
      <c r="R6694" s="8"/>
      <c r="T6694" s="8"/>
      <c r="AQ6694"/>
      <c r="BJ6694" s="33" t="s">
        <v>6861</v>
      </c>
      <c r="BP6694" s="8"/>
    </row>
    <row r="6695" spans="1:68" x14ac:dyDescent="0.25">
      <c r="A6695" s="8"/>
      <c r="B6695" s="8"/>
      <c r="C6695" s="8"/>
      <c r="D6695" s="8"/>
      <c r="F6695" s="8"/>
      <c r="H6695"/>
      <c r="N6695"/>
      <c r="P6695" s="8"/>
      <c r="R6695" s="8"/>
      <c r="T6695" s="8"/>
      <c r="AQ6695"/>
      <c r="BJ6695" s="33" t="s">
        <v>6862</v>
      </c>
      <c r="BP6695" s="8"/>
    </row>
    <row r="6696" spans="1:68" x14ac:dyDescent="0.25">
      <c r="A6696" s="8"/>
      <c r="B6696" s="8"/>
      <c r="C6696" s="8"/>
      <c r="D6696" s="8"/>
      <c r="F6696" s="8"/>
      <c r="H6696"/>
      <c r="N6696"/>
      <c r="P6696" s="8"/>
      <c r="R6696" s="8"/>
      <c r="T6696" s="8"/>
      <c r="AQ6696"/>
      <c r="BJ6696" s="33" t="s">
        <v>6863</v>
      </c>
      <c r="BP6696" s="8"/>
    </row>
    <row r="6697" spans="1:68" x14ac:dyDescent="0.25">
      <c r="A6697" s="8"/>
      <c r="B6697" s="8"/>
      <c r="C6697" s="8"/>
      <c r="D6697" s="8"/>
      <c r="F6697" s="8"/>
      <c r="H6697"/>
      <c r="N6697"/>
      <c r="P6697" s="8"/>
      <c r="R6697" s="8"/>
      <c r="T6697" s="8"/>
      <c r="AQ6697"/>
      <c r="BJ6697" s="33" t="s">
        <v>6864</v>
      </c>
      <c r="BP6697" s="8"/>
    </row>
    <row r="6698" spans="1:68" x14ac:dyDescent="0.25">
      <c r="A6698" s="8"/>
      <c r="B6698" s="8"/>
      <c r="C6698" s="8"/>
      <c r="D6698" s="8"/>
      <c r="F6698" s="8"/>
      <c r="H6698"/>
      <c r="N6698"/>
      <c r="P6698" s="8"/>
      <c r="R6698" s="8"/>
      <c r="T6698" s="8"/>
      <c r="AQ6698"/>
      <c r="BJ6698" s="33" t="s">
        <v>6865</v>
      </c>
      <c r="BP6698" s="8"/>
    </row>
    <row r="6699" spans="1:68" x14ac:dyDescent="0.25">
      <c r="A6699" s="8"/>
      <c r="B6699" s="8"/>
      <c r="C6699" s="8"/>
      <c r="D6699" s="8"/>
      <c r="F6699" s="8"/>
      <c r="H6699"/>
      <c r="N6699"/>
      <c r="P6699" s="8"/>
      <c r="R6699" s="8"/>
      <c r="T6699" s="8"/>
      <c r="AQ6699"/>
      <c r="BJ6699" s="33" t="s">
        <v>6866</v>
      </c>
      <c r="BP6699" s="8"/>
    </row>
    <row r="6700" spans="1:68" x14ac:dyDescent="0.25">
      <c r="A6700" s="8"/>
      <c r="B6700" s="8"/>
      <c r="C6700" s="8"/>
      <c r="D6700" s="8"/>
      <c r="F6700" s="8"/>
      <c r="H6700"/>
      <c r="N6700"/>
      <c r="P6700" s="8"/>
      <c r="R6700" s="8"/>
      <c r="T6700" s="8"/>
      <c r="AQ6700"/>
      <c r="BJ6700" s="33" t="s">
        <v>6867</v>
      </c>
      <c r="BP6700" s="8"/>
    </row>
    <row r="6701" spans="1:68" x14ac:dyDescent="0.25">
      <c r="A6701" s="8"/>
      <c r="B6701" s="8"/>
      <c r="C6701" s="8"/>
      <c r="D6701" s="8"/>
      <c r="F6701" s="8"/>
      <c r="H6701"/>
      <c r="N6701"/>
      <c r="P6701" s="8"/>
      <c r="R6701" s="8"/>
      <c r="T6701" s="8"/>
      <c r="AQ6701"/>
      <c r="BJ6701" s="33" t="s">
        <v>6868</v>
      </c>
      <c r="BP6701" s="8"/>
    </row>
    <row r="6702" spans="1:68" x14ac:dyDescent="0.25">
      <c r="A6702" s="8"/>
      <c r="B6702" s="8"/>
      <c r="C6702" s="8"/>
      <c r="D6702" s="8"/>
      <c r="F6702" s="8"/>
      <c r="H6702"/>
      <c r="N6702"/>
      <c r="P6702" s="8"/>
      <c r="R6702" s="8"/>
      <c r="T6702" s="8"/>
      <c r="AQ6702"/>
      <c r="BJ6702" s="33" t="s">
        <v>6869</v>
      </c>
      <c r="BP6702" s="8"/>
    </row>
    <row r="6703" spans="1:68" x14ac:dyDescent="0.25">
      <c r="A6703" s="8"/>
      <c r="B6703" s="8"/>
      <c r="C6703" s="8"/>
      <c r="D6703" s="8"/>
      <c r="F6703" s="8"/>
      <c r="H6703"/>
      <c r="N6703"/>
      <c r="P6703" s="8"/>
      <c r="R6703" s="8"/>
      <c r="T6703" s="8"/>
      <c r="AQ6703"/>
      <c r="BJ6703" s="33" t="s">
        <v>6870</v>
      </c>
      <c r="BP6703" s="8"/>
    </row>
    <row r="6704" spans="1:68" x14ac:dyDescent="0.25">
      <c r="A6704" s="8"/>
      <c r="B6704" s="8"/>
      <c r="C6704" s="8"/>
      <c r="D6704" s="8"/>
      <c r="F6704" s="8"/>
      <c r="H6704"/>
      <c r="N6704"/>
      <c r="P6704" s="8"/>
      <c r="R6704" s="8"/>
      <c r="T6704" s="8"/>
      <c r="AQ6704"/>
      <c r="BJ6704" s="33" t="s">
        <v>6871</v>
      </c>
      <c r="BP6704" s="8"/>
    </row>
    <row r="6705" spans="1:68" x14ac:dyDescent="0.25">
      <c r="A6705" s="8"/>
      <c r="B6705" s="8"/>
      <c r="C6705" s="8"/>
      <c r="D6705" s="8"/>
      <c r="F6705" s="8"/>
      <c r="H6705"/>
      <c r="N6705"/>
      <c r="P6705" s="8"/>
      <c r="R6705" s="8"/>
      <c r="T6705" s="8"/>
      <c r="AQ6705"/>
      <c r="BJ6705" s="33" t="s">
        <v>6872</v>
      </c>
      <c r="BP6705" s="8"/>
    </row>
    <row r="6706" spans="1:68" x14ac:dyDescent="0.25">
      <c r="A6706" s="8"/>
      <c r="B6706" s="8"/>
      <c r="C6706" s="8"/>
      <c r="D6706" s="8"/>
      <c r="F6706" s="8"/>
      <c r="H6706"/>
      <c r="N6706"/>
      <c r="P6706" s="8"/>
      <c r="R6706" s="8"/>
      <c r="T6706" s="8"/>
      <c r="AQ6706"/>
      <c r="BJ6706" s="33" t="s">
        <v>6873</v>
      </c>
      <c r="BP6706" s="8"/>
    </row>
    <row r="6707" spans="1:68" x14ac:dyDescent="0.25">
      <c r="A6707" s="8"/>
      <c r="B6707" s="8"/>
      <c r="C6707" s="8"/>
      <c r="D6707" s="8"/>
      <c r="F6707" s="8"/>
      <c r="H6707"/>
      <c r="N6707"/>
      <c r="P6707" s="8"/>
      <c r="R6707" s="8"/>
      <c r="T6707" s="8"/>
      <c r="AQ6707"/>
      <c r="BJ6707" s="33" t="s">
        <v>6874</v>
      </c>
      <c r="BP6707" s="8"/>
    </row>
    <row r="6708" spans="1:68" x14ac:dyDescent="0.25">
      <c r="A6708" s="8"/>
      <c r="B6708" s="8"/>
      <c r="C6708" s="8"/>
      <c r="D6708" s="8"/>
      <c r="F6708" s="8"/>
      <c r="H6708"/>
      <c r="N6708"/>
      <c r="P6708" s="8"/>
      <c r="R6708" s="8"/>
      <c r="T6708" s="8"/>
      <c r="AQ6708"/>
      <c r="BJ6708" s="33" t="s">
        <v>6875</v>
      </c>
      <c r="BP6708" s="8"/>
    </row>
    <row r="6709" spans="1:68" x14ac:dyDescent="0.25">
      <c r="A6709" s="8"/>
      <c r="B6709" s="8"/>
      <c r="C6709" s="8"/>
      <c r="D6709" s="8"/>
      <c r="F6709" s="8"/>
      <c r="H6709"/>
      <c r="N6709"/>
      <c r="P6709" s="8"/>
      <c r="R6709" s="8"/>
      <c r="T6709" s="8"/>
      <c r="AQ6709"/>
      <c r="BJ6709" s="33" t="s">
        <v>6876</v>
      </c>
      <c r="BP6709" s="8"/>
    </row>
    <row r="6710" spans="1:68" x14ac:dyDescent="0.25">
      <c r="A6710" s="8"/>
      <c r="B6710" s="8"/>
      <c r="C6710" s="8"/>
      <c r="D6710" s="8"/>
      <c r="F6710" s="8"/>
      <c r="H6710"/>
      <c r="N6710"/>
      <c r="P6710" s="8"/>
      <c r="R6710" s="8"/>
      <c r="T6710" s="8"/>
      <c r="AQ6710"/>
      <c r="BJ6710" s="33" t="s">
        <v>6877</v>
      </c>
      <c r="BP6710" s="8"/>
    </row>
    <row r="6711" spans="1:68" x14ac:dyDescent="0.25">
      <c r="A6711" s="8"/>
      <c r="B6711" s="8"/>
      <c r="C6711" s="8"/>
      <c r="D6711" s="8"/>
      <c r="F6711" s="8"/>
      <c r="H6711"/>
      <c r="N6711"/>
      <c r="P6711" s="8"/>
      <c r="R6711" s="8"/>
      <c r="T6711" s="8"/>
      <c r="AQ6711"/>
      <c r="BJ6711" s="33" t="s">
        <v>6878</v>
      </c>
      <c r="BP6711" s="8"/>
    </row>
    <row r="6712" spans="1:68" x14ac:dyDescent="0.25">
      <c r="A6712" s="8"/>
      <c r="B6712" s="8"/>
      <c r="C6712" s="8"/>
      <c r="D6712" s="8"/>
      <c r="F6712" s="8"/>
      <c r="H6712"/>
      <c r="N6712"/>
      <c r="P6712" s="8"/>
      <c r="R6712" s="8"/>
      <c r="T6712" s="8"/>
      <c r="AQ6712"/>
      <c r="BJ6712" s="33" t="s">
        <v>6879</v>
      </c>
      <c r="BP6712" s="8"/>
    </row>
    <row r="6713" spans="1:68" x14ac:dyDescent="0.25">
      <c r="A6713" s="8"/>
      <c r="B6713" s="8"/>
      <c r="C6713" s="8"/>
      <c r="D6713" s="8"/>
      <c r="F6713" s="8"/>
      <c r="H6713"/>
      <c r="N6713"/>
      <c r="P6713" s="8"/>
      <c r="R6713" s="8"/>
      <c r="T6713" s="8"/>
      <c r="AQ6713"/>
      <c r="BJ6713" s="33" t="s">
        <v>6880</v>
      </c>
      <c r="BP6713" s="8"/>
    </row>
    <row r="6714" spans="1:68" x14ac:dyDescent="0.25">
      <c r="A6714" s="8"/>
      <c r="B6714" s="8"/>
      <c r="C6714" s="8"/>
      <c r="D6714" s="8"/>
      <c r="F6714" s="8"/>
      <c r="H6714"/>
      <c r="N6714"/>
      <c r="P6714" s="8"/>
      <c r="R6714" s="8"/>
      <c r="T6714" s="8"/>
      <c r="AQ6714"/>
      <c r="BJ6714" s="33" t="s">
        <v>6881</v>
      </c>
      <c r="BP6714" s="8"/>
    </row>
    <row r="6715" spans="1:68" x14ac:dyDescent="0.25">
      <c r="A6715" s="8"/>
      <c r="B6715" s="8"/>
      <c r="C6715" s="8"/>
      <c r="D6715" s="8"/>
      <c r="F6715" s="8"/>
      <c r="H6715"/>
      <c r="N6715"/>
      <c r="P6715" s="8"/>
      <c r="R6715" s="8"/>
      <c r="T6715" s="8"/>
      <c r="AQ6715"/>
      <c r="BJ6715" s="33" t="s">
        <v>6882</v>
      </c>
      <c r="BP6715" s="8"/>
    </row>
    <row r="6716" spans="1:68" x14ac:dyDescent="0.25">
      <c r="A6716" s="8"/>
      <c r="B6716" s="8"/>
      <c r="C6716" s="8"/>
      <c r="D6716" s="8"/>
      <c r="F6716" s="8"/>
      <c r="H6716"/>
      <c r="N6716"/>
      <c r="P6716" s="8"/>
      <c r="R6716" s="8"/>
      <c r="T6716" s="8"/>
      <c r="AQ6716"/>
      <c r="BJ6716" s="33" t="s">
        <v>6883</v>
      </c>
      <c r="BP6716" s="8"/>
    </row>
    <row r="6717" spans="1:68" x14ac:dyDescent="0.25">
      <c r="A6717" s="8"/>
      <c r="B6717" s="8"/>
      <c r="C6717" s="8"/>
      <c r="D6717" s="8"/>
      <c r="F6717" s="8"/>
      <c r="H6717"/>
      <c r="N6717"/>
      <c r="P6717" s="8"/>
      <c r="R6717" s="8"/>
      <c r="T6717" s="8"/>
      <c r="AQ6717"/>
      <c r="BJ6717" s="33" t="s">
        <v>6884</v>
      </c>
      <c r="BP6717" s="8"/>
    </row>
    <row r="6718" spans="1:68" x14ac:dyDescent="0.25">
      <c r="A6718" s="8"/>
      <c r="B6718" s="8"/>
      <c r="C6718" s="8"/>
      <c r="D6718" s="8"/>
      <c r="F6718" s="8"/>
      <c r="H6718"/>
      <c r="N6718"/>
      <c r="P6718" s="8"/>
      <c r="R6718" s="8"/>
      <c r="T6718" s="8"/>
      <c r="AQ6718"/>
      <c r="BJ6718" s="33" t="s">
        <v>6885</v>
      </c>
      <c r="BP6718" s="8"/>
    </row>
    <row r="6719" spans="1:68" x14ac:dyDescent="0.25">
      <c r="A6719" s="8"/>
      <c r="B6719" s="8"/>
      <c r="C6719" s="8"/>
      <c r="D6719" s="8"/>
      <c r="F6719" s="8"/>
      <c r="H6719"/>
      <c r="N6719"/>
      <c r="P6719" s="8"/>
      <c r="R6719" s="8"/>
      <c r="T6719" s="8"/>
      <c r="AQ6719"/>
      <c r="BJ6719" s="33" t="s">
        <v>6886</v>
      </c>
      <c r="BP6719" s="8"/>
    </row>
    <row r="6720" spans="1:68" x14ac:dyDescent="0.25">
      <c r="A6720" s="8"/>
      <c r="B6720" s="8"/>
      <c r="C6720" s="8"/>
      <c r="D6720" s="8"/>
      <c r="F6720" s="8"/>
      <c r="H6720"/>
      <c r="N6720"/>
      <c r="P6720" s="8"/>
      <c r="R6720" s="8"/>
      <c r="T6720" s="8"/>
      <c r="AQ6720"/>
      <c r="BJ6720" s="33" t="s">
        <v>6887</v>
      </c>
      <c r="BP6720" s="8"/>
    </row>
    <row r="6721" spans="1:68" x14ac:dyDescent="0.25">
      <c r="A6721" s="8"/>
      <c r="B6721" s="8"/>
      <c r="C6721" s="8"/>
      <c r="D6721" s="8"/>
      <c r="F6721" s="8"/>
      <c r="H6721"/>
      <c r="N6721"/>
      <c r="P6721" s="8"/>
      <c r="R6721" s="8"/>
      <c r="T6721" s="8"/>
      <c r="AQ6721"/>
      <c r="BJ6721" s="33" t="s">
        <v>6888</v>
      </c>
      <c r="BP6721" s="8"/>
    </row>
    <row r="6722" spans="1:68" x14ac:dyDescent="0.25">
      <c r="A6722" s="8"/>
      <c r="B6722" s="8"/>
      <c r="C6722" s="8"/>
      <c r="D6722" s="8"/>
      <c r="F6722" s="8"/>
      <c r="H6722"/>
      <c r="N6722"/>
      <c r="P6722" s="8"/>
      <c r="R6722" s="8"/>
      <c r="T6722" s="8"/>
      <c r="AQ6722"/>
      <c r="BJ6722" s="33" t="s">
        <v>6889</v>
      </c>
      <c r="BP6722" s="8"/>
    </row>
    <row r="6723" spans="1:68" x14ac:dyDescent="0.25">
      <c r="A6723" s="8"/>
      <c r="B6723" s="8"/>
      <c r="C6723" s="8"/>
      <c r="D6723" s="8"/>
      <c r="F6723" s="8"/>
      <c r="H6723"/>
      <c r="N6723"/>
      <c r="P6723" s="8"/>
      <c r="R6723" s="8"/>
      <c r="T6723" s="8"/>
      <c r="AQ6723"/>
      <c r="BJ6723" s="33" t="s">
        <v>6890</v>
      </c>
      <c r="BP6723" s="8"/>
    </row>
    <row r="6724" spans="1:68" x14ac:dyDescent="0.25">
      <c r="A6724" s="8"/>
      <c r="B6724" s="8"/>
      <c r="C6724" s="8"/>
      <c r="D6724" s="8"/>
      <c r="F6724" s="8"/>
      <c r="H6724"/>
      <c r="N6724"/>
      <c r="P6724" s="8"/>
      <c r="R6724" s="8"/>
      <c r="T6724" s="8"/>
      <c r="AQ6724"/>
      <c r="BJ6724" s="33" t="s">
        <v>6891</v>
      </c>
      <c r="BP6724" s="8"/>
    </row>
    <row r="6725" spans="1:68" x14ac:dyDescent="0.25">
      <c r="A6725" s="8"/>
      <c r="B6725" s="8"/>
      <c r="C6725" s="8"/>
      <c r="D6725" s="8"/>
      <c r="F6725" s="8"/>
      <c r="H6725"/>
      <c r="N6725"/>
      <c r="P6725" s="8"/>
      <c r="R6725" s="8"/>
      <c r="T6725" s="8"/>
      <c r="AQ6725"/>
      <c r="BJ6725" s="33" t="s">
        <v>6892</v>
      </c>
      <c r="BP6725" s="8"/>
    </row>
    <row r="6726" spans="1:68" x14ac:dyDescent="0.25">
      <c r="A6726" s="8"/>
      <c r="B6726" s="8"/>
      <c r="C6726" s="8"/>
      <c r="D6726" s="8"/>
      <c r="F6726" s="8"/>
      <c r="H6726"/>
      <c r="N6726"/>
      <c r="P6726" s="8"/>
      <c r="R6726" s="8"/>
      <c r="T6726" s="8"/>
      <c r="AQ6726"/>
      <c r="BJ6726" s="33" t="s">
        <v>6893</v>
      </c>
      <c r="BP6726" s="8"/>
    </row>
    <row r="6727" spans="1:68" x14ac:dyDescent="0.25">
      <c r="A6727" s="8"/>
      <c r="B6727" s="8"/>
      <c r="C6727" s="8"/>
      <c r="D6727" s="8"/>
      <c r="F6727" s="8"/>
      <c r="H6727"/>
      <c r="N6727"/>
      <c r="P6727" s="8"/>
      <c r="R6727" s="8"/>
      <c r="T6727" s="8"/>
      <c r="AQ6727"/>
      <c r="BJ6727" s="33" t="s">
        <v>6894</v>
      </c>
      <c r="BP6727" s="8"/>
    </row>
    <row r="6728" spans="1:68" x14ac:dyDescent="0.25">
      <c r="A6728" s="8"/>
      <c r="B6728" s="8"/>
      <c r="C6728" s="8"/>
      <c r="D6728" s="8"/>
      <c r="F6728" s="8"/>
      <c r="H6728"/>
      <c r="N6728"/>
      <c r="P6728" s="8"/>
      <c r="R6728" s="8"/>
      <c r="T6728" s="8"/>
      <c r="AQ6728"/>
      <c r="BJ6728" s="33" t="s">
        <v>6895</v>
      </c>
      <c r="BP6728" s="8"/>
    </row>
    <row r="6729" spans="1:68" x14ac:dyDescent="0.25">
      <c r="A6729" s="8"/>
      <c r="B6729" s="8"/>
      <c r="C6729" s="8"/>
      <c r="D6729" s="8"/>
      <c r="F6729" s="8"/>
      <c r="H6729"/>
      <c r="N6729"/>
      <c r="P6729" s="8"/>
      <c r="R6729" s="8"/>
      <c r="T6729" s="8"/>
      <c r="AQ6729"/>
      <c r="BJ6729" s="33" t="s">
        <v>6896</v>
      </c>
      <c r="BP6729" s="8"/>
    </row>
    <row r="6730" spans="1:68" x14ac:dyDescent="0.25">
      <c r="A6730" s="8"/>
      <c r="B6730" s="8"/>
      <c r="C6730" s="8"/>
      <c r="D6730" s="8"/>
      <c r="F6730" s="8"/>
      <c r="H6730"/>
      <c r="N6730"/>
      <c r="P6730" s="8"/>
      <c r="R6730" s="8"/>
      <c r="T6730" s="8"/>
      <c r="AQ6730"/>
      <c r="BJ6730" s="33" t="s">
        <v>6897</v>
      </c>
      <c r="BP6730" s="8"/>
    </row>
    <row r="6731" spans="1:68" x14ac:dyDescent="0.25">
      <c r="A6731" s="8"/>
      <c r="B6731" s="8"/>
      <c r="C6731" s="8"/>
      <c r="D6731" s="8"/>
      <c r="F6731" s="8"/>
      <c r="H6731"/>
      <c r="N6731"/>
      <c r="P6731" s="8"/>
      <c r="R6731" s="8"/>
      <c r="T6731" s="8"/>
      <c r="AQ6731"/>
      <c r="BJ6731" s="33" t="s">
        <v>6898</v>
      </c>
      <c r="BP6731" s="8"/>
    </row>
    <row r="6732" spans="1:68" x14ac:dyDescent="0.25">
      <c r="A6732" s="8"/>
      <c r="B6732" s="8"/>
      <c r="C6732" s="8"/>
      <c r="D6732" s="8"/>
      <c r="F6732" s="8"/>
      <c r="H6732"/>
      <c r="N6732"/>
      <c r="P6732" s="8"/>
      <c r="R6732" s="8"/>
      <c r="T6732" s="8"/>
      <c r="AQ6732"/>
      <c r="BJ6732" s="33" t="s">
        <v>6899</v>
      </c>
      <c r="BP6732" s="8"/>
    </row>
    <row r="6733" spans="1:68" x14ac:dyDescent="0.25">
      <c r="A6733" s="8"/>
      <c r="B6733" s="8"/>
      <c r="C6733" s="8"/>
      <c r="D6733" s="8"/>
      <c r="F6733" s="8"/>
      <c r="H6733"/>
      <c r="N6733"/>
      <c r="P6733" s="8"/>
      <c r="R6733" s="8"/>
      <c r="T6733" s="8"/>
      <c r="AQ6733"/>
      <c r="BJ6733" s="33" t="s">
        <v>6900</v>
      </c>
      <c r="BP6733" s="8"/>
    </row>
    <row r="6734" spans="1:68" x14ac:dyDescent="0.25">
      <c r="A6734" s="8"/>
      <c r="B6734" s="8"/>
      <c r="C6734" s="8"/>
      <c r="D6734" s="8"/>
      <c r="F6734" s="8"/>
      <c r="H6734"/>
      <c r="N6734"/>
      <c r="P6734" s="8"/>
      <c r="R6734" s="8"/>
      <c r="T6734" s="8"/>
      <c r="AQ6734"/>
      <c r="BJ6734" s="33" t="s">
        <v>6901</v>
      </c>
      <c r="BP6734" s="8"/>
    </row>
    <row r="6735" spans="1:68" x14ac:dyDescent="0.25">
      <c r="A6735" s="8"/>
      <c r="B6735" s="8"/>
      <c r="C6735" s="8"/>
      <c r="D6735" s="8"/>
      <c r="F6735" s="8"/>
      <c r="H6735"/>
      <c r="N6735"/>
      <c r="P6735" s="8"/>
      <c r="R6735" s="8"/>
      <c r="T6735" s="8"/>
      <c r="AQ6735"/>
      <c r="BJ6735" s="33" t="s">
        <v>6902</v>
      </c>
      <c r="BP6735" s="8"/>
    </row>
    <row r="6736" spans="1:68" x14ac:dyDescent="0.25">
      <c r="A6736" s="8"/>
      <c r="B6736" s="8"/>
      <c r="C6736" s="8"/>
      <c r="D6736" s="8"/>
      <c r="F6736" s="8"/>
      <c r="H6736"/>
      <c r="N6736"/>
      <c r="P6736" s="8"/>
      <c r="R6736" s="8"/>
      <c r="T6736" s="8"/>
      <c r="AQ6736"/>
      <c r="BJ6736" s="33" t="s">
        <v>6903</v>
      </c>
      <c r="BP6736" s="8"/>
    </row>
    <row r="6737" spans="1:68" x14ac:dyDescent="0.25">
      <c r="A6737" s="8"/>
      <c r="B6737" s="8"/>
      <c r="C6737" s="8"/>
      <c r="D6737" s="8"/>
      <c r="F6737" s="8"/>
      <c r="H6737"/>
      <c r="N6737"/>
      <c r="P6737" s="8"/>
      <c r="R6737" s="8"/>
      <c r="T6737" s="8"/>
      <c r="AQ6737"/>
      <c r="BJ6737" s="33" t="s">
        <v>6904</v>
      </c>
      <c r="BP6737" s="8"/>
    </row>
    <row r="6738" spans="1:68" x14ac:dyDescent="0.25">
      <c r="A6738" s="8"/>
      <c r="B6738" s="8"/>
      <c r="C6738" s="8"/>
      <c r="D6738" s="8"/>
      <c r="F6738" s="8"/>
      <c r="H6738"/>
      <c r="N6738"/>
      <c r="P6738" s="8"/>
      <c r="R6738" s="8"/>
      <c r="T6738" s="8"/>
      <c r="AQ6738"/>
      <c r="BJ6738" s="33" t="s">
        <v>6905</v>
      </c>
      <c r="BP6738" s="8"/>
    </row>
    <row r="6739" spans="1:68" x14ac:dyDescent="0.25">
      <c r="A6739" s="8"/>
      <c r="B6739" s="8"/>
      <c r="C6739" s="8"/>
      <c r="D6739" s="8"/>
      <c r="F6739" s="8"/>
      <c r="H6739"/>
      <c r="N6739"/>
      <c r="P6739" s="8"/>
      <c r="R6739" s="8"/>
      <c r="T6739" s="8"/>
      <c r="AQ6739"/>
      <c r="BJ6739" s="33" t="s">
        <v>6906</v>
      </c>
      <c r="BP6739" s="8"/>
    </row>
    <row r="6740" spans="1:68" x14ac:dyDescent="0.25">
      <c r="A6740" s="8"/>
      <c r="B6740" s="8"/>
      <c r="C6740" s="8"/>
      <c r="D6740" s="8"/>
      <c r="F6740" s="8"/>
      <c r="H6740"/>
      <c r="N6740"/>
      <c r="P6740" s="8"/>
      <c r="R6740" s="8"/>
      <c r="T6740" s="8"/>
      <c r="AQ6740"/>
      <c r="BJ6740" s="33" t="s">
        <v>6907</v>
      </c>
      <c r="BP6740" s="8"/>
    </row>
    <row r="6741" spans="1:68" x14ac:dyDescent="0.25">
      <c r="A6741" s="8"/>
      <c r="B6741" s="8"/>
      <c r="C6741" s="8"/>
      <c r="D6741" s="8"/>
      <c r="F6741" s="8"/>
      <c r="H6741"/>
      <c r="N6741"/>
      <c r="P6741" s="8"/>
      <c r="R6741" s="8"/>
      <c r="T6741" s="8"/>
      <c r="AQ6741"/>
      <c r="BJ6741" s="33" t="s">
        <v>6908</v>
      </c>
      <c r="BP6741" s="8"/>
    </row>
    <row r="6742" spans="1:68" x14ac:dyDescent="0.25">
      <c r="A6742" s="8"/>
      <c r="B6742" s="8"/>
      <c r="C6742" s="8"/>
      <c r="D6742" s="8"/>
      <c r="F6742" s="8"/>
      <c r="H6742"/>
      <c r="N6742"/>
      <c r="P6742" s="8"/>
      <c r="R6742" s="8"/>
      <c r="T6742" s="8"/>
      <c r="AQ6742"/>
      <c r="BJ6742" s="33" t="s">
        <v>6909</v>
      </c>
      <c r="BP6742" s="8"/>
    </row>
    <row r="6743" spans="1:68" x14ac:dyDescent="0.25">
      <c r="A6743" s="8"/>
      <c r="B6743" s="8"/>
      <c r="C6743" s="8"/>
      <c r="D6743" s="8"/>
      <c r="F6743" s="8"/>
      <c r="H6743"/>
      <c r="N6743"/>
      <c r="P6743" s="8"/>
      <c r="R6743" s="8"/>
      <c r="T6743" s="8"/>
      <c r="AQ6743"/>
      <c r="BJ6743" s="33" t="s">
        <v>6910</v>
      </c>
      <c r="BP6743" s="8"/>
    </row>
    <row r="6744" spans="1:68" x14ac:dyDescent="0.25">
      <c r="A6744" s="8"/>
      <c r="B6744" s="8"/>
      <c r="C6744" s="8"/>
      <c r="D6744" s="8"/>
      <c r="F6744" s="8"/>
      <c r="H6744"/>
      <c r="N6744"/>
      <c r="P6744" s="8"/>
      <c r="R6744" s="8"/>
      <c r="T6744" s="8"/>
      <c r="AQ6744"/>
      <c r="BJ6744" s="33" t="s">
        <v>6911</v>
      </c>
      <c r="BP6744" s="8"/>
    </row>
    <row r="6745" spans="1:68" x14ac:dyDescent="0.25">
      <c r="A6745" s="8"/>
      <c r="B6745" s="8"/>
      <c r="C6745" s="8"/>
      <c r="D6745" s="8"/>
      <c r="F6745" s="8"/>
      <c r="H6745"/>
      <c r="N6745"/>
      <c r="P6745" s="8"/>
      <c r="R6745" s="8"/>
      <c r="T6745" s="8"/>
      <c r="AQ6745"/>
      <c r="BJ6745" s="33" t="s">
        <v>6912</v>
      </c>
      <c r="BP6745" s="8"/>
    </row>
    <row r="6746" spans="1:68" x14ac:dyDescent="0.25">
      <c r="A6746" s="8"/>
      <c r="B6746" s="8"/>
      <c r="C6746" s="8"/>
      <c r="D6746" s="8"/>
      <c r="F6746" s="8"/>
      <c r="H6746"/>
      <c r="N6746"/>
      <c r="P6746" s="8"/>
      <c r="R6746" s="8"/>
      <c r="T6746" s="8"/>
      <c r="AQ6746"/>
      <c r="BJ6746" s="33" t="s">
        <v>6913</v>
      </c>
      <c r="BP6746" s="8"/>
    </row>
    <row r="6747" spans="1:68" x14ac:dyDescent="0.25">
      <c r="A6747" s="8"/>
      <c r="B6747" s="8"/>
      <c r="C6747" s="8"/>
      <c r="D6747" s="8"/>
      <c r="F6747" s="8"/>
      <c r="H6747"/>
      <c r="N6747"/>
      <c r="P6747" s="8"/>
      <c r="R6747" s="8"/>
      <c r="T6747" s="8"/>
      <c r="AQ6747"/>
      <c r="BJ6747" s="33" t="s">
        <v>6914</v>
      </c>
      <c r="BP6747" s="8"/>
    </row>
    <row r="6748" spans="1:68" x14ac:dyDescent="0.25">
      <c r="A6748" s="8"/>
      <c r="B6748" s="8"/>
      <c r="C6748" s="8"/>
      <c r="D6748" s="8"/>
      <c r="F6748" s="8"/>
      <c r="H6748"/>
      <c r="N6748"/>
      <c r="P6748" s="8"/>
      <c r="R6748" s="8"/>
      <c r="T6748" s="8"/>
      <c r="AQ6748"/>
      <c r="BJ6748" s="33" t="s">
        <v>6915</v>
      </c>
      <c r="BP6748" s="8"/>
    </row>
    <row r="6749" spans="1:68" x14ac:dyDescent="0.25">
      <c r="A6749" s="8"/>
      <c r="B6749" s="8"/>
      <c r="C6749" s="8"/>
      <c r="D6749" s="8"/>
      <c r="F6749" s="8"/>
      <c r="H6749"/>
      <c r="N6749"/>
      <c r="P6749" s="8"/>
      <c r="R6749" s="8"/>
      <c r="T6749" s="8"/>
      <c r="AQ6749"/>
      <c r="BJ6749" s="33" t="s">
        <v>6916</v>
      </c>
      <c r="BP6749" s="8"/>
    </row>
    <row r="6750" spans="1:68" x14ac:dyDescent="0.25">
      <c r="A6750" s="8"/>
      <c r="B6750" s="8"/>
      <c r="C6750" s="8"/>
      <c r="D6750" s="8"/>
      <c r="F6750" s="8"/>
      <c r="H6750"/>
      <c r="N6750"/>
      <c r="P6750" s="8"/>
      <c r="R6750" s="8"/>
      <c r="T6750" s="8"/>
      <c r="AQ6750"/>
      <c r="BJ6750" s="33" t="s">
        <v>6917</v>
      </c>
      <c r="BP6750" s="8"/>
    </row>
    <row r="6751" spans="1:68" x14ac:dyDescent="0.25">
      <c r="A6751" s="8"/>
      <c r="B6751" s="8"/>
      <c r="C6751" s="8"/>
      <c r="D6751" s="8"/>
      <c r="F6751" s="8"/>
      <c r="H6751"/>
      <c r="N6751"/>
      <c r="P6751" s="8"/>
      <c r="R6751" s="8"/>
      <c r="T6751" s="8"/>
      <c r="AQ6751"/>
      <c r="BJ6751" s="33" t="s">
        <v>6918</v>
      </c>
      <c r="BP6751" s="8"/>
    </row>
    <row r="6752" spans="1:68" x14ac:dyDescent="0.25">
      <c r="A6752" s="8"/>
      <c r="B6752" s="8"/>
      <c r="C6752" s="8"/>
      <c r="D6752" s="8"/>
      <c r="F6752" s="8"/>
      <c r="H6752"/>
      <c r="N6752"/>
      <c r="P6752" s="8"/>
      <c r="R6752" s="8"/>
      <c r="T6752" s="8"/>
      <c r="AQ6752"/>
      <c r="BJ6752" s="33" t="s">
        <v>6919</v>
      </c>
      <c r="BP6752" s="8"/>
    </row>
    <row r="6753" spans="1:68" x14ac:dyDescent="0.25">
      <c r="A6753" s="8"/>
      <c r="B6753" s="8"/>
      <c r="C6753" s="8"/>
      <c r="D6753" s="8"/>
      <c r="F6753" s="8"/>
      <c r="H6753"/>
      <c r="N6753"/>
      <c r="P6753" s="8"/>
      <c r="R6753" s="8"/>
      <c r="T6753" s="8"/>
      <c r="AQ6753"/>
      <c r="BJ6753" s="33" t="s">
        <v>6920</v>
      </c>
      <c r="BP6753" s="8"/>
    </row>
    <row r="6754" spans="1:68" x14ac:dyDescent="0.25">
      <c r="A6754" s="8"/>
      <c r="B6754" s="8"/>
      <c r="C6754" s="8"/>
      <c r="D6754" s="8"/>
      <c r="F6754" s="8"/>
      <c r="H6754"/>
      <c r="N6754"/>
      <c r="P6754" s="8"/>
      <c r="R6754" s="8"/>
      <c r="T6754" s="8"/>
      <c r="AQ6754"/>
      <c r="BJ6754" s="33" t="s">
        <v>6921</v>
      </c>
      <c r="BP6754" s="8"/>
    </row>
    <row r="6755" spans="1:68" x14ac:dyDescent="0.25">
      <c r="A6755" s="8"/>
      <c r="B6755" s="8"/>
      <c r="C6755" s="8"/>
      <c r="D6755" s="8"/>
      <c r="F6755" s="8"/>
      <c r="H6755"/>
      <c r="N6755"/>
      <c r="P6755" s="8"/>
      <c r="R6755" s="8"/>
      <c r="T6755" s="8"/>
      <c r="AQ6755"/>
      <c r="BJ6755" s="33" t="s">
        <v>6922</v>
      </c>
      <c r="BP6755" s="8"/>
    </row>
    <row r="6756" spans="1:68" x14ac:dyDescent="0.25">
      <c r="A6756" s="8"/>
      <c r="B6756" s="8"/>
      <c r="C6756" s="8"/>
      <c r="D6756" s="8"/>
      <c r="F6756" s="8"/>
      <c r="H6756"/>
      <c r="N6756"/>
      <c r="P6756" s="8"/>
      <c r="R6756" s="8"/>
      <c r="T6756" s="8"/>
      <c r="AQ6756"/>
      <c r="BJ6756" s="33" t="s">
        <v>6923</v>
      </c>
      <c r="BP6756" s="8"/>
    </row>
    <row r="6757" spans="1:68" x14ac:dyDescent="0.25">
      <c r="A6757" s="8"/>
      <c r="B6757" s="8"/>
      <c r="C6757" s="8"/>
      <c r="D6757" s="8"/>
      <c r="F6757" s="8"/>
      <c r="H6757"/>
      <c r="N6757"/>
      <c r="P6757" s="8"/>
      <c r="R6757" s="8"/>
      <c r="T6757" s="8"/>
      <c r="AQ6757"/>
      <c r="BJ6757" s="33" t="s">
        <v>6924</v>
      </c>
      <c r="BP6757" s="8"/>
    </row>
    <row r="6758" spans="1:68" x14ac:dyDescent="0.25">
      <c r="A6758" s="8"/>
      <c r="B6758" s="8"/>
      <c r="C6758" s="8"/>
      <c r="D6758" s="8"/>
      <c r="F6758" s="8"/>
      <c r="H6758"/>
      <c r="N6758"/>
      <c r="P6758" s="8"/>
      <c r="R6758" s="8"/>
      <c r="T6758" s="8"/>
      <c r="AQ6758"/>
      <c r="BJ6758" s="33" t="s">
        <v>6925</v>
      </c>
      <c r="BP6758" s="8"/>
    </row>
    <row r="6759" spans="1:68" x14ac:dyDescent="0.25">
      <c r="A6759" s="8"/>
      <c r="B6759" s="8"/>
      <c r="C6759" s="8"/>
      <c r="D6759" s="8"/>
      <c r="F6759" s="8"/>
      <c r="H6759"/>
      <c r="N6759"/>
      <c r="P6759" s="8"/>
      <c r="R6759" s="8"/>
      <c r="T6759" s="8"/>
      <c r="AQ6759"/>
      <c r="BJ6759" s="33" t="s">
        <v>6926</v>
      </c>
      <c r="BP6759" s="8"/>
    </row>
    <row r="6760" spans="1:68" x14ac:dyDescent="0.25">
      <c r="A6760" s="8"/>
      <c r="B6760" s="8"/>
      <c r="C6760" s="8"/>
      <c r="D6760" s="8"/>
      <c r="F6760" s="8"/>
      <c r="H6760"/>
      <c r="N6760"/>
      <c r="P6760" s="8"/>
      <c r="R6760" s="8"/>
      <c r="T6760" s="8"/>
      <c r="AQ6760"/>
      <c r="BJ6760" s="33" t="s">
        <v>6927</v>
      </c>
      <c r="BP6760" s="8"/>
    </row>
    <row r="6761" spans="1:68" x14ac:dyDescent="0.25">
      <c r="A6761" s="8"/>
      <c r="B6761" s="8"/>
      <c r="C6761" s="8"/>
      <c r="D6761" s="8"/>
      <c r="F6761" s="8"/>
      <c r="H6761"/>
      <c r="N6761"/>
      <c r="P6761" s="8"/>
      <c r="R6761" s="8"/>
      <c r="T6761" s="8"/>
      <c r="AQ6761"/>
      <c r="BJ6761" s="33" t="s">
        <v>6928</v>
      </c>
      <c r="BP6761" s="8"/>
    </row>
    <row r="6762" spans="1:68" x14ac:dyDescent="0.25">
      <c r="A6762" s="8"/>
      <c r="B6762" s="8"/>
      <c r="C6762" s="8"/>
      <c r="D6762" s="8"/>
      <c r="F6762" s="8"/>
      <c r="H6762"/>
      <c r="N6762"/>
      <c r="P6762" s="8"/>
      <c r="R6762" s="8"/>
      <c r="T6762" s="8"/>
      <c r="AQ6762"/>
      <c r="BJ6762" s="33" t="s">
        <v>6929</v>
      </c>
      <c r="BP6762" s="8"/>
    </row>
    <row r="6763" spans="1:68" x14ac:dyDescent="0.25">
      <c r="A6763" s="8"/>
      <c r="B6763" s="8"/>
      <c r="C6763" s="8"/>
      <c r="D6763" s="8"/>
      <c r="F6763" s="8"/>
      <c r="H6763"/>
      <c r="N6763"/>
      <c r="P6763" s="8"/>
      <c r="R6763" s="8"/>
      <c r="T6763" s="8"/>
      <c r="AQ6763"/>
      <c r="BJ6763" s="33" t="s">
        <v>6930</v>
      </c>
      <c r="BP6763" s="8"/>
    </row>
    <row r="6764" spans="1:68" x14ac:dyDescent="0.25">
      <c r="A6764" s="8"/>
      <c r="B6764" s="8"/>
      <c r="C6764" s="8"/>
      <c r="D6764" s="8"/>
      <c r="F6764" s="8"/>
      <c r="H6764"/>
      <c r="N6764"/>
      <c r="P6764" s="8"/>
      <c r="R6764" s="8"/>
      <c r="T6764" s="8"/>
      <c r="AQ6764"/>
      <c r="BJ6764" s="33" t="s">
        <v>6931</v>
      </c>
      <c r="BP6764" s="8"/>
    </row>
    <row r="6765" spans="1:68" x14ac:dyDescent="0.25">
      <c r="A6765" s="8"/>
      <c r="B6765" s="8"/>
      <c r="C6765" s="8"/>
      <c r="D6765" s="8"/>
      <c r="F6765" s="8"/>
      <c r="H6765"/>
      <c r="N6765"/>
      <c r="P6765" s="8"/>
      <c r="R6765" s="8"/>
      <c r="T6765" s="8"/>
      <c r="AQ6765"/>
      <c r="BJ6765" s="33" t="s">
        <v>6932</v>
      </c>
      <c r="BP6765" s="8"/>
    </row>
    <row r="6766" spans="1:68" x14ac:dyDescent="0.25">
      <c r="A6766" s="8"/>
      <c r="B6766" s="8"/>
      <c r="C6766" s="8"/>
      <c r="D6766" s="8"/>
      <c r="F6766" s="8"/>
      <c r="H6766"/>
      <c r="N6766"/>
      <c r="P6766" s="8"/>
      <c r="R6766" s="8"/>
      <c r="T6766" s="8"/>
      <c r="AQ6766"/>
      <c r="BJ6766" s="33" t="s">
        <v>6933</v>
      </c>
      <c r="BP6766" s="8"/>
    </row>
    <row r="6767" spans="1:68" x14ac:dyDescent="0.25">
      <c r="A6767" s="8"/>
      <c r="B6767" s="8"/>
      <c r="C6767" s="8"/>
      <c r="D6767" s="8"/>
      <c r="F6767" s="8"/>
      <c r="H6767"/>
      <c r="N6767"/>
      <c r="P6767" s="8"/>
      <c r="R6767" s="8"/>
      <c r="T6767" s="8"/>
      <c r="AQ6767"/>
      <c r="BJ6767" s="33" t="s">
        <v>6934</v>
      </c>
      <c r="BP6767" s="8"/>
    </row>
    <row r="6768" spans="1:68" x14ac:dyDescent="0.25">
      <c r="A6768" s="8"/>
      <c r="B6768" s="8"/>
      <c r="C6768" s="8"/>
      <c r="D6768" s="8"/>
      <c r="F6768" s="8"/>
      <c r="H6768"/>
      <c r="N6768"/>
      <c r="P6768" s="8"/>
      <c r="R6768" s="8"/>
      <c r="T6768" s="8"/>
      <c r="AQ6768"/>
      <c r="BJ6768" s="33" t="s">
        <v>6935</v>
      </c>
      <c r="BP6768" s="8"/>
    </row>
    <row r="6769" spans="1:68" x14ac:dyDescent="0.25">
      <c r="A6769" s="8"/>
      <c r="B6769" s="8"/>
      <c r="C6769" s="8"/>
      <c r="D6769" s="8"/>
      <c r="F6769" s="8"/>
      <c r="H6769"/>
      <c r="N6769"/>
      <c r="P6769" s="8"/>
      <c r="R6769" s="8"/>
      <c r="T6769" s="8"/>
      <c r="AQ6769"/>
      <c r="BJ6769" s="33" t="s">
        <v>6936</v>
      </c>
      <c r="BP6769" s="8"/>
    </row>
    <row r="6770" spans="1:68" x14ac:dyDescent="0.25">
      <c r="A6770" s="8"/>
      <c r="B6770" s="8"/>
      <c r="C6770" s="8"/>
      <c r="D6770" s="8"/>
      <c r="F6770" s="8"/>
      <c r="H6770"/>
      <c r="N6770"/>
      <c r="P6770" s="8"/>
      <c r="R6770" s="8"/>
      <c r="T6770" s="8"/>
      <c r="AQ6770"/>
      <c r="BJ6770" s="33" t="s">
        <v>6937</v>
      </c>
      <c r="BP6770" s="8"/>
    </row>
    <row r="6771" spans="1:68" x14ac:dyDescent="0.25">
      <c r="A6771" s="8"/>
      <c r="B6771" s="8"/>
      <c r="C6771" s="8"/>
      <c r="D6771" s="8"/>
      <c r="F6771" s="8"/>
      <c r="H6771"/>
      <c r="N6771"/>
      <c r="P6771" s="8"/>
      <c r="R6771" s="8"/>
      <c r="T6771" s="8"/>
      <c r="AQ6771"/>
      <c r="BJ6771" s="33" t="s">
        <v>6938</v>
      </c>
      <c r="BP6771" s="8"/>
    </row>
    <row r="6772" spans="1:68" x14ac:dyDescent="0.25">
      <c r="A6772" s="8"/>
      <c r="B6772" s="8"/>
      <c r="C6772" s="8"/>
      <c r="D6772" s="8"/>
      <c r="F6772" s="8"/>
      <c r="H6772"/>
      <c r="N6772"/>
      <c r="P6772" s="8"/>
      <c r="R6772" s="8"/>
      <c r="T6772" s="8"/>
      <c r="AQ6772"/>
      <c r="BJ6772" s="33" t="s">
        <v>6939</v>
      </c>
      <c r="BP6772" s="8"/>
    </row>
    <row r="6773" spans="1:68" x14ac:dyDescent="0.25">
      <c r="A6773" s="8"/>
      <c r="B6773" s="8"/>
      <c r="C6773" s="8"/>
      <c r="D6773" s="8"/>
      <c r="F6773" s="8"/>
      <c r="H6773"/>
      <c r="N6773"/>
      <c r="P6773" s="8"/>
      <c r="R6773" s="8"/>
      <c r="T6773" s="8"/>
      <c r="AQ6773"/>
      <c r="BJ6773" s="33" t="s">
        <v>6940</v>
      </c>
      <c r="BP6773" s="8"/>
    </row>
    <row r="6774" spans="1:68" x14ac:dyDescent="0.25">
      <c r="A6774" s="8"/>
      <c r="B6774" s="8"/>
      <c r="C6774" s="8"/>
      <c r="D6774" s="8"/>
      <c r="F6774" s="8"/>
      <c r="H6774"/>
      <c r="N6774"/>
      <c r="P6774" s="8"/>
      <c r="R6774" s="8"/>
      <c r="T6774" s="8"/>
      <c r="AQ6774"/>
      <c r="BJ6774" s="33" t="s">
        <v>6941</v>
      </c>
      <c r="BP6774" s="8"/>
    </row>
    <row r="6775" spans="1:68" x14ac:dyDescent="0.25">
      <c r="A6775" s="8"/>
      <c r="B6775" s="8"/>
      <c r="C6775" s="8"/>
      <c r="D6775" s="8"/>
      <c r="F6775" s="8"/>
      <c r="H6775"/>
      <c r="N6775"/>
      <c r="P6775" s="8"/>
      <c r="R6775" s="8"/>
      <c r="T6775" s="8"/>
      <c r="AQ6775"/>
      <c r="BJ6775" s="33" t="s">
        <v>6942</v>
      </c>
      <c r="BP6775" s="8"/>
    </row>
    <row r="6776" spans="1:68" x14ac:dyDescent="0.25">
      <c r="A6776" s="8"/>
      <c r="B6776" s="8"/>
      <c r="C6776" s="8"/>
      <c r="D6776" s="8"/>
      <c r="F6776" s="8"/>
      <c r="H6776"/>
      <c r="N6776"/>
      <c r="P6776" s="8"/>
      <c r="R6776" s="8"/>
      <c r="T6776" s="8"/>
      <c r="AQ6776"/>
      <c r="BJ6776" s="33" t="s">
        <v>6943</v>
      </c>
      <c r="BP6776" s="8"/>
    </row>
    <row r="6777" spans="1:68" x14ac:dyDescent="0.25">
      <c r="A6777" s="8"/>
      <c r="B6777" s="8"/>
      <c r="C6777" s="8"/>
      <c r="D6777" s="8"/>
      <c r="F6777" s="8"/>
      <c r="H6777"/>
      <c r="N6777"/>
      <c r="P6777" s="8"/>
      <c r="R6777" s="8"/>
      <c r="T6777" s="8"/>
      <c r="AQ6777"/>
      <c r="BJ6777" s="33" t="s">
        <v>6944</v>
      </c>
      <c r="BP6777" s="8"/>
    </row>
    <row r="6778" spans="1:68" x14ac:dyDescent="0.25">
      <c r="A6778" s="8"/>
      <c r="B6778" s="8"/>
      <c r="C6778" s="8"/>
      <c r="D6778" s="8"/>
      <c r="F6778" s="8"/>
      <c r="H6778"/>
      <c r="N6778"/>
      <c r="P6778" s="8"/>
      <c r="R6778" s="8"/>
      <c r="T6778" s="8"/>
      <c r="AQ6778"/>
      <c r="BJ6778" s="33" t="s">
        <v>6945</v>
      </c>
      <c r="BP6778" s="8"/>
    </row>
    <row r="6779" spans="1:68" x14ac:dyDescent="0.25">
      <c r="A6779" s="8"/>
      <c r="B6779" s="8"/>
      <c r="C6779" s="8"/>
      <c r="D6779" s="8"/>
      <c r="F6779" s="8"/>
      <c r="H6779"/>
      <c r="N6779"/>
      <c r="P6779" s="8"/>
      <c r="R6779" s="8"/>
      <c r="T6779" s="8"/>
      <c r="AQ6779"/>
      <c r="BJ6779" s="33" t="s">
        <v>6946</v>
      </c>
      <c r="BP6779" s="8"/>
    </row>
    <row r="6780" spans="1:68" x14ac:dyDescent="0.25">
      <c r="A6780" s="8"/>
      <c r="B6780" s="8"/>
      <c r="C6780" s="8"/>
      <c r="D6780" s="8"/>
      <c r="F6780" s="8"/>
      <c r="H6780"/>
      <c r="N6780"/>
      <c r="P6780" s="8"/>
      <c r="R6780" s="8"/>
      <c r="T6780" s="8"/>
      <c r="AQ6780"/>
      <c r="BJ6780" s="33" t="s">
        <v>6947</v>
      </c>
      <c r="BP6780" s="8"/>
    </row>
    <row r="6781" spans="1:68" x14ac:dyDescent="0.25">
      <c r="A6781" s="8"/>
      <c r="B6781" s="8"/>
      <c r="C6781" s="8"/>
      <c r="D6781" s="8"/>
      <c r="F6781" s="8"/>
      <c r="H6781"/>
      <c r="N6781"/>
      <c r="P6781" s="8"/>
      <c r="R6781" s="8"/>
      <c r="T6781" s="8"/>
      <c r="AQ6781"/>
      <c r="BJ6781" s="33" t="s">
        <v>6948</v>
      </c>
      <c r="BP6781" s="8"/>
    </row>
    <row r="6782" spans="1:68" x14ac:dyDescent="0.25">
      <c r="A6782" s="8"/>
      <c r="B6782" s="8"/>
      <c r="C6782" s="8"/>
      <c r="D6782" s="8"/>
      <c r="F6782" s="8"/>
      <c r="H6782"/>
      <c r="N6782"/>
      <c r="P6782" s="8"/>
      <c r="R6782" s="8"/>
      <c r="T6782" s="8"/>
      <c r="AQ6782"/>
      <c r="BJ6782" s="33" t="s">
        <v>6949</v>
      </c>
      <c r="BP6782" s="8"/>
    </row>
    <row r="6783" spans="1:68" x14ac:dyDescent="0.25">
      <c r="A6783" s="8"/>
      <c r="B6783" s="8"/>
      <c r="C6783" s="8"/>
      <c r="D6783" s="8"/>
      <c r="F6783" s="8"/>
      <c r="H6783"/>
      <c r="N6783"/>
      <c r="P6783" s="8"/>
      <c r="R6783" s="8"/>
      <c r="T6783" s="8"/>
      <c r="AQ6783"/>
      <c r="BJ6783" s="33" t="s">
        <v>6950</v>
      </c>
      <c r="BP6783" s="8"/>
    </row>
    <row r="6784" spans="1:68" x14ac:dyDescent="0.25">
      <c r="A6784" s="8"/>
      <c r="B6784" s="8"/>
      <c r="C6784" s="8"/>
      <c r="D6784" s="8"/>
      <c r="F6784" s="8"/>
      <c r="H6784"/>
      <c r="N6784"/>
      <c r="P6784" s="8"/>
      <c r="R6784" s="8"/>
      <c r="T6784" s="8"/>
      <c r="AQ6784"/>
      <c r="BJ6784" s="33" t="s">
        <v>6951</v>
      </c>
      <c r="BP6784" s="8"/>
    </row>
    <row r="6785" spans="1:68" x14ac:dyDescent="0.25">
      <c r="A6785" s="8"/>
      <c r="B6785" s="8"/>
      <c r="C6785" s="8"/>
      <c r="D6785" s="8"/>
      <c r="F6785" s="8"/>
      <c r="H6785"/>
      <c r="N6785"/>
      <c r="P6785" s="8"/>
      <c r="R6785" s="8"/>
      <c r="T6785" s="8"/>
      <c r="AQ6785"/>
      <c r="BJ6785" s="33" t="s">
        <v>6952</v>
      </c>
      <c r="BP6785" s="8"/>
    </row>
    <row r="6786" spans="1:68" x14ac:dyDescent="0.25">
      <c r="A6786" s="8"/>
      <c r="B6786" s="8"/>
      <c r="C6786" s="8"/>
      <c r="D6786" s="8"/>
      <c r="F6786" s="8"/>
      <c r="H6786"/>
      <c r="N6786"/>
      <c r="P6786" s="8"/>
      <c r="R6786" s="8"/>
      <c r="T6786" s="8"/>
      <c r="AQ6786"/>
      <c r="BJ6786" s="33" t="s">
        <v>6953</v>
      </c>
      <c r="BP6786" s="8"/>
    </row>
    <row r="6787" spans="1:68" x14ac:dyDescent="0.25">
      <c r="A6787" s="8"/>
      <c r="B6787" s="8"/>
      <c r="C6787" s="8"/>
      <c r="D6787" s="8"/>
      <c r="F6787" s="8"/>
      <c r="H6787"/>
      <c r="N6787"/>
      <c r="P6787" s="8"/>
      <c r="R6787" s="8"/>
      <c r="T6787" s="8"/>
      <c r="AQ6787"/>
      <c r="BJ6787" s="33" t="s">
        <v>6954</v>
      </c>
      <c r="BP6787" s="8"/>
    </row>
    <row r="6788" spans="1:68" x14ac:dyDescent="0.25">
      <c r="A6788" s="8"/>
      <c r="B6788" s="8"/>
      <c r="C6788" s="8"/>
      <c r="D6788" s="8"/>
      <c r="F6788" s="8"/>
      <c r="H6788"/>
      <c r="N6788"/>
      <c r="P6788" s="8"/>
      <c r="R6788" s="8"/>
      <c r="T6788" s="8"/>
      <c r="AQ6788"/>
      <c r="BJ6788" s="33" t="s">
        <v>6955</v>
      </c>
      <c r="BP6788" s="8"/>
    </row>
    <row r="6789" spans="1:68" x14ac:dyDescent="0.25">
      <c r="A6789" s="8"/>
      <c r="B6789" s="8"/>
      <c r="C6789" s="8"/>
      <c r="D6789" s="8"/>
      <c r="F6789" s="8"/>
      <c r="H6789"/>
      <c r="N6789"/>
      <c r="P6789" s="8"/>
      <c r="R6789" s="8"/>
      <c r="T6789" s="8"/>
      <c r="AQ6789"/>
      <c r="BJ6789" s="33" t="s">
        <v>6956</v>
      </c>
      <c r="BP6789" s="8"/>
    </row>
    <row r="6790" spans="1:68" x14ac:dyDescent="0.25">
      <c r="A6790" s="8"/>
      <c r="B6790" s="8"/>
      <c r="C6790" s="8"/>
      <c r="D6790" s="8"/>
      <c r="F6790" s="8"/>
      <c r="H6790"/>
      <c r="N6790"/>
      <c r="P6790" s="8"/>
      <c r="R6790" s="8"/>
      <c r="T6790" s="8"/>
      <c r="AQ6790"/>
      <c r="BJ6790" s="33" t="s">
        <v>6957</v>
      </c>
      <c r="BP6790" s="8"/>
    </row>
    <row r="6791" spans="1:68" x14ac:dyDescent="0.25">
      <c r="A6791" s="8"/>
      <c r="B6791" s="8"/>
      <c r="C6791" s="8"/>
      <c r="D6791" s="8"/>
      <c r="F6791" s="8"/>
      <c r="H6791"/>
      <c r="N6791"/>
      <c r="P6791" s="8"/>
      <c r="R6791" s="8"/>
      <c r="T6791" s="8"/>
      <c r="AQ6791"/>
      <c r="BJ6791" s="33" t="s">
        <v>6958</v>
      </c>
      <c r="BP6791" s="8"/>
    </row>
    <row r="6792" spans="1:68" x14ac:dyDescent="0.25">
      <c r="A6792" s="8"/>
      <c r="B6792" s="8"/>
      <c r="C6792" s="8"/>
      <c r="D6792" s="8"/>
      <c r="F6792" s="8"/>
      <c r="H6792"/>
      <c r="N6792"/>
      <c r="P6792" s="8"/>
      <c r="R6792" s="8"/>
      <c r="T6792" s="8"/>
      <c r="AQ6792"/>
      <c r="BJ6792" s="33" t="s">
        <v>6959</v>
      </c>
      <c r="BP6792" s="8"/>
    </row>
    <row r="6793" spans="1:68" x14ac:dyDescent="0.25">
      <c r="A6793" s="8"/>
      <c r="B6793" s="8"/>
      <c r="C6793" s="8"/>
      <c r="D6793" s="8"/>
      <c r="F6793" s="8"/>
      <c r="H6793"/>
      <c r="N6793"/>
      <c r="P6793" s="8"/>
      <c r="R6793" s="8"/>
      <c r="T6793" s="8"/>
      <c r="AQ6793"/>
      <c r="BJ6793" s="33" t="s">
        <v>6960</v>
      </c>
      <c r="BP6793" s="8"/>
    </row>
    <row r="6794" spans="1:68" x14ac:dyDescent="0.25">
      <c r="A6794" s="8"/>
      <c r="B6794" s="8"/>
      <c r="C6794" s="8"/>
      <c r="D6794" s="8"/>
      <c r="F6794" s="8"/>
      <c r="H6794"/>
      <c r="N6794"/>
      <c r="P6794" s="8"/>
      <c r="R6794" s="8"/>
      <c r="T6794" s="8"/>
      <c r="AQ6794"/>
      <c r="BJ6794" s="33" t="s">
        <v>6961</v>
      </c>
      <c r="BP6794" s="8"/>
    </row>
    <row r="6795" spans="1:68" x14ac:dyDescent="0.25">
      <c r="A6795" s="8"/>
      <c r="B6795" s="8"/>
      <c r="C6795" s="8"/>
      <c r="D6795" s="8"/>
      <c r="F6795" s="8"/>
      <c r="H6795"/>
      <c r="N6795"/>
      <c r="P6795" s="8"/>
      <c r="R6795" s="8"/>
      <c r="T6795" s="8"/>
      <c r="AQ6795"/>
      <c r="BJ6795" s="33" t="s">
        <v>6962</v>
      </c>
      <c r="BP6795" s="8"/>
    </row>
    <row r="6796" spans="1:68" x14ac:dyDescent="0.25">
      <c r="A6796" s="8"/>
      <c r="B6796" s="8"/>
      <c r="C6796" s="8"/>
      <c r="D6796" s="8"/>
      <c r="F6796" s="8"/>
      <c r="H6796"/>
      <c r="N6796"/>
      <c r="P6796" s="8"/>
      <c r="R6796" s="8"/>
      <c r="T6796" s="8"/>
      <c r="AQ6796"/>
      <c r="BJ6796" s="33" t="s">
        <v>6963</v>
      </c>
      <c r="BP6796" s="8"/>
    </row>
    <row r="6797" spans="1:68" x14ac:dyDescent="0.25">
      <c r="A6797" s="8"/>
      <c r="B6797" s="8"/>
      <c r="C6797" s="8"/>
      <c r="D6797" s="8"/>
      <c r="F6797" s="8"/>
      <c r="H6797"/>
      <c r="N6797"/>
      <c r="P6797" s="8"/>
      <c r="R6797" s="8"/>
      <c r="T6797" s="8"/>
      <c r="AQ6797"/>
      <c r="BJ6797" s="33" t="s">
        <v>6964</v>
      </c>
      <c r="BP6797" s="8"/>
    </row>
    <row r="6798" spans="1:68" x14ac:dyDescent="0.25">
      <c r="A6798" s="8"/>
      <c r="B6798" s="8"/>
      <c r="C6798" s="8"/>
      <c r="D6798" s="8"/>
      <c r="F6798" s="8"/>
      <c r="H6798"/>
      <c r="N6798"/>
      <c r="P6798" s="8"/>
      <c r="R6798" s="8"/>
      <c r="T6798" s="8"/>
      <c r="AQ6798"/>
      <c r="BJ6798" s="33" t="s">
        <v>6965</v>
      </c>
      <c r="BP6798" s="8"/>
    </row>
    <row r="6799" spans="1:68" x14ac:dyDescent="0.25">
      <c r="A6799" s="8"/>
      <c r="B6799" s="8"/>
      <c r="C6799" s="8"/>
      <c r="D6799" s="8"/>
      <c r="F6799" s="8"/>
      <c r="H6799"/>
      <c r="N6799"/>
      <c r="P6799" s="8"/>
      <c r="R6799" s="8"/>
      <c r="T6799" s="8"/>
      <c r="AQ6799"/>
      <c r="BJ6799" s="33" t="s">
        <v>6966</v>
      </c>
      <c r="BP6799" s="8"/>
    </row>
    <row r="6800" spans="1:68" x14ac:dyDescent="0.25">
      <c r="A6800" s="8"/>
      <c r="B6800" s="8"/>
      <c r="C6800" s="8"/>
      <c r="D6800" s="8"/>
      <c r="F6800" s="8"/>
      <c r="H6800"/>
      <c r="N6800"/>
      <c r="P6800" s="8"/>
      <c r="R6800" s="8"/>
      <c r="T6800" s="8"/>
      <c r="AQ6800"/>
      <c r="BJ6800" s="33" t="s">
        <v>6967</v>
      </c>
      <c r="BP6800" s="8"/>
    </row>
    <row r="6801" spans="1:68" x14ac:dyDescent="0.25">
      <c r="A6801" s="8"/>
      <c r="B6801" s="8"/>
      <c r="C6801" s="8"/>
      <c r="D6801" s="8"/>
      <c r="F6801" s="8"/>
      <c r="H6801"/>
      <c r="N6801"/>
      <c r="P6801" s="8"/>
      <c r="R6801" s="8"/>
      <c r="T6801" s="8"/>
      <c r="AQ6801"/>
      <c r="BJ6801" s="33" t="s">
        <v>6968</v>
      </c>
      <c r="BP6801" s="8"/>
    </row>
    <row r="6802" spans="1:68" x14ac:dyDescent="0.25">
      <c r="A6802" s="8"/>
      <c r="B6802" s="8"/>
      <c r="C6802" s="8"/>
      <c r="D6802" s="8"/>
      <c r="F6802" s="8"/>
      <c r="H6802"/>
      <c r="N6802"/>
      <c r="P6802" s="8"/>
      <c r="R6802" s="8"/>
      <c r="T6802" s="8"/>
      <c r="AQ6802"/>
      <c r="BJ6802" s="33" t="s">
        <v>6969</v>
      </c>
      <c r="BP6802" s="8"/>
    </row>
    <row r="6803" spans="1:68" x14ac:dyDescent="0.25">
      <c r="A6803" s="8"/>
      <c r="B6803" s="8"/>
      <c r="C6803" s="8"/>
      <c r="D6803" s="8"/>
      <c r="F6803" s="8"/>
      <c r="H6803"/>
      <c r="N6803"/>
      <c r="P6803" s="8"/>
      <c r="R6803" s="8"/>
      <c r="T6803" s="8"/>
      <c r="AQ6803"/>
      <c r="BJ6803" s="33" t="s">
        <v>6970</v>
      </c>
      <c r="BP6803" s="8"/>
    </row>
    <row r="6804" spans="1:68" x14ac:dyDescent="0.25">
      <c r="A6804" s="8"/>
      <c r="B6804" s="8"/>
      <c r="C6804" s="8"/>
      <c r="D6804" s="8"/>
      <c r="F6804" s="8"/>
      <c r="H6804"/>
      <c r="N6804"/>
      <c r="P6804" s="8"/>
      <c r="R6804" s="8"/>
      <c r="T6804" s="8"/>
      <c r="AQ6804"/>
      <c r="BJ6804" s="33" t="s">
        <v>6971</v>
      </c>
      <c r="BP6804" s="8"/>
    </row>
    <row r="6805" spans="1:68" x14ac:dyDescent="0.25">
      <c r="A6805" s="8"/>
      <c r="B6805" s="8"/>
      <c r="C6805" s="8"/>
      <c r="D6805" s="8"/>
      <c r="F6805" s="8"/>
      <c r="H6805"/>
      <c r="N6805"/>
      <c r="P6805" s="8"/>
      <c r="R6805" s="8"/>
      <c r="T6805" s="8"/>
      <c r="AQ6805"/>
      <c r="BJ6805" s="33" t="s">
        <v>6972</v>
      </c>
      <c r="BP6805" s="8"/>
    </row>
    <row r="6806" spans="1:68" x14ac:dyDescent="0.25">
      <c r="A6806" s="8"/>
      <c r="B6806" s="8"/>
      <c r="C6806" s="8"/>
      <c r="D6806" s="8"/>
      <c r="F6806" s="8"/>
      <c r="H6806"/>
      <c r="N6806"/>
      <c r="P6806" s="8"/>
      <c r="R6806" s="8"/>
      <c r="T6806" s="8"/>
      <c r="AQ6806"/>
      <c r="BJ6806" s="33" t="s">
        <v>6973</v>
      </c>
      <c r="BP6806" s="8"/>
    </row>
    <row r="6807" spans="1:68" x14ac:dyDescent="0.25">
      <c r="A6807" s="8"/>
      <c r="B6807" s="8"/>
      <c r="C6807" s="8"/>
      <c r="D6807" s="8"/>
      <c r="F6807" s="8"/>
      <c r="H6807"/>
      <c r="N6807"/>
      <c r="P6807" s="8"/>
      <c r="R6807" s="8"/>
      <c r="T6807" s="8"/>
      <c r="AQ6807"/>
      <c r="BJ6807" s="33" t="s">
        <v>6974</v>
      </c>
      <c r="BP6807" s="8"/>
    </row>
    <row r="6808" spans="1:68" x14ac:dyDescent="0.25">
      <c r="A6808" s="8"/>
      <c r="B6808" s="8"/>
      <c r="C6808" s="8"/>
      <c r="D6808" s="8"/>
      <c r="F6808" s="8"/>
      <c r="H6808"/>
      <c r="N6808"/>
      <c r="P6808" s="8"/>
      <c r="R6808" s="8"/>
      <c r="T6808" s="8"/>
      <c r="AQ6808"/>
      <c r="BJ6808" s="33" t="s">
        <v>6975</v>
      </c>
      <c r="BP6808" s="8"/>
    </row>
    <row r="6809" spans="1:68" x14ac:dyDescent="0.25">
      <c r="A6809" s="8"/>
      <c r="B6809" s="8"/>
      <c r="C6809" s="8"/>
      <c r="D6809" s="8"/>
      <c r="F6809" s="8"/>
      <c r="H6809"/>
      <c r="N6809"/>
      <c r="P6809" s="8"/>
      <c r="R6809" s="8"/>
      <c r="T6809" s="8"/>
      <c r="AQ6809"/>
      <c r="BJ6809" s="33" t="s">
        <v>6976</v>
      </c>
      <c r="BP6809" s="8"/>
    </row>
    <row r="6810" spans="1:68" x14ac:dyDescent="0.25">
      <c r="A6810" s="8"/>
      <c r="B6810" s="8"/>
      <c r="C6810" s="8"/>
      <c r="D6810" s="8"/>
      <c r="F6810" s="8"/>
      <c r="H6810"/>
      <c r="N6810"/>
      <c r="P6810" s="8"/>
      <c r="R6810" s="8"/>
      <c r="T6810" s="8"/>
      <c r="AQ6810"/>
      <c r="BJ6810" s="33" t="s">
        <v>6977</v>
      </c>
      <c r="BP6810" s="8"/>
    </row>
    <row r="6811" spans="1:68" x14ac:dyDescent="0.25">
      <c r="A6811" s="8"/>
      <c r="B6811" s="8"/>
      <c r="C6811" s="8"/>
      <c r="D6811" s="8"/>
      <c r="F6811" s="8"/>
      <c r="H6811"/>
      <c r="N6811"/>
      <c r="P6811" s="8"/>
      <c r="R6811" s="8"/>
      <c r="T6811" s="8"/>
      <c r="AQ6811"/>
      <c r="BJ6811" s="33" t="s">
        <v>6978</v>
      </c>
      <c r="BP6811" s="8"/>
    </row>
    <row r="6812" spans="1:68" x14ac:dyDescent="0.25">
      <c r="A6812" s="8"/>
      <c r="B6812" s="8"/>
      <c r="C6812" s="8"/>
      <c r="D6812" s="8"/>
      <c r="F6812" s="8"/>
      <c r="H6812"/>
      <c r="N6812"/>
      <c r="P6812" s="8"/>
      <c r="R6812" s="8"/>
      <c r="T6812" s="8"/>
      <c r="AQ6812"/>
      <c r="BJ6812" s="33" t="s">
        <v>6979</v>
      </c>
      <c r="BP6812" s="8"/>
    </row>
    <row r="6813" spans="1:68" x14ac:dyDescent="0.25">
      <c r="A6813" s="8"/>
      <c r="B6813" s="8"/>
      <c r="C6813" s="8"/>
      <c r="D6813" s="8"/>
      <c r="F6813" s="8"/>
      <c r="H6813"/>
      <c r="N6813"/>
      <c r="P6813" s="8"/>
      <c r="R6813" s="8"/>
      <c r="T6813" s="8"/>
      <c r="AQ6813"/>
      <c r="BJ6813" s="33" t="s">
        <v>6980</v>
      </c>
      <c r="BP6813" s="8"/>
    </row>
    <row r="6814" spans="1:68" x14ac:dyDescent="0.25">
      <c r="A6814" s="8"/>
      <c r="B6814" s="8"/>
      <c r="C6814" s="8"/>
      <c r="D6814" s="8"/>
      <c r="F6814" s="8"/>
      <c r="H6814"/>
      <c r="N6814"/>
      <c r="P6814" s="8"/>
      <c r="R6814" s="8"/>
      <c r="T6814" s="8"/>
      <c r="AQ6814"/>
      <c r="BJ6814" s="33" t="s">
        <v>6981</v>
      </c>
      <c r="BP6814" s="8"/>
    </row>
    <row r="6815" spans="1:68" x14ac:dyDescent="0.25">
      <c r="A6815" s="8"/>
      <c r="B6815" s="8"/>
      <c r="C6815" s="8"/>
      <c r="D6815" s="8"/>
      <c r="F6815" s="8"/>
      <c r="H6815"/>
      <c r="N6815"/>
      <c r="P6815" s="8"/>
      <c r="R6815" s="8"/>
      <c r="T6815" s="8"/>
      <c r="AQ6815"/>
      <c r="BJ6815" s="33" t="s">
        <v>6982</v>
      </c>
      <c r="BP6815" s="8"/>
    </row>
    <row r="6816" spans="1:68" x14ac:dyDescent="0.25">
      <c r="A6816" s="8"/>
      <c r="B6816" s="8"/>
      <c r="C6816" s="8"/>
      <c r="D6816" s="8"/>
      <c r="F6816" s="8"/>
      <c r="H6816"/>
      <c r="N6816"/>
      <c r="P6816" s="8"/>
      <c r="R6816" s="8"/>
      <c r="T6816" s="8"/>
      <c r="AQ6816"/>
      <c r="BJ6816" s="33" t="s">
        <v>6983</v>
      </c>
      <c r="BP6816" s="8"/>
    </row>
    <row r="6817" spans="1:68" x14ac:dyDescent="0.25">
      <c r="A6817" s="8"/>
      <c r="B6817" s="8"/>
      <c r="C6817" s="8"/>
      <c r="D6817" s="8"/>
      <c r="F6817" s="8"/>
      <c r="H6817"/>
      <c r="N6817"/>
      <c r="P6817" s="8"/>
      <c r="R6817" s="8"/>
      <c r="T6817" s="8"/>
      <c r="AQ6817"/>
      <c r="BJ6817" s="33" t="s">
        <v>6984</v>
      </c>
      <c r="BP6817" s="8"/>
    </row>
    <row r="6818" spans="1:68" x14ac:dyDescent="0.25">
      <c r="A6818" s="8"/>
      <c r="B6818" s="8"/>
      <c r="C6818" s="8"/>
      <c r="D6818" s="8"/>
      <c r="F6818" s="8"/>
      <c r="H6818"/>
      <c r="N6818"/>
      <c r="P6818" s="8"/>
      <c r="R6818" s="8"/>
      <c r="T6818" s="8"/>
      <c r="AQ6818"/>
      <c r="BJ6818" s="33" t="s">
        <v>6985</v>
      </c>
      <c r="BP6818" s="8"/>
    </row>
    <row r="6819" spans="1:68" x14ac:dyDescent="0.25">
      <c r="A6819" s="8"/>
      <c r="B6819" s="8"/>
      <c r="C6819" s="8"/>
      <c r="D6819" s="8"/>
      <c r="F6819" s="8"/>
      <c r="H6819"/>
      <c r="N6819"/>
      <c r="P6819" s="8"/>
      <c r="R6819" s="8"/>
      <c r="T6819" s="8"/>
      <c r="AQ6819"/>
      <c r="BJ6819" s="33" t="s">
        <v>6986</v>
      </c>
      <c r="BP6819" s="8"/>
    </row>
    <row r="6820" spans="1:68" x14ac:dyDescent="0.25">
      <c r="A6820" s="8"/>
      <c r="B6820" s="8"/>
      <c r="C6820" s="8"/>
      <c r="D6820" s="8"/>
      <c r="F6820" s="8"/>
      <c r="H6820"/>
      <c r="N6820"/>
      <c r="P6820" s="8"/>
      <c r="R6820" s="8"/>
      <c r="T6820" s="8"/>
      <c r="AQ6820"/>
      <c r="BJ6820" s="33" t="s">
        <v>6987</v>
      </c>
      <c r="BP6820" s="8"/>
    </row>
    <row r="6821" spans="1:68" x14ac:dyDescent="0.25">
      <c r="A6821" s="8"/>
      <c r="B6821" s="8"/>
      <c r="C6821" s="8"/>
      <c r="D6821" s="8"/>
      <c r="F6821" s="8"/>
      <c r="H6821"/>
      <c r="N6821"/>
      <c r="P6821" s="8"/>
      <c r="R6821" s="8"/>
      <c r="T6821" s="8"/>
      <c r="AQ6821"/>
      <c r="BJ6821" s="33" t="s">
        <v>6988</v>
      </c>
      <c r="BP6821" s="8"/>
    </row>
    <row r="6822" spans="1:68" x14ac:dyDescent="0.25">
      <c r="A6822" s="8"/>
      <c r="B6822" s="8"/>
      <c r="C6822" s="8"/>
      <c r="D6822" s="8"/>
      <c r="F6822" s="8"/>
      <c r="H6822"/>
      <c r="N6822"/>
      <c r="P6822" s="8"/>
      <c r="R6822" s="8"/>
      <c r="T6822" s="8"/>
      <c r="AQ6822"/>
      <c r="BJ6822" s="33" t="s">
        <v>6989</v>
      </c>
      <c r="BP6822" s="8"/>
    </row>
    <row r="6823" spans="1:68" x14ac:dyDescent="0.25">
      <c r="A6823" s="8"/>
      <c r="B6823" s="8"/>
      <c r="C6823" s="8"/>
      <c r="D6823" s="8"/>
      <c r="F6823" s="8"/>
      <c r="H6823"/>
      <c r="N6823"/>
      <c r="P6823" s="8"/>
      <c r="R6823" s="8"/>
      <c r="T6823" s="8"/>
      <c r="AQ6823"/>
      <c r="BJ6823" s="33" t="s">
        <v>6990</v>
      </c>
      <c r="BP6823" s="8"/>
    </row>
    <row r="6824" spans="1:68" x14ac:dyDescent="0.25">
      <c r="A6824" s="8"/>
      <c r="B6824" s="8"/>
      <c r="C6824" s="8"/>
      <c r="D6824" s="8"/>
      <c r="F6824" s="8"/>
      <c r="H6824"/>
      <c r="N6824"/>
      <c r="P6824" s="8"/>
      <c r="R6824" s="8"/>
      <c r="T6824" s="8"/>
      <c r="AQ6824"/>
      <c r="BJ6824" s="33" t="s">
        <v>6991</v>
      </c>
      <c r="BP6824" s="8"/>
    </row>
    <row r="6825" spans="1:68" x14ac:dyDescent="0.25">
      <c r="A6825" s="8"/>
      <c r="B6825" s="8"/>
      <c r="C6825" s="8"/>
      <c r="D6825" s="8"/>
      <c r="F6825" s="8"/>
      <c r="H6825"/>
      <c r="N6825"/>
      <c r="P6825" s="8"/>
      <c r="R6825" s="8"/>
      <c r="T6825" s="8"/>
      <c r="AQ6825"/>
      <c r="BJ6825" s="33" t="s">
        <v>6992</v>
      </c>
      <c r="BP6825" s="8"/>
    </row>
    <row r="6826" spans="1:68" x14ac:dyDescent="0.25">
      <c r="A6826" s="8"/>
      <c r="B6826" s="8"/>
      <c r="C6826" s="8"/>
      <c r="D6826" s="8"/>
      <c r="F6826" s="8"/>
      <c r="H6826"/>
      <c r="N6826"/>
      <c r="P6826" s="8"/>
      <c r="R6826" s="8"/>
      <c r="T6826" s="8"/>
      <c r="AQ6826"/>
      <c r="BJ6826" s="33" t="s">
        <v>6993</v>
      </c>
      <c r="BP6826" s="8"/>
    </row>
    <row r="6827" spans="1:68" x14ac:dyDescent="0.25">
      <c r="A6827" s="8"/>
      <c r="B6827" s="8"/>
      <c r="C6827" s="8"/>
      <c r="D6827" s="8"/>
      <c r="F6827" s="8"/>
      <c r="H6827"/>
      <c r="N6827"/>
      <c r="P6827" s="8"/>
      <c r="R6827" s="8"/>
      <c r="T6827" s="8"/>
      <c r="AQ6827"/>
      <c r="BJ6827" s="33" t="s">
        <v>6994</v>
      </c>
      <c r="BP6827" s="8"/>
    </row>
    <row r="6828" spans="1:68" x14ac:dyDescent="0.25">
      <c r="A6828" s="8"/>
      <c r="B6828" s="8"/>
      <c r="C6828" s="8"/>
      <c r="D6828" s="8"/>
      <c r="F6828" s="8"/>
      <c r="H6828"/>
      <c r="N6828"/>
      <c r="P6828" s="8"/>
      <c r="R6828" s="8"/>
      <c r="T6828" s="8"/>
      <c r="AQ6828"/>
      <c r="BJ6828" s="33" t="s">
        <v>6995</v>
      </c>
      <c r="BP6828" s="8"/>
    </row>
    <row r="6829" spans="1:68" x14ac:dyDescent="0.25">
      <c r="A6829" s="8"/>
      <c r="B6829" s="8"/>
      <c r="C6829" s="8"/>
      <c r="D6829" s="8"/>
      <c r="F6829" s="8"/>
      <c r="H6829"/>
      <c r="N6829"/>
      <c r="P6829" s="8"/>
      <c r="R6829" s="8"/>
      <c r="T6829" s="8"/>
      <c r="AQ6829"/>
      <c r="BJ6829" s="33" t="s">
        <v>6996</v>
      </c>
      <c r="BP6829" s="8"/>
    </row>
    <row r="6830" spans="1:68" x14ac:dyDescent="0.25">
      <c r="A6830" s="8"/>
      <c r="B6830" s="8"/>
      <c r="C6830" s="8"/>
      <c r="D6830" s="8"/>
      <c r="F6830" s="8"/>
      <c r="H6830"/>
      <c r="N6830"/>
      <c r="P6830" s="8"/>
      <c r="R6830" s="8"/>
      <c r="T6830" s="8"/>
      <c r="AQ6830"/>
      <c r="BJ6830" s="33" t="s">
        <v>6997</v>
      </c>
      <c r="BP6830" s="8"/>
    </row>
    <row r="6831" spans="1:68" x14ac:dyDescent="0.25">
      <c r="A6831" s="8"/>
      <c r="B6831" s="8"/>
      <c r="C6831" s="8"/>
      <c r="D6831" s="8"/>
      <c r="F6831" s="8"/>
      <c r="H6831"/>
      <c r="N6831"/>
      <c r="P6831" s="8"/>
      <c r="R6831" s="8"/>
      <c r="T6831" s="8"/>
      <c r="AQ6831"/>
      <c r="BJ6831" s="33" t="s">
        <v>6998</v>
      </c>
      <c r="BP6831" s="8"/>
    </row>
    <row r="6832" spans="1:68" x14ac:dyDescent="0.25">
      <c r="A6832" s="8"/>
      <c r="B6832" s="8"/>
      <c r="C6832" s="8"/>
      <c r="D6832" s="8"/>
      <c r="F6832" s="8"/>
      <c r="H6832"/>
      <c r="N6832"/>
      <c r="P6832" s="8"/>
      <c r="R6832" s="8"/>
      <c r="T6832" s="8"/>
      <c r="AQ6832"/>
      <c r="BJ6832" s="33" t="s">
        <v>6999</v>
      </c>
      <c r="BP6832" s="8"/>
    </row>
    <row r="6833" spans="1:68" x14ac:dyDescent="0.25">
      <c r="A6833" s="8"/>
      <c r="B6833" s="8"/>
      <c r="C6833" s="8"/>
      <c r="D6833" s="8"/>
      <c r="F6833" s="8"/>
      <c r="H6833"/>
      <c r="N6833"/>
      <c r="P6833" s="8"/>
      <c r="R6833" s="8"/>
      <c r="T6833" s="8"/>
      <c r="AQ6833"/>
      <c r="BJ6833" s="33" t="s">
        <v>7000</v>
      </c>
      <c r="BP6833" s="8"/>
    </row>
    <row r="6834" spans="1:68" x14ac:dyDescent="0.25">
      <c r="A6834" s="8"/>
      <c r="B6834" s="8"/>
      <c r="C6834" s="8"/>
      <c r="D6834" s="8"/>
      <c r="F6834" s="8"/>
      <c r="H6834"/>
      <c r="N6834"/>
      <c r="P6834" s="8"/>
      <c r="R6834" s="8"/>
      <c r="T6834" s="8"/>
      <c r="AQ6834"/>
      <c r="BJ6834" s="33" t="s">
        <v>7001</v>
      </c>
      <c r="BP6834" s="8"/>
    </row>
    <row r="6835" spans="1:68" x14ac:dyDescent="0.25">
      <c r="A6835" s="8"/>
      <c r="B6835" s="8"/>
      <c r="C6835" s="8"/>
      <c r="D6835" s="8"/>
      <c r="F6835" s="8"/>
      <c r="H6835"/>
      <c r="N6835"/>
      <c r="P6835" s="8"/>
      <c r="R6835" s="8"/>
      <c r="T6835" s="8"/>
      <c r="AQ6835"/>
      <c r="BJ6835" s="33" t="s">
        <v>7002</v>
      </c>
      <c r="BP6835" s="8"/>
    </row>
    <row r="6836" spans="1:68" x14ac:dyDescent="0.25">
      <c r="A6836" s="8"/>
      <c r="B6836" s="8"/>
      <c r="C6836" s="8"/>
      <c r="D6836" s="8"/>
      <c r="F6836" s="8"/>
      <c r="H6836"/>
      <c r="N6836"/>
      <c r="P6836" s="8"/>
      <c r="R6836" s="8"/>
      <c r="T6836" s="8"/>
      <c r="AQ6836"/>
      <c r="BJ6836" s="33" t="s">
        <v>7003</v>
      </c>
      <c r="BP6836" s="8"/>
    </row>
    <row r="6837" spans="1:68" x14ac:dyDescent="0.25">
      <c r="A6837" s="8"/>
      <c r="B6837" s="8"/>
      <c r="C6837" s="8"/>
      <c r="D6837" s="8"/>
      <c r="F6837" s="8"/>
      <c r="H6837"/>
      <c r="N6837"/>
      <c r="P6837" s="8"/>
      <c r="R6837" s="8"/>
      <c r="T6837" s="8"/>
      <c r="AQ6837"/>
      <c r="BJ6837" s="33" t="s">
        <v>7004</v>
      </c>
      <c r="BP6837" s="8"/>
    </row>
    <row r="6838" spans="1:68" x14ac:dyDescent="0.25">
      <c r="A6838" s="8"/>
      <c r="B6838" s="8"/>
      <c r="C6838" s="8"/>
      <c r="D6838" s="8"/>
      <c r="F6838" s="8"/>
      <c r="H6838"/>
      <c r="N6838"/>
      <c r="P6838" s="8"/>
      <c r="R6838" s="8"/>
      <c r="T6838" s="8"/>
      <c r="AQ6838"/>
      <c r="BJ6838" s="33" t="s">
        <v>7005</v>
      </c>
      <c r="BP6838" s="8"/>
    </row>
    <row r="6839" spans="1:68" x14ac:dyDescent="0.25">
      <c r="A6839" s="8"/>
      <c r="B6839" s="8"/>
      <c r="C6839" s="8"/>
      <c r="D6839" s="8"/>
      <c r="F6839" s="8"/>
      <c r="H6839"/>
      <c r="N6839"/>
      <c r="P6839" s="8"/>
      <c r="R6839" s="8"/>
      <c r="T6839" s="8"/>
      <c r="AQ6839"/>
      <c r="BJ6839" s="33" t="s">
        <v>7006</v>
      </c>
      <c r="BP6839" s="8"/>
    </row>
    <row r="6840" spans="1:68" x14ac:dyDescent="0.25">
      <c r="A6840" s="8"/>
      <c r="B6840" s="8"/>
      <c r="C6840" s="8"/>
      <c r="D6840" s="8"/>
      <c r="F6840" s="8"/>
      <c r="H6840"/>
      <c r="N6840"/>
      <c r="P6840" s="8"/>
      <c r="R6840" s="8"/>
      <c r="T6840" s="8"/>
      <c r="AQ6840"/>
      <c r="BJ6840" s="33" t="s">
        <v>7007</v>
      </c>
      <c r="BP6840" s="8"/>
    </row>
    <row r="6841" spans="1:68" x14ac:dyDescent="0.25">
      <c r="A6841" s="8"/>
      <c r="B6841" s="8"/>
      <c r="C6841" s="8"/>
      <c r="D6841" s="8"/>
      <c r="F6841" s="8"/>
      <c r="H6841"/>
      <c r="N6841"/>
      <c r="P6841" s="8"/>
      <c r="R6841" s="8"/>
      <c r="T6841" s="8"/>
      <c r="AQ6841"/>
      <c r="BJ6841" s="33" t="s">
        <v>7008</v>
      </c>
      <c r="BP6841" s="8"/>
    </row>
    <row r="6842" spans="1:68" x14ac:dyDescent="0.25">
      <c r="A6842" s="8"/>
      <c r="B6842" s="8"/>
      <c r="C6842" s="8"/>
      <c r="D6842" s="8"/>
      <c r="F6842" s="8"/>
      <c r="H6842"/>
      <c r="N6842"/>
      <c r="P6842" s="8"/>
      <c r="R6842" s="8"/>
      <c r="T6842" s="8"/>
      <c r="AQ6842"/>
      <c r="BJ6842" s="33" t="s">
        <v>7009</v>
      </c>
      <c r="BP6842" s="8"/>
    </row>
    <row r="6843" spans="1:68" x14ac:dyDescent="0.25">
      <c r="A6843" s="8"/>
      <c r="B6843" s="8"/>
      <c r="C6843" s="8"/>
      <c r="D6843" s="8"/>
      <c r="F6843" s="8"/>
      <c r="H6843"/>
      <c r="N6843"/>
      <c r="P6843" s="8"/>
      <c r="R6843" s="8"/>
      <c r="T6843" s="8"/>
      <c r="AQ6843"/>
      <c r="BJ6843" s="33" t="s">
        <v>7010</v>
      </c>
      <c r="BP6843" s="8"/>
    </row>
    <row r="6844" spans="1:68" x14ac:dyDescent="0.25">
      <c r="A6844" s="8"/>
      <c r="B6844" s="8"/>
      <c r="C6844" s="8"/>
      <c r="D6844" s="8"/>
      <c r="F6844" s="8"/>
      <c r="H6844"/>
      <c r="N6844"/>
      <c r="P6844" s="8"/>
      <c r="R6844" s="8"/>
      <c r="T6844" s="8"/>
      <c r="AQ6844"/>
      <c r="BJ6844" s="33" t="s">
        <v>7011</v>
      </c>
      <c r="BP6844" s="8"/>
    </row>
    <row r="6845" spans="1:68" x14ac:dyDescent="0.25">
      <c r="A6845" s="8"/>
      <c r="B6845" s="8"/>
      <c r="C6845" s="8"/>
      <c r="D6845" s="8"/>
      <c r="F6845" s="8"/>
      <c r="H6845"/>
      <c r="N6845"/>
      <c r="P6845" s="8"/>
      <c r="R6845" s="8"/>
      <c r="T6845" s="8"/>
      <c r="AQ6845"/>
      <c r="BJ6845" s="33" t="s">
        <v>7012</v>
      </c>
      <c r="BP6845" s="8"/>
    </row>
    <row r="6846" spans="1:68" x14ac:dyDescent="0.25">
      <c r="A6846" s="8"/>
      <c r="B6846" s="8"/>
      <c r="C6846" s="8"/>
      <c r="D6846" s="8"/>
      <c r="F6846" s="8"/>
      <c r="H6846"/>
      <c r="N6846"/>
      <c r="P6846" s="8"/>
      <c r="R6846" s="8"/>
      <c r="T6846" s="8"/>
      <c r="AQ6846"/>
      <c r="BJ6846" s="33" t="s">
        <v>7013</v>
      </c>
      <c r="BP6846" s="8"/>
    </row>
    <row r="6847" spans="1:68" x14ac:dyDescent="0.25">
      <c r="A6847" s="8"/>
      <c r="B6847" s="8"/>
      <c r="C6847" s="8"/>
      <c r="D6847" s="8"/>
      <c r="F6847" s="8"/>
      <c r="H6847"/>
      <c r="N6847"/>
      <c r="P6847" s="8"/>
      <c r="R6847" s="8"/>
      <c r="T6847" s="8"/>
      <c r="AQ6847"/>
      <c r="BJ6847" s="33" t="s">
        <v>7014</v>
      </c>
      <c r="BP6847" s="8"/>
    </row>
    <row r="6848" spans="1:68" x14ac:dyDescent="0.25">
      <c r="A6848" s="8"/>
      <c r="B6848" s="8"/>
      <c r="C6848" s="8"/>
      <c r="D6848" s="8"/>
      <c r="F6848" s="8"/>
      <c r="H6848"/>
      <c r="N6848"/>
      <c r="P6848" s="8"/>
      <c r="R6848" s="8"/>
      <c r="T6848" s="8"/>
      <c r="AQ6848"/>
      <c r="BJ6848" s="33" t="s">
        <v>7015</v>
      </c>
      <c r="BP6848" s="8"/>
    </row>
    <row r="6849" spans="1:68" x14ac:dyDescent="0.25">
      <c r="A6849" s="8"/>
      <c r="B6849" s="8"/>
      <c r="C6849" s="8"/>
      <c r="D6849" s="8"/>
      <c r="F6849" s="8"/>
      <c r="H6849"/>
      <c r="N6849"/>
      <c r="P6849" s="8"/>
      <c r="R6849" s="8"/>
      <c r="T6849" s="8"/>
      <c r="AQ6849"/>
      <c r="BJ6849" s="33" t="s">
        <v>7016</v>
      </c>
      <c r="BP6849" s="8"/>
    </row>
    <row r="6850" spans="1:68" x14ac:dyDescent="0.25">
      <c r="A6850" s="8"/>
      <c r="B6850" s="8"/>
      <c r="C6850" s="8"/>
      <c r="D6850" s="8"/>
      <c r="F6850" s="8"/>
      <c r="H6850"/>
      <c r="N6850"/>
      <c r="P6850" s="8"/>
      <c r="R6850" s="8"/>
      <c r="T6850" s="8"/>
      <c r="AQ6850"/>
      <c r="BJ6850" s="33" t="s">
        <v>7017</v>
      </c>
      <c r="BP6850" s="8"/>
    </row>
    <row r="6851" spans="1:68" x14ac:dyDescent="0.25">
      <c r="A6851" s="8"/>
      <c r="B6851" s="8"/>
      <c r="C6851" s="8"/>
      <c r="D6851" s="8"/>
      <c r="F6851" s="8"/>
      <c r="H6851"/>
      <c r="N6851"/>
      <c r="P6851" s="8"/>
      <c r="R6851" s="8"/>
      <c r="T6851" s="8"/>
      <c r="AQ6851"/>
      <c r="BJ6851" s="33" t="s">
        <v>7018</v>
      </c>
      <c r="BP6851" s="8"/>
    </row>
    <row r="6852" spans="1:68" x14ac:dyDescent="0.25">
      <c r="A6852" s="8"/>
      <c r="B6852" s="8"/>
      <c r="C6852" s="8"/>
      <c r="D6852" s="8"/>
      <c r="F6852" s="8"/>
      <c r="H6852"/>
      <c r="N6852"/>
      <c r="P6852" s="8"/>
      <c r="R6852" s="8"/>
      <c r="T6852" s="8"/>
      <c r="AQ6852"/>
      <c r="BJ6852" s="33" t="s">
        <v>7019</v>
      </c>
      <c r="BP6852" s="8"/>
    </row>
    <row r="6853" spans="1:68" x14ac:dyDescent="0.25">
      <c r="A6853" s="8"/>
      <c r="B6853" s="8"/>
      <c r="C6853" s="8"/>
      <c r="D6853" s="8"/>
      <c r="F6853" s="8"/>
      <c r="H6853"/>
      <c r="N6853"/>
      <c r="P6853" s="8"/>
      <c r="R6853" s="8"/>
      <c r="T6853" s="8"/>
      <c r="AQ6853"/>
      <c r="BJ6853" s="33" t="s">
        <v>7020</v>
      </c>
      <c r="BP6853" s="8"/>
    </row>
    <row r="6854" spans="1:68" x14ac:dyDescent="0.25">
      <c r="A6854" s="8"/>
      <c r="B6854" s="8"/>
      <c r="C6854" s="8"/>
      <c r="D6854" s="8"/>
      <c r="F6854" s="8"/>
      <c r="H6854"/>
      <c r="N6854"/>
      <c r="P6854" s="8"/>
      <c r="R6854" s="8"/>
      <c r="T6854" s="8"/>
      <c r="AQ6854"/>
      <c r="BJ6854" s="33" t="s">
        <v>7021</v>
      </c>
      <c r="BP6854" s="8"/>
    </row>
    <row r="6855" spans="1:68" x14ac:dyDescent="0.25">
      <c r="A6855" s="8"/>
      <c r="B6855" s="8"/>
      <c r="C6855" s="8"/>
      <c r="D6855" s="8"/>
      <c r="F6855" s="8"/>
      <c r="H6855"/>
      <c r="N6855"/>
      <c r="P6855" s="8"/>
      <c r="R6855" s="8"/>
      <c r="T6855" s="8"/>
      <c r="AQ6855"/>
      <c r="BJ6855" s="33" t="s">
        <v>7022</v>
      </c>
      <c r="BP6855" s="8"/>
    </row>
    <row r="6856" spans="1:68" x14ac:dyDescent="0.25">
      <c r="A6856" s="8"/>
      <c r="B6856" s="8"/>
      <c r="C6856" s="8"/>
      <c r="D6856" s="8"/>
      <c r="F6856" s="8"/>
      <c r="H6856"/>
      <c r="N6856"/>
      <c r="P6856" s="8"/>
      <c r="R6856" s="8"/>
      <c r="T6856" s="8"/>
      <c r="AQ6856"/>
      <c r="BJ6856" s="33" t="s">
        <v>7023</v>
      </c>
      <c r="BP6856" s="8"/>
    </row>
    <row r="6857" spans="1:68" x14ac:dyDescent="0.25">
      <c r="A6857" s="8"/>
      <c r="B6857" s="8"/>
      <c r="C6857" s="8"/>
      <c r="D6857" s="8"/>
      <c r="F6857" s="8"/>
      <c r="H6857"/>
      <c r="N6857"/>
      <c r="P6857" s="8"/>
      <c r="R6857" s="8"/>
      <c r="T6857" s="8"/>
      <c r="AQ6857"/>
      <c r="BJ6857" s="33" t="s">
        <v>7024</v>
      </c>
      <c r="BP6857" s="8"/>
    </row>
    <row r="6858" spans="1:68" x14ac:dyDescent="0.25">
      <c r="A6858" s="8"/>
      <c r="B6858" s="8"/>
      <c r="C6858" s="8"/>
      <c r="D6858" s="8"/>
      <c r="F6858" s="8"/>
      <c r="H6858"/>
      <c r="N6858"/>
      <c r="P6858" s="8"/>
      <c r="R6858" s="8"/>
      <c r="T6858" s="8"/>
      <c r="AQ6858"/>
      <c r="BJ6858" s="33" t="s">
        <v>7025</v>
      </c>
      <c r="BP6858" s="8"/>
    </row>
    <row r="6859" spans="1:68" x14ac:dyDescent="0.25">
      <c r="A6859" s="8"/>
      <c r="B6859" s="8"/>
      <c r="C6859" s="8"/>
      <c r="D6859" s="8"/>
      <c r="F6859" s="8"/>
      <c r="H6859"/>
      <c r="N6859"/>
      <c r="P6859" s="8"/>
      <c r="R6859" s="8"/>
      <c r="T6859" s="8"/>
      <c r="AQ6859"/>
      <c r="BJ6859" s="33" t="s">
        <v>7026</v>
      </c>
      <c r="BP6859" s="8"/>
    </row>
    <row r="6860" spans="1:68" x14ac:dyDescent="0.25">
      <c r="A6860" s="8"/>
      <c r="B6860" s="8"/>
      <c r="C6860" s="8"/>
      <c r="D6860" s="8"/>
      <c r="F6860" s="8"/>
      <c r="H6860"/>
      <c r="N6860"/>
      <c r="P6860" s="8"/>
      <c r="R6860" s="8"/>
      <c r="T6860" s="8"/>
      <c r="AQ6860"/>
      <c r="BJ6860" s="33" t="s">
        <v>7027</v>
      </c>
      <c r="BP6860" s="8"/>
    </row>
    <row r="6861" spans="1:68" x14ac:dyDescent="0.25">
      <c r="A6861" s="8"/>
      <c r="B6861" s="8"/>
      <c r="C6861" s="8"/>
      <c r="D6861" s="8"/>
      <c r="F6861" s="8"/>
      <c r="H6861"/>
      <c r="N6861"/>
      <c r="P6861" s="8"/>
      <c r="R6861" s="8"/>
      <c r="T6861" s="8"/>
      <c r="AQ6861"/>
      <c r="BJ6861" s="33" t="s">
        <v>7028</v>
      </c>
      <c r="BP6861" s="8"/>
    </row>
    <row r="6862" spans="1:68" x14ac:dyDescent="0.25">
      <c r="A6862" s="8"/>
      <c r="B6862" s="8"/>
      <c r="C6862" s="8"/>
      <c r="D6862" s="8"/>
      <c r="F6862" s="8"/>
      <c r="H6862"/>
      <c r="N6862"/>
      <c r="P6862" s="8"/>
      <c r="R6862" s="8"/>
      <c r="T6862" s="8"/>
      <c r="AQ6862"/>
      <c r="BJ6862" s="33" t="s">
        <v>7029</v>
      </c>
      <c r="BP6862" s="8"/>
    </row>
    <row r="6863" spans="1:68" x14ac:dyDescent="0.25">
      <c r="A6863" s="8"/>
      <c r="B6863" s="8"/>
      <c r="C6863" s="8"/>
      <c r="D6863" s="8"/>
      <c r="F6863" s="8"/>
      <c r="H6863"/>
      <c r="N6863"/>
      <c r="P6863" s="8"/>
      <c r="R6863" s="8"/>
      <c r="T6863" s="8"/>
      <c r="AQ6863"/>
      <c r="BJ6863" s="33" t="s">
        <v>7030</v>
      </c>
      <c r="BP6863" s="8"/>
    </row>
    <row r="6864" spans="1:68" x14ac:dyDescent="0.25">
      <c r="A6864" s="8"/>
      <c r="B6864" s="8"/>
      <c r="C6864" s="8"/>
      <c r="D6864" s="8"/>
      <c r="F6864" s="8"/>
      <c r="H6864"/>
      <c r="N6864"/>
      <c r="P6864" s="8"/>
      <c r="R6864" s="8"/>
      <c r="T6864" s="8"/>
      <c r="AQ6864"/>
      <c r="BJ6864" s="33" t="s">
        <v>7031</v>
      </c>
      <c r="BP6864" s="8"/>
    </row>
    <row r="6865" spans="1:68" x14ac:dyDescent="0.25">
      <c r="A6865" s="8"/>
      <c r="B6865" s="8"/>
      <c r="C6865" s="8"/>
      <c r="D6865" s="8"/>
      <c r="F6865" s="8"/>
      <c r="H6865"/>
      <c r="N6865"/>
      <c r="P6865" s="8"/>
      <c r="R6865" s="8"/>
      <c r="T6865" s="8"/>
      <c r="AQ6865"/>
      <c r="BJ6865" s="33" t="s">
        <v>7032</v>
      </c>
      <c r="BP6865" s="8"/>
    </row>
    <row r="6866" spans="1:68" x14ac:dyDescent="0.25">
      <c r="A6866" s="8"/>
      <c r="B6866" s="8"/>
      <c r="C6866" s="8"/>
      <c r="D6866" s="8"/>
      <c r="F6866" s="8"/>
      <c r="H6866"/>
      <c r="N6866"/>
      <c r="P6866" s="8"/>
      <c r="R6866" s="8"/>
      <c r="T6866" s="8"/>
      <c r="AQ6866"/>
      <c r="BJ6866" s="33" t="s">
        <v>7033</v>
      </c>
      <c r="BP6866" s="8"/>
    </row>
    <row r="6867" spans="1:68" x14ac:dyDescent="0.25">
      <c r="A6867" s="8"/>
      <c r="B6867" s="8"/>
      <c r="C6867" s="8"/>
      <c r="D6867" s="8"/>
      <c r="F6867" s="8"/>
      <c r="H6867"/>
      <c r="N6867"/>
      <c r="P6867" s="8"/>
      <c r="R6867" s="8"/>
      <c r="T6867" s="8"/>
      <c r="AQ6867"/>
      <c r="BJ6867" s="33" t="s">
        <v>7034</v>
      </c>
      <c r="BP6867" s="8"/>
    </row>
    <row r="6868" spans="1:68" x14ac:dyDescent="0.25">
      <c r="A6868" s="8"/>
      <c r="B6868" s="8"/>
      <c r="C6868" s="8"/>
      <c r="D6868" s="8"/>
      <c r="F6868" s="8"/>
      <c r="H6868"/>
      <c r="N6868"/>
      <c r="P6868" s="8"/>
      <c r="R6868" s="8"/>
      <c r="T6868" s="8"/>
      <c r="AQ6868"/>
      <c r="BJ6868" s="33" t="s">
        <v>7035</v>
      </c>
      <c r="BP6868" s="8"/>
    </row>
    <row r="6869" spans="1:68" x14ac:dyDescent="0.25">
      <c r="A6869" s="8"/>
      <c r="B6869" s="8"/>
      <c r="C6869" s="8"/>
      <c r="D6869" s="8"/>
      <c r="F6869" s="8"/>
      <c r="H6869"/>
      <c r="N6869"/>
      <c r="P6869" s="8"/>
      <c r="R6869" s="8"/>
      <c r="T6869" s="8"/>
      <c r="AQ6869"/>
      <c r="BJ6869" s="33" t="s">
        <v>7036</v>
      </c>
      <c r="BP6869" s="8"/>
    </row>
    <row r="6870" spans="1:68" x14ac:dyDescent="0.25">
      <c r="A6870" s="8"/>
      <c r="B6870" s="8"/>
      <c r="C6870" s="8"/>
      <c r="D6870" s="8"/>
      <c r="F6870" s="8"/>
      <c r="H6870"/>
      <c r="N6870"/>
      <c r="P6870" s="8"/>
      <c r="R6870" s="8"/>
      <c r="T6870" s="8"/>
      <c r="AQ6870"/>
      <c r="BJ6870" s="33" t="s">
        <v>7037</v>
      </c>
      <c r="BP6870" s="8"/>
    </row>
    <row r="6871" spans="1:68" x14ac:dyDescent="0.25">
      <c r="A6871" s="8"/>
      <c r="B6871" s="8"/>
      <c r="C6871" s="8"/>
      <c r="D6871" s="8"/>
      <c r="F6871" s="8"/>
      <c r="H6871"/>
      <c r="N6871"/>
      <c r="P6871" s="8"/>
      <c r="R6871" s="8"/>
      <c r="T6871" s="8"/>
      <c r="AQ6871"/>
      <c r="BJ6871" s="33" t="s">
        <v>7038</v>
      </c>
      <c r="BP6871" s="8"/>
    </row>
    <row r="6872" spans="1:68" x14ac:dyDescent="0.25">
      <c r="A6872" s="8"/>
      <c r="B6872" s="8"/>
      <c r="C6872" s="8"/>
      <c r="D6872" s="8"/>
      <c r="F6872" s="8"/>
      <c r="H6872"/>
      <c r="N6872"/>
      <c r="P6872" s="8"/>
      <c r="R6872" s="8"/>
      <c r="T6872" s="8"/>
      <c r="AQ6872"/>
      <c r="BJ6872" s="33" t="s">
        <v>7039</v>
      </c>
      <c r="BP6872" s="8"/>
    </row>
    <row r="6873" spans="1:68" x14ac:dyDescent="0.25">
      <c r="A6873" s="8"/>
      <c r="B6873" s="8"/>
      <c r="C6873" s="8"/>
      <c r="D6873" s="8"/>
      <c r="F6873" s="8"/>
      <c r="H6873"/>
      <c r="N6873"/>
      <c r="P6873" s="8"/>
      <c r="R6873" s="8"/>
      <c r="T6873" s="8"/>
      <c r="AQ6873"/>
      <c r="BJ6873" s="33" t="s">
        <v>7040</v>
      </c>
      <c r="BP6873" s="8"/>
    </row>
    <row r="6874" spans="1:68" x14ac:dyDescent="0.25">
      <c r="A6874" s="8"/>
      <c r="B6874" s="8"/>
      <c r="C6874" s="8"/>
      <c r="D6874" s="8"/>
      <c r="F6874" s="8"/>
      <c r="H6874"/>
      <c r="N6874"/>
      <c r="P6874" s="8"/>
      <c r="R6874" s="8"/>
      <c r="T6874" s="8"/>
      <c r="AQ6874"/>
      <c r="BJ6874" s="33" t="s">
        <v>7041</v>
      </c>
      <c r="BP6874" s="8"/>
    </row>
    <row r="6875" spans="1:68" x14ac:dyDescent="0.25">
      <c r="A6875" s="8"/>
      <c r="B6875" s="8"/>
      <c r="C6875" s="8"/>
      <c r="D6875" s="8"/>
      <c r="F6875" s="8"/>
      <c r="H6875"/>
      <c r="N6875"/>
      <c r="P6875" s="8"/>
      <c r="R6875" s="8"/>
      <c r="T6875" s="8"/>
      <c r="AQ6875"/>
      <c r="BJ6875" s="33" t="s">
        <v>7042</v>
      </c>
      <c r="BP6875" s="8"/>
    </row>
    <row r="6876" spans="1:68" x14ac:dyDescent="0.25">
      <c r="A6876" s="8"/>
      <c r="B6876" s="8"/>
      <c r="C6876" s="8"/>
      <c r="D6876" s="8"/>
      <c r="F6876" s="8"/>
      <c r="H6876"/>
      <c r="N6876"/>
      <c r="P6876" s="8"/>
      <c r="R6876" s="8"/>
      <c r="T6876" s="8"/>
      <c r="AQ6876"/>
      <c r="BJ6876" s="33" t="s">
        <v>7043</v>
      </c>
      <c r="BP6876" s="8"/>
    </row>
    <row r="6877" spans="1:68" x14ac:dyDescent="0.25">
      <c r="A6877" s="8"/>
      <c r="B6877" s="8"/>
      <c r="C6877" s="8"/>
      <c r="D6877" s="8"/>
      <c r="F6877" s="8"/>
      <c r="H6877"/>
      <c r="N6877"/>
      <c r="P6877" s="8"/>
      <c r="R6877" s="8"/>
      <c r="T6877" s="8"/>
      <c r="AQ6877"/>
      <c r="BJ6877" s="33" t="s">
        <v>7044</v>
      </c>
      <c r="BP6877" s="8"/>
    </row>
    <row r="6878" spans="1:68" x14ac:dyDescent="0.25">
      <c r="A6878" s="8"/>
      <c r="B6878" s="8"/>
      <c r="C6878" s="8"/>
      <c r="D6878" s="8"/>
      <c r="F6878" s="8"/>
      <c r="H6878"/>
      <c r="N6878"/>
      <c r="P6878" s="8"/>
      <c r="R6878" s="8"/>
      <c r="T6878" s="8"/>
      <c r="AQ6878"/>
      <c r="BJ6878" s="33" t="s">
        <v>7045</v>
      </c>
      <c r="BP6878" s="8"/>
    </row>
    <row r="6879" spans="1:68" x14ac:dyDescent="0.25">
      <c r="A6879" s="8"/>
      <c r="B6879" s="8"/>
      <c r="C6879" s="8"/>
      <c r="D6879" s="8"/>
      <c r="F6879" s="8"/>
      <c r="H6879"/>
      <c r="N6879"/>
      <c r="P6879" s="8"/>
      <c r="R6879" s="8"/>
      <c r="T6879" s="8"/>
      <c r="AQ6879"/>
      <c r="BJ6879" s="33" t="s">
        <v>7046</v>
      </c>
      <c r="BP6879" s="8"/>
    </row>
    <row r="6880" spans="1:68" x14ac:dyDescent="0.25">
      <c r="A6880" s="8"/>
      <c r="B6880" s="8"/>
      <c r="C6880" s="8"/>
      <c r="D6880" s="8"/>
      <c r="F6880" s="8"/>
      <c r="H6880"/>
      <c r="N6880"/>
      <c r="P6880" s="8"/>
      <c r="R6880" s="8"/>
      <c r="T6880" s="8"/>
      <c r="AQ6880"/>
      <c r="BJ6880" s="33" t="s">
        <v>7047</v>
      </c>
      <c r="BP6880" s="8"/>
    </row>
    <row r="6881" spans="1:68" x14ac:dyDescent="0.25">
      <c r="A6881" s="8"/>
      <c r="B6881" s="8"/>
      <c r="C6881" s="8"/>
      <c r="D6881" s="8"/>
      <c r="F6881" s="8"/>
      <c r="H6881"/>
      <c r="N6881"/>
      <c r="P6881" s="8"/>
      <c r="R6881" s="8"/>
      <c r="T6881" s="8"/>
      <c r="AQ6881"/>
      <c r="BJ6881" s="33" t="s">
        <v>7048</v>
      </c>
      <c r="BP6881" s="8"/>
    </row>
    <row r="6882" spans="1:68" x14ac:dyDescent="0.25">
      <c r="A6882" s="8"/>
      <c r="B6882" s="8"/>
      <c r="C6882" s="8"/>
      <c r="D6882" s="8"/>
      <c r="F6882" s="8"/>
      <c r="H6882"/>
      <c r="N6882"/>
      <c r="P6882" s="8"/>
      <c r="R6882" s="8"/>
      <c r="T6882" s="8"/>
      <c r="AQ6882"/>
      <c r="BJ6882" s="33" t="s">
        <v>7049</v>
      </c>
      <c r="BP6882" s="8"/>
    </row>
    <row r="6883" spans="1:68" x14ac:dyDescent="0.25">
      <c r="A6883" s="8"/>
      <c r="B6883" s="8"/>
      <c r="C6883" s="8"/>
      <c r="D6883" s="8"/>
      <c r="F6883" s="8"/>
      <c r="H6883"/>
      <c r="N6883"/>
      <c r="P6883" s="8"/>
      <c r="R6883" s="8"/>
      <c r="T6883" s="8"/>
      <c r="AQ6883"/>
      <c r="BJ6883" s="33" t="s">
        <v>7050</v>
      </c>
      <c r="BP6883" s="8"/>
    </row>
    <row r="6884" spans="1:68" x14ac:dyDescent="0.25">
      <c r="A6884" s="8"/>
      <c r="B6884" s="8"/>
      <c r="C6884" s="8"/>
      <c r="D6884" s="8"/>
      <c r="F6884" s="8"/>
      <c r="H6884"/>
      <c r="N6884"/>
      <c r="P6884" s="8"/>
      <c r="R6884" s="8"/>
      <c r="T6884" s="8"/>
      <c r="AQ6884"/>
      <c r="BJ6884" s="33" t="s">
        <v>7051</v>
      </c>
      <c r="BP6884" s="8"/>
    </row>
    <row r="6885" spans="1:68" x14ac:dyDescent="0.25">
      <c r="A6885" s="8"/>
      <c r="B6885" s="8"/>
      <c r="C6885" s="8"/>
      <c r="D6885" s="8"/>
      <c r="F6885" s="8"/>
      <c r="H6885"/>
      <c r="N6885"/>
      <c r="P6885" s="8"/>
      <c r="R6885" s="8"/>
      <c r="T6885" s="8"/>
      <c r="AQ6885"/>
      <c r="BJ6885" s="33" t="s">
        <v>7052</v>
      </c>
      <c r="BP6885" s="8"/>
    </row>
    <row r="6886" spans="1:68" x14ac:dyDescent="0.25">
      <c r="A6886" s="8"/>
      <c r="B6886" s="8"/>
      <c r="C6886" s="8"/>
      <c r="D6886" s="8"/>
      <c r="F6886" s="8"/>
      <c r="H6886"/>
      <c r="N6886"/>
      <c r="P6886" s="8"/>
      <c r="R6886" s="8"/>
      <c r="T6886" s="8"/>
      <c r="AQ6886"/>
      <c r="BJ6886" s="33" t="s">
        <v>7053</v>
      </c>
      <c r="BP6886" s="8"/>
    </row>
    <row r="6887" spans="1:68" x14ac:dyDescent="0.25">
      <c r="A6887" s="8"/>
      <c r="B6887" s="8"/>
      <c r="C6887" s="8"/>
      <c r="D6887" s="8"/>
      <c r="F6887" s="8"/>
      <c r="H6887"/>
      <c r="N6887"/>
      <c r="P6887" s="8"/>
      <c r="R6887" s="8"/>
      <c r="T6887" s="8"/>
      <c r="AQ6887"/>
      <c r="BJ6887" s="33" t="s">
        <v>7054</v>
      </c>
      <c r="BP6887" s="8"/>
    </row>
    <row r="6888" spans="1:68" x14ac:dyDescent="0.25">
      <c r="A6888" s="8"/>
      <c r="B6888" s="8"/>
      <c r="C6888" s="8"/>
      <c r="D6888" s="8"/>
      <c r="F6888" s="8"/>
      <c r="H6888"/>
      <c r="N6888"/>
      <c r="P6888" s="8"/>
      <c r="R6888" s="8"/>
      <c r="T6888" s="8"/>
      <c r="AQ6888"/>
      <c r="BJ6888" s="33" t="s">
        <v>7055</v>
      </c>
      <c r="BP6888" s="8"/>
    </row>
    <row r="6889" spans="1:68" x14ac:dyDescent="0.25">
      <c r="A6889" s="8"/>
      <c r="B6889" s="8"/>
      <c r="C6889" s="8"/>
      <c r="D6889" s="8"/>
      <c r="F6889" s="8"/>
      <c r="H6889"/>
      <c r="N6889"/>
      <c r="P6889" s="8"/>
      <c r="R6889" s="8"/>
      <c r="T6889" s="8"/>
      <c r="AQ6889"/>
      <c r="BJ6889" s="33" t="s">
        <v>7056</v>
      </c>
      <c r="BP6889" s="8"/>
    </row>
    <row r="6890" spans="1:68" x14ac:dyDescent="0.25">
      <c r="A6890" s="8"/>
      <c r="B6890" s="8"/>
      <c r="C6890" s="8"/>
      <c r="D6890" s="8"/>
      <c r="F6890" s="8"/>
      <c r="H6890"/>
      <c r="N6890"/>
      <c r="P6890" s="8"/>
      <c r="R6890" s="8"/>
      <c r="T6890" s="8"/>
      <c r="AQ6890"/>
      <c r="BJ6890" s="33" t="s">
        <v>7057</v>
      </c>
      <c r="BP6890" s="8"/>
    </row>
    <row r="6891" spans="1:68" x14ac:dyDescent="0.25">
      <c r="A6891" s="8"/>
      <c r="B6891" s="8"/>
      <c r="C6891" s="8"/>
      <c r="D6891" s="8"/>
      <c r="F6891" s="8"/>
      <c r="H6891"/>
      <c r="N6891"/>
      <c r="P6891" s="8"/>
      <c r="R6891" s="8"/>
      <c r="T6891" s="8"/>
      <c r="AQ6891"/>
      <c r="BJ6891" s="33" t="s">
        <v>7058</v>
      </c>
      <c r="BP6891" s="8"/>
    </row>
    <row r="6892" spans="1:68" x14ac:dyDescent="0.25">
      <c r="A6892" s="8"/>
      <c r="B6892" s="8"/>
      <c r="C6892" s="8"/>
      <c r="D6892" s="8"/>
      <c r="F6892" s="8"/>
      <c r="H6892"/>
      <c r="N6892"/>
      <c r="P6892" s="8"/>
      <c r="R6892" s="8"/>
      <c r="T6892" s="8"/>
      <c r="AQ6892"/>
      <c r="BJ6892" s="33" t="s">
        <v>7059</v>
      </c>
      <c r="BP6892" s="8"/>
    </row>
    <row r="6893" spans="1:68" x14ac:dyDescent="0.25">
      <c r="A6893" s="8"/>
      <c r="B6893" s="8"/>
      <c r="C6893" s="8"/>
      <c r="D6893" s="8"/>
      <c r="F6893" s="8"/>
      <c r="H6893"/>
      <c r="N6893"/>
      <c r="P6893" s="8"/>
      <c r="R6893" s="8"/>
      <c r="T6893" s="8"/>
      <c r="AQ6893"/>
      <c r="BJ6893" s="33" t="s">
        <v>7060</v>
      </c>
      <c r="BP6893" s="8"/>
    </row>
    <row r="6894" spans="1:68" x14ac:dyDescent="0.25">
      <c r="A6894" s="8"/>
      <c r="B6894" s="8"/>
      <c r="C6894" s="8"/>
      <c r="D6894" s="8"/>
      <c r="F6894" s="8"/>
      <c r="H6894"/>
      <c r="N6894"/>
      <c r="P6894" s="8"/>
      <c r="R6894" s="8"/>
      <c r="T6894" s="8"/>
      <c r="AQ6894"/>
      <c r="BJ6894" s="33" t="s">
        <v>7061</v>
      </c>
      <c r="BP6894" s="8"/>
    </row>
    <row r="6895" spans="1:68" x14ac:dyDescent="0.25">
      <c r="A6895" s="8"/>
      <c r="B6895" s="8"/>
      <c r="C6895" s="8"/>
      <c r="D6895" s="8"/>
      <c r="F6895" s="8"/>
      <c r="H6895"/>
      <c r="N6895"/>
      <c r="P6895" s="8"/>
      <c r="R6895" s="8"/>
      <c r="T6895" s="8"/>
      <c r="AQ6895"/>
      <c r="BJ6895" s="33" t="s">
        <v>7062</v>
      </c>
      <c r="BP6895" s="8"/>
    </row>
    <row r="6896" spans="1:68" x14ac:dyDescent="0.25">
      <c r="A6896" s="8"/>
      <c r="B6896" s="8"/>
      <c r="C6896" s="8"/>
      <c r="D6896" s="8"/>
      <c r="F6896" s="8"/>
      <c r="H6896"/>
      <c r="N6896"/>
      <c r="P6896" s="8"/>
      <c r="R6896" s="8"/>
      <c r="T6896" s="8"/>
      <c r="AQ6896"/>
      <c r="BJ6896" s="33" t="s">
        <v>7063</v>
      </c>
      <c r="BP6896" s="8"/>
    </row>
    <row r="6897" spans="1:68" x14ac:dyDescent="0.25">
      <c r="A6897" s="8"/>
      <c r="B6897" s="8"/>
      <c r="C6897" s="8"/>
      <c r="D6897" s="8"/>
      <c r="F6897" s="8"/>
      <c r="H6897"/>
      <c r="N6897"/>
      <c r="P6897" s="8"/>
      <c r="R6897" s="8"/>
      <c r="T6897" s="8"/>
      <c r="AQ6897"/>
      <c r="BJ6897" s="33" t="s">
        <v>7064</v>
      </c>
      <c r="BP6897" s="8"/>
    </row>
    <row r="6898" spans="1:68" x14ac:dyDescent="0.25">
      <c r="A6898" s="8"/>
      <c r="B6898" s="8"/>
      <c r="C6898" s="8"/>
      <c r="D6898" s="8"/>
      <c r="F6898" s="8"/>
      <c r="H6898"/>
      <c r="N6898"/>
      <c r="P6898" s="8"/>
      <c r="R6898" s="8"/>
      <c r="T6898" s="8"/>
      <c r="AQ6898"/>
      <c r="BJ6898" s="33" t="s">
        <v>7065</v>
      </c>
      <c r="BP6898" s="8"/>
    </row>
    <row r="6899" spans="1:68" x14ac:dyDescent="0.25">
      <c r="A6899" s="8"/>
      <c r="B6899" s="8"/>
      <c r="C6899" s="8"/>
      <c r="D6899" s="8"/>
      <c r="F6899" s="8"/>
      <c r="H6899"/>
      <c r="N6899"/>
      <c r="P6899" s="8"/>
      <c r="R6899" s="8"/>
      <c r="T6899" s="8"/>
      <c r="AQ6899"/>
      <c r="BJ6899" s="33" t="s">
        <v>7066</v>
      </c>
      <c r="BP6899" s="8"/>
    </row>
    <row r="6900" spans="1:68" x14ac:dyDescent="0.25">
      <c r="A6900" s="8"/>
      <c r="B6900" s="8"/>
      <c r="C6900" s="8"/>
      <c r="D6900" s="8"/>
      <c r="F6900" s="8"/>
      <c r="H6900"/>
      <c r="N6900"/>
      <c r="P6900" s="8"/>
      <c r="R6900" s="8"/>
      <c r="T6900" s="8"/>
      <c r="AQ6900"/>
      <c r="BJ6900" s="33" t="s">
        <v>7067</v>
      </c>
      <c r="BP6900" s="8"/>
    </row>
    <row r="6901" spans="1:68" x14ac:dyDescent="0.25">
      <c r="A6901" s="8"/>
      <c r="B6901" s="8"/>
      <c r="C6901" s="8"/>
      <c r="D6901" s="8"/>
      <c r="F6901" s="8"/>
      <c r="H6901"/>
      <c r="N6901"/>
      <c r="P6901" s="8"/>
      <c r="R6901" s="8"/>
      <c r="T6901" s="8"/>
      <c r="AQ6901"/>
      <c r="BJ6901" s="33" t="s">
        <v>7068</v>
      </c>
      <c r="BP6901" s="8"/>
    </row>
    <row r="6902" spans="1:68" x14ac:dyDescent="0.25">
      <c r="A6902" s="8"/>
      <c r="B6902" s="8"/>
      <c r="C6902" s="8"/>
      <c r="D6902" s="8"/>
      <c r="F6902" s="8"/>
      <c r="H6902"/>
      <c r="N6902"/>
      <c r="P6902" s="8"/>
      <c r="R6902" s="8"/>
      <c r="T6902" s="8"/>
      <c r="AQ6902"/>
      <c r="BJ6902" s="33" t="s">
        <v>7069</v>
      </c>
      <c r="BP6902" s="8"/>
    </row>
    <row r="6903" spans="1:68" x14ac:dyDescent="0.25">
      <c r="A6903" s="8"/>
      <c r="B6903" s="8"/>
      <c r="C6903" s="8"/>
      <c r="D6903" s="8"/>
      <c r="F6903" s="8"/>
      <c r="H6903"/>
      <c r="N6903"/>
      <c r="P6903" s="8"/>
      <c r="R6903" s="8"/>
      <c r="T6903" s="8"/>
      <c r="AQ6903"/>
      <c r="BJ6903" s="33" t="s">
        <v>7070</v>
      </c>
      <c r="BP6903" s="8"/>
    </row>
    <row r="6904" spans="1:68" x14ac:dyDescent="0.25">
      <c r="A6904" s="8"/>
      <c r="B6904" s="8"/>
      <c r="C6904" s="8"/>
      <c r="D6904" s="8"/>
      <c r="F6904" s="8"/>
      <c r="H6904"/>
      <c r="N6904"/>
      <c r="P6904" s="8"/>
      <c r="R6904" s="8"/>
      <c r="T6904" s="8"/>
      <c r="AQ6904"/>
      <c r="BJ6904" s="33" t="s">
        <v>7071</v>
      </c>
      <c r="BP6904" s="8"/>
    </row>
    <row r="6905" spans="1:68" x14ac:dyDescent="0.25">
      <c r="A6905" s="8"/>
      <c r="B6905" s="8"/>
      <c r="C6905" s="8"/>
      <c r="D6905" s="8"/>
      <c r="F6905" s="8"/>
      <c r="H6905"/>
      <c r="N6905"/>
      <c r="P6905" s="8"/>
      <c r="R6905" s="8"/>
      <c r="T6905" s="8"/>
      <c r="AQ6905"/>
      <c r="BJ6905" s="33" t="s">
        <v>7072</v>
      </c>
      <c r="BP6905" s="8"/>
    </row>
    <row r="6906" spans="1:68" x14ac:dyDescent="0.25">
      <c r="A6906" s="8"/>
      <c r="B6906" s="8"/>
      <c r="C6906" s="8"/>
      <c r="D6906" s="8"/>
      <c r="F6906" s="8"/>
      <c r="H6906"/>
      <c r="N6906"/>
      <c r="P6906" s="8"/>
      <c r="R6906" s="8"/>
      <c r="T6906" s="8"/>
      <c r="AQ6906"/>
      <c r="BJ6906" s="33" t="s">
        <v>7073</v>
      </c>
      <c r="BP6906" s="8"/>
    </row>
    <row r="6907" spans="1:68" x14ac:dyDescent="0.25">
      <c r="A6907" s="8"/>
      <c r="B6907" s="8"/>
      <c r="C6907" s="8"/>
      <c r="D6907" s="8"/>
      <c r="F6907" s="8"/>
      <c r="H6907"/>
      <c r="N6907"/>
      <c r="P6907" s="8"/>
      <c r="R6907" s="8"/>
      <c r="T6907" s="8"/>
      <c r="AQ6907"/>
      <c r="BJ6907" s="33" t="s">
        <v>7074</v>
      </c>
      <c r="BP6907" s="8"/>
    </row>
    <row r="6908" spans="1:68" x14ac:dyDescent="0.25">
      <c r="A6908" s="8"/>
      <c r="B6908" s="8"/>
      <c r="C6908" s="8"/>
      <c r="D6908" s="8"/>
      <c r="F6908" s="8"/>
      <c r="H6908"/>
      <c r="N6908"/>
      <c r="P6908" s="8"/>
      <c r="R6908" s="8"/>
      <c r="T6908" s="8"/>
      <c r="AQ6908"/>
      <c r="BJ6908" s="33" t="s">
        <v>7075</v>
      </c>
      <c r="BP6908" s="8"/>
    </row>
    <row r="6909" spans="1:68" x14ac:dyDescent="0.25">
      <c r="A6909" s="8"/>
      <c r="B6909" s="8"/>
      <c r="C6909" s="8"/>
      <c r="D6909" s="8"/>
      <c r="F6909" s="8"/>
      <c r="H6909"/>
      <c r="N6909"/>
      <c r="P6909" s="8"/>
      <c r="R6909" s="8"/>
      <c r="T6909" s="8"/>
      <c r="AQ6909"/>
      <c r="BJ6909" s="33" t="s">
        <v>7076</v>
      </c>
      <c r="BP6909" s="8"/>
    </row>
    <row r="6910" spans="1:68" x14ac:dyDescent="0.25">
      <c r="A6910" s="8"/>
      <c r="B6910" s="8"/>
      <c r="C6910" s="8"/>
      <c r="D6910" s="8"/>
      <c r="F6910" s="8"/>
      <c r="H6910"/>
      <c r="N6910"/>
      <c r="P6910" s="8"/>
      <c r="R6910" s="8"/>
      <c r="T6910" s="8"/>
      <c r="AQ6910"/>
      <c r="BJ6910" s="33" t="s">
        <v>7077</v>
      </c>
      <c r="BP6910" s="8"/>
    </row>
    <row r="6911" spans="1:68" x14ac:dyDescent="0.25">
      <c r="A6911" s="8"/>
      <c r="B6911" s="8"/>
      <c r="C6911" s="8"/>
      <c r="D6911" s="8"/>
      <c r="F6911" s="8"/>
      <c r="H6911"/>
      <c r="N6911"/>
      <c r="P6911" s="8"/>
      <c r="R6911" s="8"/>
      <c r="T6911" s="8"/>
      <c r="AQ6911"/>
      <c r="BJ6911" s="33" t="s">
        <v>7078</v>
      </c>
      <c r="BP6911" s="8"/>
    </row>
    <row r="6912" spans="1:68" x14ac:dyDescent="0.25">
      <c r="A6912" s="8"/>
      <c r="B6912" s="8"/>
      <c r="C6912" s="8"/>
      <c r="D6912" s="8"/>
      <c r="F6912" s="8"/>
      <c r="H6912"/>
      <c r="N6912"/>
      <c r="P6912" s="8"/>
      <c r="R6912" s="8"/>
      <c r="T6912" s="8"/>
      <c r="AQ6912"/>
      <c r="BJ6912" s="33" t="s">
        <v>7079</v>
      </c>
      <c r="BP6912" s="8"/>
    </row>
    <row r="6913" spans="1:68" x14ac:dyDescent="0.25">
      <c r="A6913" s="8"/>
      <c r="B6913" s="8"/>
      <c r="C6913" s="8"/>
      <c r="D6913" s="8"/>
      <c r="F6913" s="8"/>
      <c r="H6913"/>
      <c r="N6913"/>
      <c r="P6913" s="8"/>
      <c r="R6913" s="8"/>
      <c r="T6913" s="8"/>
      <c r="AQ6913"/>
      <c r="BJ6913" s="33" t="s">
        <v>7080</v>
      </c>
      <c r="BP6913" s="8"/>
    </row>
    <row r="6914" spans="1:68" x14ac:dyDescent="0.25">
      <c r="A6914" s="8"/>
      <c r="B6914" s="8"/>
      <c r="C6914" s="8"/>
      <c r="D6914" s="8"/>
      <c r="F6914" s="8"/>
      <c r="H6914"/>
      <c r="N6914"/>
      <c r="P6914" s="8"/>
      <c r="R6914" s="8"/>
      <c r="T6914" s="8"/>
      <c r="AQ6914"/>
      <c r="BJ6914" s="33" t="s">
        <v>7081</v>
      </c>
      <c r="BP6914" s="8"/>
    </row>
    <row r="6915" spans="1:68" x14ac:dyDescent="0.25">
      <c r="A6915" s="8"/>
      <c r="B6915" s="8"/>
      <c r="C6915" s="8"/>
      <c r="D6915" s="8"/>
      <c r="F6915" s="8"/>
      <c r="H6915"/>
      <c r="N6915"/>
      <c r="P6915" s="8"/>
      <c r="R6915" s="8"/>
      <c r="T6915" s="8"/>
      <c r="AQ6915"/>
      <c r="BJ6915" s="33" t="s">
        <v>7082</v>
      </c>
      <c r="BP6915" s="8"/>
    </row>
    <row r="6916" spans="1:68" x14ac:dyDescent="0.25">
      <c r="A6916" s="8"/>
      <c r="B6916" s="8"/>
      <c r="C6916" s="8"/>
      <c r="D6916" s="8"/>
      <c r="F6916" s="8"/>
      <c r="H6916"/>
      <c r="N6916"/>
      <c r="P6916" s="8"/>
      <c r="R6916" s="8"/>
      <c r="T6916" s="8"/>
      <c r="AQ6916"/>
      <c r="BJ6916" s="33" t="s">
        <v>7083</v>
      </c>
      <c r="BP6916" s="8"/>
    </row>
    <row r="6917" spans="1:68" x14ac:dyDescent="0.25">
      <c r="A6917" s="8"/>
      <c r="B6917" s="8"/>
      <c r="C6917" s="8"/>
      <c r="D6917" s="8"/>
      <c r="F6917" s="8"/>
      <c r="H6917"/>
      <c r="N6917"/>
      <c r="P6917" s="8"/>
      <c r="R6917" s="8"/>
      <c r="T6917" s="8"/>
      <c r="AQ6917"/>
      <c r="BJ6917" s="33" t="s">
        <v>7084</v>
      </c>
      <c r="BP6917" s="8"/>
    </row>
    <row r="6918" spans="1:68" x14ac:dyDescent="0.25">
      <c r="A6918" s="8"/>
      <c r="B6918" s="8"/>
      <c r="C6918" s="8"/>
      <c r="D6918" s="8"/>
      <c r="F6918" s="8"/>
      <c r="H6918"/>
      <c r="N6918"/>
      <c r="P6918" s="8"/>
      <c r="R6918" s="8"/>
      <c r="T6918" s="8"/>
      <c r="AQ6918"/>
      <c r="BJ6918" s="33" t="s">
        <v>7085</v>
      </c>
      <c r="BP6918" s="8"/>
    </row>
    <row r="6919" spans="1:68" x14ac:dyDescent="0.25">
      <c r="A6919" s="8"/>
      <c r="B6919" s="8"/>
      <c r="C6919" s="8"/>
      <c r="D6919" s="8"/>
      <c r="F6919" s="8"/>
      <c r="H6919"/>
      <c r="N6919"/>
      <c r="P6919" s="8"/>
      <c r="R6919" s="8"/>
      <c r="T6919" s="8"/>
      <c r="AQ6919"/>
      <c r="BJ6919" s="33" t="s">
        <v>7086</v>
      </c>
      <c r="BP6919" s="8"/>
    </row>
    <row r="6920" spans="1:68" x14ac:dyDescent="0.25">
      <c r="A6920" s="8"/>
      <c r="B6920" s="8"/>
      <c r="C6920" s="8"/>
      <c r="D6920" s="8"/>
      <c r="F6920" s="8"/>
      <c r="H6920"/>
      <c r="N6920"/>
      <c r="P6920" s="8"/>
      <c r="R6920" s="8"/>
      <c r="T6920" s="8"/>
      <c r="AQ6920"/>
      <c r="BJ6920" s="33" t="s">
        <v>7087</v>
      </c>
      <c r="BP6920" s="8"/>
    </row>
    <row r="6921" spans="1:68" x14ac:dyDescent="0.25">
      <c r="A6921" s="8"/>
      <c r="B6921" s="8"/>
      <c r="C6921" s="8"/>
      <c r="D6921" s="8"/>
      <c r="F6921" s="8"/>
      <c r="H6921"/>
      <c r="N6921"/>
      <c r="P6921" s="8"/>
      <c r="R6921" s="8"/>
      <c r="T6921" s="8"/>
      <c r="AQ6921"/>
      <c r="BJ6921" s="33" t="s">
        <v>7088</v>
      </c>
      <c r="BP6921" s="8"/>
    </row>
    <row r="6922" spans="1:68" x14ac:dyDescent="0.25">
      <c r="A6922" s="8"/>
      <c r="B6922" s="8"/>
      <c r="C6922" s="8"/>
      <c r="D6922" s="8"/>
      <c r="F6922" s="8"/>
      <c r="H6922"/>
      <c r="N6922"/>
      <c r="P6922" s="8"/>
      <c r="R6922" s="8"/>
      <c r="T6922" s="8"/>
      <c r="AQ6922"/>
      <c r="BJ6922" s="33" t="s">
        <v>7089</v>
      </c>
      <c r="BP6922" s="8"/>
    </row>
    <row r="6923" spans="1:68" x14ac:dyDescent="0.25">
      <c r="A6923" s="8"/>
      <c r="B6923" s="8"/>
      <c r="C6923" s="8"/>
      <c r="D6923" s="8"/>
      <c r="F6923" s="8"/>
      <c r="H6923"/>
      <c r="N6923"/>
      <c r="P6923" s="8"/>
      <c r="R6923" s="8"/>
      <c r="T6923" s="8"/>
      <c r="AQ6923"/>
      <c r="BJ6923" s="33" t="s">
        <v>7090</v>
      </c>
      <c r="BP6923" s="8"/>
    </row>
    <row r="6924" spans="1:68" x14ac:dyDescent="0.25">
      <c r="A6924" s="8"/>
      <c r="B6924" s="8"/>
      <c r="C6924" s="8"/>
      <c r="D6924" s="8"/>
      <c r="F6924" s="8"/>
      <c r="H6924"/>
      <c r="N6924"/>
      <c r="P6924" s="8"/>
      <c r="R6924" s="8"/>
      <c r="T6924" s="8"/>
      <c r="AQ6924"/>
      <c r="BJ6924" s="33" t="s">
        <v>7091</v>
      </c>
      <c r="BP6924" s="8"/>
    </row>
    <row r="6925" spans="1:68" x14ac:dyDescent="0.25">
      <c r="A6925" s="8"/>
      <c r="B6925" s="8"/>
      <c r="C6925" s="8"/>
      <c r="D6925" s="8"/>
      <c r="F6925" s="8"/>
      <c r="H6925"/>
      <c r="N6925"/>
      <c r="P6925" s="8"/>
      <c r="R6925" s="8"/>
      <c r="T6925" s="8"/>
      <c r="AQ6925"/>
      <c r="BJ6925" s="33" t="s">
        <v>7092</v>
      </c>
      <c r="BP6925" s="8"/>
    </row>
    <row r="6926" spans="1:68" x14ac:dyDescent="0.25">
      <c r="A6926" s="8"/>
      <c r="B6926" s="8"/>
      <c r="C6926" s="8"/>
      <c r="D6926" s="8"/>
      <c r="F6926" s="8"/>
      <c r="H6926"/>
      <c r="N6926"/>
      <c r="P6926" s="8"/>
      <c r="R6926" s="8"/>
      <c r="T6926" s="8"/>
      <c r="AQ6926"/>
      <c r="BJ6926" s="33" t="s">
        <v>7093</v>
      </c>
      <c r="BP6926" s="8"/>
    </row>
    <row r="6927" spans="1:68" x14ac:dyDescent="0.25">
      <c r="A6927" s="8"/>
      <c r="B6927" s="8"/>
      <c r="C6927" s="8"/>
      <c r="D6927" s="8"/>
      <c r="F6927" s="8"/>
      <c r="H6927"/>
      <c r="N6927"/>
      <c r="P6927" s="8"/>
      <c r="R6927" s="8"/>
      <c r="T6927" s="8"/>
      <c r="AQ6927"/>
      <c r="BJ6927" s="33" t="s">
        <v>7094</v>
      </c>
      <c r="BP6927" s="8"/>
    </row>
    <row r="6928" spans="1:68" x14ac:dyDescent="0.25">
      <c r="A6928" s="8"/>
      <c r="B6928" s="8"/>
      <c r="C6928" s="8"/>
      <c r="D6928" s="8"/>
      <c r="F6928" s="8"/>
      <c r="H6928"/>
      <c r="N6928"/>
      <c r="P6928" s="8"/>
      <c r="R6928" s="8"/>
      <c r="T6928" s="8"/>
      <c r="AQ6928"/>
      <c r="BJ6928" s="33" t="s">
        <v>7095</v>
      </c>
      <c r="BP6928" s="8"/>
    </row>
    <row r="6929" spans="1:68" x14ac:dyDescent="0.25">
      <c r="A6929" s="8"/>
      <c r="B6929" s="8"/>
      <c r="C6929" s="8"/>
      <c r="D6929" s="8"/>
      <c r="F6929" s="8"/>
      <c r="H6929"/>
      <c r="N6929"/>
      <c r="P6929" s="8"/>
      <c r="R6929" s="8"/>
      <c r="T6929" s="8"/>
      <c r="AQ6929"/>
      <c r="BJ6929" s="33" t="s">
        <v>7096</v>
      </c>
      <c r="BP6929" s="8"/>
    </row>
    <row r="6930" spans="1:68" x14ac:dyDescent="0.25">
      <c r="A6930" s="8"/>
      <c r="B6930" s="8"/>
      <c r="C6930" s="8"/>
      <c r="D6930" s="8"/>
      <c r="F6930" s="8"/>
      <c r="H6930"/>
      <c r="N6930"/>
      <c r="P6930" s="8"/>
      <c r="R6930" s="8"/>
      <c r="T6930" s="8"/>
      <c r="AQ6930"/>
      <c r="BJ6930" s="33" t="s">
        <v>7097</v>
      </c>
      <c r="BP6930" s="8"/>
    </row>
    <row r="6931" spans="1:68" x14ac:dyDescent="0.25">
      <c r="A6931" s="8"/>
      <c r="B6931" s="8"/>
      <c r="C6931" s="8"/>
      <c r="D6931" s="8"/>
      <c r="F6931" s="8"/>
      <c r="H6931"/>
      <c r="N6931"/>
      <c r="P6931" s="8"/>
      <c r="R6931" s="8"/>
      <c r="T6931" s="8"/>
      <c r="AQ6931"/>
      <c r="BJ6931" s="33" t="s">
        <v>7098</v>
      </c>
      <c r="BP6931" s="8"/>
    </row>
    <row r="6932" spans="1:68" x14ac:dyDescent="0.25">
      <c r="A6932" s="8"/>
      <c r="B6932" s="8"/>
      <c r="C6932" s="8"/>
      <c r="D6932" s="8"/>
      <c r="F6932" s="8"/>
      <c r="H6932"/>
      <c r="N6932"/>
      <c r="P6932" s="8"/>
      <c r="R6932" s="8"/>
      <c r="T6932" s="8"/>
      <c r="AQ6932"/>
      <c r="BJ6932" s="33" t="s">
        <v>7099</v>
      </c>
      <c r="BP6932" s="8"/>
    </row>
    <row r="6933" spans="1:68" x14ac:dyDescent="0.25">
      <c r="A6933" s="8"/>
      <c r="B6933" s="8"/>
      <c r="C6933" s="8"/>
      <c r="D6933" s="8"/>
      <c r="F6933" s="8"/>
      <c r="H6933"/>
      <c r="N6933"/>
      <c r="P6933" s="8"/>
      <c r="R6933" s="8"/>
      <c r="T6933" s="8"/>
      <c r="AQ6933"/>
      <c r="BJ6933" s="33" t="s">
        <v>7100</v>
      </c>
      <c r="BP6933" s="8"/>
    </row>
    <row r="6934" spans="1:68" x14ac:dyDescent="0.25">
      <c r="A6934" s="8"/>
      <c r="B6934" s="8"/>
      <c r="C6934" s="8"/>
      <c r="D6934" s="8"/>
      <c r="F6934" s="8"/>
      <c r="H6934"/>
      <c r="N6934"/>
      <c r="P6934" s="8"/>
      <c r="R6934" s="8"/>
      <c r="T6934" s="8"/>
      <c r="AQ6934"/>
      <c r="BJ6934" s="33" t="s">
        <v>7101</v>
      </c>
      <c r="BP6934" s="8"/>
    </row>
    <row r="6935" spans="1:68" x14ac:dyDescent="0.25">
      <c r="A6935" s="8"/>
      <c r="B6935" s="8"/>
      <c r="C6935" s="8"/>
      <c r="D6935" s="8"/>
      <c r="F6935" s="8"/>
      <c r="H6935"/>
      <c r="N6935"/>
      <c r="P6935" s="8"/>
      <c r="R6935" s="8"/>
      <c r="T6935" s="8"/>
      <c r="AQ6935"/>
      <c r="BJ6935" s="33" t="s">
        <v>7102</v>
      </c>
      <c r="BP6935" s="8"/>
    </row>
    <row r="6936" spans="1:68" x14ac:dyDescent="0.25">
      <c r="A6936" s="8"/>
      <c r="B6936" s="8"/>
      <c r="C6936" s="8"/>
      <c r="D6936" s="8"/>
      <c r="F6936" s="8"/>
      <c r="H6936"/>
      <c r="N6936"/>
      <c r="P6936" s="8"/>
      <c r="R6936" s="8"/>
      <c r="T6936" s="8"/>
      <c r="AQ6936"/>
      <c r="BJ6936" s="33" t="s">
        <v>7103</v>
      </c>
      <c r="BP6936" s="8"/>
    </row>
    <row r="6937" spans="1:68" x14ac:dyDescent="0.25">
      <c r="A6937" s="8"/>
      <c r="B6937" s="8"/>
      <c r="C6937" s="8"/>
      <c r="D6937" s="8"/>
      <c r="F6937" s="8"/>
      <c r="H6937"/>
      <c r="N6937"/>
      <c r="P6937" s="8"/>
      <c r="R6937" s="8"/>
      <c r="T6937" s="8"/>
      <c r="AQ6937"/>
      <c r="BJ6937" s="33" t="s">
        <v>7104</v>
      </c>
      <c r="BP6937" s="8"/>
    </row>
    <row r="6938" spans="1:68" x14ac:dyDescent="0.25">
      <c r="A6938" s="8"/>
      <c r="B6938" s="8"/>
      <c r="C6938" s="8"/>
      <c r="D6938" s="8"/>
      <c r="F6938" s="8"/>
      <c r="H6938"/>
      <c r="N6938"/>
      <c r="P6938" s="8"/>
      <c r="R6938" s="8"/>
      <c r="T6938" s="8"/>
      <c r="AQ6938"/>
      <c r="BJ6938" s="33" t="s">
        <v>7105</v>
      </c>
      <c r="BP6938" s="8"/>
    </row>
    <row r="6939" spans="1:68" x14ac:dyDescent="0.25">
      <c r="A6939" s="8"/>
      <c r="B6939" s="8"/>
      <c r="C6939" s="8"/>
      <c r="D6939" s="8"/>
      <c r="F6939" s="8"/>
      <c r="H6939"/>
      <c r="N6939"/>
      <c r="P6939" s="8"/>
      <c r="R6939" s="8"/>
      <c r="T6939" s="8"/>
      <c r="AQ6939"/>
      <c r="BJ6939" s="33" t="s">
        <v>7106</v>
      </c>
      <c r="BP6939" s="8"/>
    </row>
    <row r="6940" spans="1:68" x14ac:dyDescent="0.25">
      <c r="A6940" s="8"/>
      <c r="B6940" s="8"/>
      <c r="C6940" s="8"/>
      <c r="D6940" s="8"/>
      <c r="F6940" s="8"/>
      <c r="H6940"/>
      <c r="N6940"/>
      <c r="P6940" s="8"/>
      <c r="R6940" s="8"/>
      <c r="T6940" s="8"/>
      <c r="AQ6940"/>
      <c r="BJ6940" s="33" t="s">
        <v>7107</v>
      </c>
      <c r="BP6940" s="8"/>
    </row>
    <row r="6941" spans="1:68" x14ac:dyDescent="0.25">
      <c r="A6941" s="8"/>
      <c r="B6941" s="8"/>
      <c r="C6941" s="8"/>
      <c r="D6941" s="8"/>
      <c r="F6941" s="8"/>
      <c r="H6941"/>
      <c r="N6941"/>
      <c r="P6941" s="8"/>
      <c r="R6941" s="8"/>
      <c r="T6941" s="8"/>
      <c r="AQ6941"/>
      <c r="BJ6941" s="33" t="s">
        <v>7108</v>
      </c>
      <c r="BP6941" s="8"/>
    </row>
    <row r="6942" spans="1:68" x14ac:dyDescent="0.25">
      <c r="A6942" s="8"/>
      <c r="B6942" s="8"/>
      <c r="C6942" s="8"/>
      <c r="D6942" s="8"/>
      <c r="F6942" s="8"/>
      <c r="H6942"/>
      <c r="N6942"/>
      <c r="P6942" s="8"/>
      <c r="R6942" s="8"/>
      <c r="T6942" s="8"/>
      <c r="AQ6942"/>
      <c r="BJ6942" s="33" t="s">
        <v>7109</v>
      </c>
      <c r="BP6942" s="8"/>
    </row>
    <row r="6943" spans="1:68" x14ac:dyDescent="0.25">
      <c r="A6943" s="8"/>
      <c r="B6943" s="8"/>
      <c r="C6943" s="8"/>
      <c r="D6943" s="8"/>
      <c r="F6943" s="8"/>
      <c r="H6943"/>
      <c r="N6943"/>
      <c r="P6943" s="8"/>
      <c r="R6943" s="8"/>
      <c r="T6943" s="8"/>
      <c r="AQ6943"/>
      <c r="BJ6943" s="33" t="s">
        <v>7110</v>
      </c>
      <c r="BP6943" s="8"/>
    </row>
    <row r="6944" spans="1:68" x14ac:dyDescent="0.25">
      <c r="A6944" s="8"/>
      <c r="B6944" s="8"/>
      <c r="C6944" s="8"/>
      <c r="D6944" s="8"/>
      <c r="F6944" s="8"/>
      <c r="H6944"/>
      <c r="N6944"/>
      <c r="P6944" s="8"/>
      <c r="R6944" s="8"/>
      <c r="T6944" s="8"/>
      <c r="AQ6944"/>
      <c r="BJ6944" s="33" t="s">
        <v>7111</v>
      </c>
      <c r="BP6944" s="8"/>
    </row>
    <row r="6945" spans="1:68" x14ac:dyDescent="0.25">
      <c r="A6945" s="8"/>
      <c r="B6945" s="8"/>
      <c r="C6945" s="8"/>
      <c r="D6945" s="8"/>
      <c r="F6945" s="8"/>
      <c r="H6945"/>
      <c r="N6945"/>
      <c r="P6945" s="8"/>
      <c r="R6945" s="8"/>
      <c r="T6945" s="8"/>
      <c r="AQ6945"/>
      <c r="BJ6945" s="33" t="s">
        <v>7112</v>
      </c>
      <c r="BP6945" s="8"/>
    </row>
    <row r="6946" spans="1:68" x14ac:dyDescent="0.25">
      <c r="A6946" s="8"/>
      <c r="B6946" s="8"/>
      <c r="C6946" s="8"/>
      <c r="D6946" s="8"/>
      <c r="F6946" s="8"/>
      <c r="H6946"/>
      <c r="N6946"/>
      <c r="P6946" s="8"/>
      <c r="R6946" s="8"/>
      <c r="T6946" s="8"/>
      <c r="AQ6946"/>
      <c r="BJ6946" s="33" t="s">
        <v>7113</v>
      </c>
      <c r="BP6946" s="8"/>
    </row>
    <row r="6947" spans="1:68" x14ac:dyDescent="0.25">
      <c r="A6947" s="8"/>
      <c r="B6947" s="8"/>
      <c r="C6947" s="8"/>
      <c r="D6947" s="8"/>
      <c r="F6947" s="8"/>
      <c r="H6947"/>
      <c r="N6947"/>
      <c r="P6947" s="8"/>
      <c r="R6947" s="8"/>
      <c r="T6947" s="8"/>
      <c r="AQ6947"/>
      <c r="BJ6947" s="33" t="s">
        <v>7114</v>
      </c>
      <c r="BP6947" s="8"/>
    </row>
    <row r="6948" spans="1:68" x14ac:dyDescent="0.25">
      <c r="A6948" s="8"/>
      <c r="B6948" s="8"/>
      <c r="C6948" s="8"/>
      <c r="D6948" s="8"/>
      <c r="F6948" s="8"/>
      <c r="H6948"/>
      <c r="N6948"/>
      <c r="P6948" s="8"/>
      <c r="R6948" s="8"/>
      <c r="T6948" s="8"/>
      <c r="AQ6948"/>
      <c r="BJ6948" s="33" t="s">
        <v>7115</v>
      </c>
      <c r="BP6948" s="8"/>
    </row>
    <row r="6949" spans="1:68" x14ac:dyDescent="0.25">
      <c r="A6949" s="8"/>
      <c r="B6949" s="8"/>
      <c r="C6949" s="8"/>
      <c r="D6949" s="8"/>
      <c r="F6949" s="8"/>
      <c r="H6949"/>
      <c r="N6949"/>
      <c r="P6949" s="8"/>
      <c r="R6949" s="8"/>
      <c r="T6949" s="8"/>
      <c r="AQ6949"/>
      <c r="BJ6949" s="33" t="s">
        <v>7116</v>
      </c>
      <c r="BP6949" s="8"/>
    </row>
    <row r="6950" spans="1:68" x14ac:dyDescent="0.25">
      <c r="A6950" s="8"/>
      <c r="B6950" s="8"/>
      <c r="C6950" s="8"/>
      <c r="D6950" s="8"/>
      <c r="F6950" s="8"/>
      <c r="H6950"/>
      <c r="N6950"/>
      <c r="P6950" s="8"/>
      <c r="R6950" s="8"/>
      <c r="T6950" s="8"/>
      <c r="AQ6950"/>
      <c r="BJ6950" s="33" t="s">
        <v>7117</v>
      </c>
      <c r="BP6950" s="8"/>
    </row>
    <row r="6951" spans="1:68" x14ac:dyDescent="0.25">
      <c r="A6951" s="8"/>
      <c r="B6951" s="8"/>
      <c r="C6951" s="8"/>
      <c r="D6951" s="8"/>
      <c r="F6951" s="8"/>
      <c r="H6951"/>
      <c r="N6951"/>
      <c r="P6951" s="8"/>
      <c r="R6951" s="8"/>
      <c r="T6951" s="8"/>
      <c r="AQ6951"/>
      <c r="BJ6951" s="33" t="s">
        <v>7118</v>
      </c>
      <c r="BP6951" s="8"/>
    </row>
    <row r="6952" spans="1:68" x14ac:dyDescent="0.25">
      <c r="A6952" s="8"/>
      <c r="B6952" s="8"/>
      <c r="C6952" s="8"/>
      <c r="D6952" s="8"/>
      <c r="F6952" s="8"/>
      <c r="H6952"/>
      <c r="N6952"/>
      <c r="P6952" s="8"/>
      <c r="R6952" s="8"/>
      <c r="T6952" s="8"/>
      <c r="AQ6952"/>
      <c r="BJ6952" s="33" t="s">
        <v>7119</v>
      </c>
      <c r="BP6952" s="8"/>
    </row>
    <row r="6953" spans="1:68" x14ac:dyDescent="0.25">
      <c r="A6953" s="8"/>
      <c r="B6953" s="8"/>
      <c r="C6953" s="8"/>
      <c r="D6953" s="8"/>
      <c r="F6953" s="8"/>
      <c r="H6953"/>
      <c r="N6953"/>
      <c r="P6953" s="8"/>
      <c r="R6953" s="8"/>
      <c r="T6953" s="8"/>
      <c r="AQ6953"/>
      <c r="BJ6953" s="33" t="s">
        <v>7120</v>
      </c>
      <c r="BP6953" s="8"/>
    </row>
    <row r="6954" spans="1:68" x14ac:dyDescent="0.25">
      <c r="A6954" s="8"/>
      <c r="B6954" s="8"/>
      <c r="C6954" s="8"/>
      <c r="D6954" s="8"/>
      <c r="F6954" s="8"/>
      <c r="H6954"/>
      <c r="N6954"/>
      <c r="P6954" s="8"/>
      <c r="R6954" s="8"/>
      <c r="T6954" s="8"/>
      <c r="AQ6954"/>
      <c r="BJ6954" s="33" t="s">
        <v>7121</v>
      </c>
      <c r="BP6954" s="8"/>
    </row>
    <row r="6955" spans="1:68" x14ac:dyDescent="0.25">
      <c r="A6955" s="8"/>
      <c r="B6955" s="8"/>
      <c r="C6955" s="8"/>
      <c r="D6955" s="8"/>
      <c r="F6955" s="8"/>
      <c r="H6955"/>
      <c r="N6955"/>
      <c r="P6955" s="8"/>
      <c r="R6955" s="8"/>
      <c r="T6955" s="8"/>
      <c r="AQ6955"/>
      <c r="BJ6955" s="33" t="s">
        <v>7122</v>
      </c>
      <c r="BP6955" s="8"/>
    </row>
    <row r="6956" spans="1:68" x14ac:dyDescent="0.25">
      <c r="A6956" s="8"/>
      <c r="B6956" s="8"/>
      <c r="C6956" s="8"/>
      <c r="D6956" s="8"/>
      <c r="F6956" s="8"/>
      <c r="H6956"/>
      <c r="N6956"/>
      <c r="P6956" s="8"/>
      <c r="R6956" s="8"/>
      <c r="T6956" s="8"/>
      <c r="AQ6956"/>
      <c r="BJ6956" s="33" t="s">
        <v>7123</v>
      </c>
      <c r="BP6956" s="8"/>
    </row>
    <row r="6957" spans="1:68" x14ac:dyDescent="0.25">
      <c r="A6957" s="8"/>
      <c r="B6957" s="8"/>
      <c r="C6957" s="8"/>
      <c r="D6957" s="8"/>
      <c r="F6957" s="8"/>
      <c r="H6957"/>
      <c r="N6957"/>
      <c r="P6957" s="8"/>
      <c r="R6957" s="8"/>
      <c r="T6957" s="8"/>
      <c r="AQ6957"/>
      <c r="BJ6957" s="33" t="s">
        <v>7124</v>
      </c>
      <c r="BP6957" s="8"/>
    </row>
    <row r="6958" spans="1:68" x14ac:dyDescent="0.25">
      <c r="A6958" s="8"/>
      <c r="B6958" s="8"/>
      <c r="C6958" s="8"/>
      <c r="D6958" s="8"/>
      <c r="F6958" s="8"/>
      <c r="H6958"/>
      <c r="N6958"/>
      <c r="P6958" s="8"/>
      <c r="R6958" s="8"/>
      <c r="T6958" s="8"/>
      <c r="AQ6958"/>
      <c r="BJ6958" s="33" t="s">
        <v>7125</v>
      </c>
      <c r="BP6958" s="8"/>
    </row>
    <row r="6959" spans="1:68" x14ac:dyDescent="0.25">
      <c r="A6959" s="8"/>
      <c r="B6959" s="8"/>
      <c r="C6959" s="8"/>
      <c r="D6959" s="8"/>
      <c r="F6959" s="8"/>
      <c r="H6959"/>
      <c r="N6959"/>
      <c r="P6959" s="8"/>
      <c r="R6959" s="8"/>
      <c r="T6959" s="8"/>
      <c r="AQ6959"/>
      <c r="BJ6959" s="33" t="s">
        <v>7126</v>
      </c>
      <c r="BP6959" s="8"/>
    </row>
    <row r="6960" spans="1:68" x14ac:dyDescent="0.25">
      <c r="A6960" s="8"/>
      <c r="B6960" s="8"/>
      <c r="C6960" s="8"/>
      <c r="D6960" s="8"/>
      <c r="F6960" s="8"/>
      <c r="H6960"/>
      <c r="N6960"/>
      <c r="P6960" s="8"/>
      <c r="R6960" s="8"/>
      <c r="T6960" s="8"/>
      <c r="AQ6960"/>
      <c r="BJ6960" s="33" t="s">
        <v>7127</v>
      </c>
      <c r="BP6960" s="8"/>
    </row>
    <row r="6961" spans="1:68" x14ac:dyDescent="0.25">
      <c r="A6961" s="8"/>
      <c r="B6961" s="8"/>
      <c r="C6961" s="8"/>
      <c r="D6961" s="8"/>
      <c r="F6961" s="8"/>
      <c r="H6961"/>
      <c r="N6961"/>
      <c r="P6961" s="8"/>
      <c r="R6961" s="8"/>
      <c r="T6961" s="8"/>
      <c r="AQ6961"/>
      <c r="BJ6961" s="33" t="s">
        <v>7128</v>
      </c>
      <c r="BP6961" s="8"/>
    </row>
    <row r="6962" spans="1:68" x14ac:dyDescent="0.25">
      <c r="A6962" s="8"/>
      <c r="B6962" s="8"/>
      <c r="C6962" s="8"/>
      <c r="D6962" s="8"/>
      <c r="F6962" s="8"/>
      <c r="H6962"/>
      <c r="N6962"/>
      <c r="P6962" s="8"/>
      <c r="R6962" s="8"/>
      <c r="T6962" s="8"/>
      <c r="AQ6962"/>
      <c r="BJ6962" s="33" t="s">
        <v>7129</v>
      </c>
      <c r="BP6962" s="8"/>
    </row>
    <row r="6963" spans="1:68" x14ac:dyDescent="0.25">
      <c r="A6963" s="8"/>
      <c r="B6963" s="8"/>
      <c r="C6963" s="8"/>
      <c r="D6963" s="8"/>
      <c r="F6963" s="8"/>
      <c r="H6963"/>
      <c r="N6963"/>
      <c r="P6963" s="8"/>
      <c r="R6963" s="8"/>
      <c r="T6963" s="8"/>
      <c r="AQ6963"/>
      <c r="BJ6963" s="33" t="s">
        <v>7130</v>
      </c>
      <c r="BP6963" s="8"/>
    </row>
    <row r="6964" spans="1:68" x14ac:dyDescent="0.25">
      <c r="A6964" s="8"/>
      <c r="B6964" s="8"/>
      <c r="C6964" s="8"/>
      <c r="D6964" s="8"/>
      <c r="F6964" s="8"/>
      <c r="H6964"/>
      <c r="N6964"/>
      <c r="P6964" s="8"/>
      <c r="R6964" s="8"/>
      <c r="T6964" s="8"/>
      <c r="AQ6964"/>
      <c r="BJ6964" s="33" t="s">
        <v>7131</v>
      </c>
      <c r="BP6964" s="8"/>
    </row>
    <row r="6965" spans="1:68" x14ac:dyDescent="0.25">
      <c r="A6965" s="8"/>
      <c r="B6965" s="8"/>
      <c r="C6965" s="8"/>
      <c r="D6965" s="8"/>
      <c r="F6965" s="8"/>
      <c r="H6965"/>
      <c r="N6965"/>
      <c r="P6965" s="8"/>
      <c r="R6965" s="8"/>
      <c r="T6965" s="8"/>
      <c r="AQ6965"/>
      <c r="BJ6965" s="33" t="s">
        <v>7132</v>
      </c>
      <c r="BP6965" s="8"/>
    </row>
    <row r="6966" spans="1:68" x14ac:dyDescent="0.25">
      <c r="A6966" s="8"/>
      <c r="B6966" s="8"/>
      <c r="C6966" s="8"/>
      <c r="D6966" s="8"/>
      <c r="F6966" s="8"/>
      <c r="H6966"/>
      <c r="N6966"/>
      <c r="P6966" s="8"/>
      <c r="R6966" s="8"/>
      <c r="T6966" s="8"/>
      <c r="AQ6966"/>
      <c r="BJ6966" s="33" t="s">
        <v>7133</v>
      </c>
      <c r="BP6966" s="8"/>
    </row>
    <row r="6967" spans="1:68" x14ac:dyDescent="0.25">
      <c r="A6967" s="8"/>
      <c r="B6967" s="8"/>
      <c r="C6967" s="8"/>
      <c r="D6967" s="8"/>
      <c r="F6967" s="8"/>
      <c r="H6967"/>
      <c r="N6967"/>
      <c r="P6967" s="8"/>
      <c r="R6967" s="8"/>
      <c r="T6967" s="8"/>
      <c r="AQ6967"/>
      <c r="BJ6967" s="33" t="s">
        <v>7134</v>
      </c>
      <c r="BP6967" s="8"/>
    </row>
    <row r="6968" spans="1:68" x14ac:dyDescent="0.25">
      <c r="A6968" s="8"/>
      <c r="B6968" s="8"/>
      <c r="C6968" s="8"/>
      <c r="D6968" s="8"/>
      <c r="F6968" s="8"/>
      <c r="H6968"/>
      <c r="N6968"/>
      <c r="P6968" s="8"/>
      <c r="R6968" s="8"/>
      <c r="T6968" s="8"/>
      <c r="AQ6968"/>
      <c r="BJ6968" s="33" t="s">
        <v>7135</v>
      </c>
      <c r="BP6968" s="8"/>
    </row>
    <row r="6969" spans="1:68" x14ac:dyDescent="0.25">
      <c r="A6969" s="8"/>
      <c r="B6969" s="8"/>
      <c r="C6969" s="8"/>
      <c r="D6969" s="8"/>
      <c r="F6969" s="8"/>
      <c r="H6969"/>
      <c r="N6969"/>
      <c r="P6969" s="8"/>
      <c r="R6969" s="8"/>
      <c r="T6969" s="8"/>
      <c r="AQ6969"/>
      <c r="BJ6969" s="33" t="s">
        <v>7136</v>
      </c>
      <c r="BP6969" s="8"/>
    </row>
    <row r="6970" spans="1:68" x14ac:dyDescent="0.25">
      <c r="A6970" s="8"/>
      <c r="B6970" s="8"/>
      <c r="C6970" s="8"/>
      <c r="D6970" s="8"/>
      <c r="F6970" s="8"/>
      <c r="H6970"/>
      <c r="N6970"/>
      <c r="P6970" s="8"/>
      <c r="R6970" s="8"/>
      <c r="T6970" s="8"/>
      <c r="AQ6970"/>
      <c r="BJ6970" s="33" t="s">
        <v>7137</v>
      </c>
      <c r="BP6970" s="8"/>
    </row>
    <row r="6971" spans="1:68" x14ac:dyDescent="0.25">
      <c r="A6971" s="8"/>
      <c r="B6971" s="8"/>
      <c r="C6971" s="8"/>
      <c r="D6971" s="8"/>
      <c r="F6971" s="8"/>
      <c r="H6971"/>
      <c r="N6971"/>
      <c r="P6971" s="8"/>
      <c r="R6971" s="8"/>
      <c r="T6971" s="8"/>
      <c r="AQ6971"/>
      <c r="BJ6971" s="33" t="s">
        <v>7138</v>
      </c>
      <c r="BP6971" s="8"/>
    </row>
    <row r="6972" spans="1:68" x14ac:dyDescent="0.25">
      <c r="A6972" s="8"/>
      <c r="B6972" s="8"/>
      <c r="C6972" s="8"/>
      <c r="D6972" s="8"/>
      <c r="F6972" s="8"/>
      <c r="H6972"/>
      <c r="N6972"/>
      <c r="P6972" s="8"/>
      <c r="R6972" s="8"/>
      <c r="T6972" s="8"/>
      <c r="AQ6972"/>
      <c r="BJ6972" s="33" t="s">
        <v>7139</v>
      </c>
      <c r="BP6972" s="8"/>
    </row>
    <row r="6973" spans="1:68" x14ac:dyDescent="0.25">
      <c r="A6973" s="8"/>
      <c r="B6973" s="8"/>
      <c r="C6973" s="8"/>
      <c r="D6973" s="8"/>
      <c r="F6973" s="8"/>
      <c r="H6973"/>
      <c r="N6973"/>
      <c r="P6973" s="8"/>
      <c r="R6973" s="8"/>
      <c r="T6973" s="8"/>
      <c r="AQ6973"/>
      <c r="BJ6973" s="33" t="s">
        <v>7140</v>
      </c>
      <c r="BP6973" s="8"/>
    </row>
    <row r="6974" spans="1:68" x14ac:dyDescent="0.25">
      <c r="A6974" s="8"/>
      <c r="B6974" s="8"/>
      <c r="C6974" s="8"/>
      <c r="D6974" s="8"/>
      <c r="F6974" s="8"/>
      <c r="H6974"/>
      <c r="N6974"/>
      <c r="P6974" s="8"/>
      <c r="R6974" s="8"/>
      <c r="T6974" s="8"/>
      <c r="AQ6974"/>
      <c r="BJ6974" s="33" t="s">
        <v>7141</v>
      </c>
      <c r="BP6974" s="8"/>
    </row>
    <row r="6975" spans="1:68" x14ac:dyDescent="0.25">
      <c r="A6975" s="8"/>
      <c r="B6975" s="8"/>
      <c r="C6975" s="8"/>
      <c r="D6975" s="8"/>
      <c r="F6975" s="8"/>
      <c r="H6975"/>
      <c r="N6975"/>
      <c r="P6975" s="8"/>
      <c r="R6975" s="8"/>
      <c r="T6975" s="8"/>
      <c r="AQ6975"/>
      <c r="BJ6975" s="33" t="s">
        <v>7142</v>
      </c>
      <c r="BP6975" s="8"/>
    </row>
    <row r="6976" spans="1:68" x14ac:dyDescent="0.25">
      <c r="A6976" s="8"/>
      <c r="B6976" s="8"/>
      <c r="C6976" s="8"/>
      <c r="D6976" s="8"/>
      <c r="F6976" s="8"/>
      <c r="H6976"/>
      <c r="N6976"/>
      <c r="P6976" s="8"/>
      <c r="R6976" s="8"/>
      <c r="T6976" s="8"/>
      <c r="AQ6976"/>
      <c r="BJ6976" s="33" t="s">
        <v>7143</v>
      </c>
      <c r="BP6976" s="8"/>
    </row>
    <row r="6977" spans="1:68" x14ac:dyDescent="0.25">
      <c r="A6977" s="8"/>
      <c r="B6977" s="8"/>
      <c r="C6977" s="8"/>
      <c r="D6977" s="8"/>
      <c r="F6977" s="8"/>
      <c r="H6977"/>
      <c r="N6977"/>
      <c r="P6977" s="8"/>
      <c r="R6977" s="8"/>
      <c r="T6977" s="8"/>
      <c r="AQ6977"/>
      <c r="BJ6977" s="33" t="s">
        <v>7144</v>
      </c>
      <c r="BP6977" s="8"/>
    </row>
    <row r="6978" spans="1:68" x14ac:dyDescent="0.25">
      <c r="A6978" s="8"/>
      <c r="B6978" s="8"/>
      <c r="C6978" s="8"/>
      <c r="D6978" s="8"/>
      <c r="F6978" s="8"/>
      <c r="H6978"/>
      <c r="N6978"/>
      <c r="P6978" s="8"/>
      <c r="R6978" s="8"/>
      <c r="T6978" s="8"/>
      <c r="AQ6978"/>
      <c r="BJ6978" s="33" t="s">
        <v>7145</v>
      </c>
      <c r="BP6978" s="8"/>
    </row>
    <row r="6979" spans="1:68" x14ac:dyDescent="0.25">
      <c r="A6979" s="8"/>
      <c r="B6979" s="8"/>
      <c r="C6979" s="8"/>
      <c r="D6979" s="8"/>
      <c r="F6979" s="8"/>
      <c r="H6979"/>
      <c r="N6979"/>
      <c r="P6979" s="8"/>
      <c r="R6979" s="8"/>
      <c r="T6979" s="8"/>
      <c r="AQ6979"/>
      <c r="BJ6979" s="33" t="s">
        <v>7146</v>
      </c>
      <c r="BP6979" s="8"/>
    </row>
    <row r="6980" spans="1:68" x14ac:dyDescent="0.25">
      <c r="A6980" s="8"/>
      <c r="B6980" s="8"/>
      <c r="C6980" s="8"/>
      <c r="D6980" s="8"/>
      <c r="F6980" s="8"/>
      <c r="H6980"/>
      <c r="N6980"/>
      <c r="P6980" s="8"/>
      <c r="R6980" s="8"/>
      <c r="T6980" s="8"/>
      <c r="AQ6980"/>
      <c r="BJ6980" s="33" t="s">
        <v>7147</v>
      </c>
      <c r="BP6980" s="8"/>
    </row>
    <row r="6981" spans="1:68" x14ac:dyDescent="0.25">
      <c r="A6981" s="8"/>
      <c r="B6981" s="8"/>
      <c r="C6981" s="8"/>
      <c r="D6981" s="8"/>
      <c r="F6981" s="8"/>
      <c r="H6981"/>
      <c r="N6981"/>
      <c r="P6981" s="8"/>
      <c r="R6981" s="8"/>
      <c r="T6981" s="8"/>
      <c r="AQ6981"/>
      <c r="BJ6981" s="33" t="s">
        <v>7148</v>
      </c>
      <c r="BP6981" s="8"/>
    </row>
    <row r="6982" spans="1:68" x14ac:dyDescent="0.25">
      <c r="A6982" s="8"/>
      <c r="B6982" s="8"/>
      <c r="C6982" s="8"/>
      <c r="D6982" s="8"/>
      <c r="F6982" s="8"/>
      <c r="H6982"/>
      <c r="N6982"/>
      <c r="P6982" s="8"/>
      <c r="R6982" s="8"/>
      <c r="T6982" s="8"/>
      <c r="AQ6982"/>
      <c r="BJ6982" s="33" t="s">
        <v>7149</v>
      </c>
      <c r="BP6982" s="8"/>
    </row>
    <row r="6983" spans="1:68" x14ac:dyDescent="0.25">
      <c r="A6983" s="8"/>
      <c r="B6983" s="8"/>
      <c r="C6983" s="8"/>
      <c r="D6983" s="8"/>
      <c r="F6983" s="8"/>
      <c r="H6983"/>
      <c r="N6983"/>
      <c r="P6983" s="8"/>
      <c r="R6983" s="8"/>
      <c r="T6983" s="8"/>
      <c r="AQ6983"/>
      <c r="BJ6983" s="33" t="s">
        <v>7150</v>
      </c>
      <c r="BP6983" s="8"/>
    </row>
    <row r="6984" spans="1:68" x14ac:dyDescent="0.25">
      <c r="A6984" s="8"/>
      <c r="B6984" s="8"/>
      <c r="C6984" s="8"/>
      <c r="D6984" s="8"/>
      <c r="F6984" s="8"/>
      <c r="H6984"/>
      <c r="N6984"/>
      <c r="P6984" s="8"/>
      <c r="R6984" s="8"/>
      <c r="T6984" s="8"/>
      <c r="AQ6984"/>
      <c r="BJ6984" s="33" t="s">
        <v>7151</v>
      </c>
      <c r="BP6984" s="8"/>
    </row>
    <row r="6985" spans="1:68" x14ac:dyDescent="0.25">
      <c r="A6985" s="8"/>
      <c r="B6985" s="8"/>
      <c r="C6985" s="8"/>
      <c r="D6985" s="8"/>
      <c r="F6985" s="8"/>
      <c r="H6985"/>
      <c r="N6985"/>
      <c r="P6985" s="8"/>
      <c r="R6985" s="8"/>
      <c r="T6985" s="8"/>
      <c r="AQ6985"/>
      <c r="BJ6985" s="33" t="s">
        <v>7152</v>
      </c>
      <c r="BP6985" s="8"/>
    </row>
    <row r="6986" spans="1:68" x14ac:dyDescent="0.25">
      <c r="A6986" s="8"/>
      <c r="B6986" s="8"/>
      <c r="C6986" s="8"/>
      <c r="D6986" s="8"/>
      <c r="F6986" s="8"/>
      <c r="H6986"/>
      <c r="N6986"/>
      <c r="P6986" s="8"/>
      <c r="R6986" s="8"/>
      <c r="T6986" s="8"/>
      <c r="AQ6986"/>
      <c r="BJ6986" s="33" t="s">
        <v>7153</v>
      </c>
      <c r="BP6986" s="8"/>
    </row>
    <row r="6987" spans="1:68" x14ac:dyDescent="0.25">
      <c r="A6987" s="8"/>
      <c r="B6987" s="8"/>
      <c r="C6987" s="8"/>
      <c r="D6987" s="8"/>
      <c r="F6987" s="8"/>
      <c r="H6987"/>
      <c r="N6987"/>
      <c r="P6987" s="8"/>
      <c r="R6987" s="8"/>
      <c r="T6987" s="8"/>
      <c r="AQ6987"/>
      <c r="BJ6987" s="33" t="s">
        <v>7154</v>
      </c>
      <c r="BP6987" s="8"/>
    </row>
    <row r="6988" spans="1:68" x14ac:dyDescent="0.25">
      <c r="A6988" s="8"/>
      <c r="B6988" s="8"/>
      <c r="C6988" s="8"/>
      <c r="D6988" s="8"/>
      <c r="F6988" s="8"/>
      <c r="H6988"/>
      <c r="N6988"/>
      <c r="P6988" s="8"/>
      <c r="R6988" s="8"/>
      <c r="T6988" s="8"/>
      <c r="AQ6988"/>
      <c r="BJ6988" s="33" t="s">
        <v>7155</v>
      </c>
      <c r="BP6988" s="8"/>
    </row>
    <row r="6989" spans="1:68" x14ac:dyDescent="0.25">
      <c r="A6989" s="8"/>
      <c r="B6989" s="8"/>
      <c r="C6989" s="8"/>
      <c r="D6989" s="8"/>
      <c r="F6989" s="8"/>
      <c r="H6989"/>
      <c r="N6989"/>
      <c r="P6989" s="8"/>
      <c r="R6989" s="8"/>
      <c r="T6989" s="8"/>
      <c r="AQ6989"/>
      <c r="BJ6989" s="33" t="s">
        <v>7156</v>
      </c>
      <c r="BP6989" s="8"/>
    </row>
    <row r="6990" spans="1:68" x14ac:dyDescent="0.25">
      <c r="A6990" s="8"/>
      <c r="B6990" s="8"/>
      <c r="C6990" s="8"/>
      <c r="D6990" s="8"/>
      <c r="F6990" s="8"/>
      <c r="H6990"/>
      <c r="N6990"/>
      <c r="P6990" s="8"/>
      <c r="R6990" s="8"/>
      <c r="T6990" s="8"/>
      <c r="AQ6990"/>
      <c r="BJ6990" s="33" t="s">
        <v>7157</v>
      </c>
      <c r="BP6990" s="8"/>
    </row>
    <row r="6991" spans="1:68" x14ac:dyDescent="0.25">
      <c r="A6991" s="8"/>
      <c r="B6991" s="8"/>
      <c r="C6991" s="8"/>
      <c r="D6991" s="8"/>
      <c r="F6991" s="8"/>
      <c r="H6991"/>
      <c r="N6991"/>
      <c r="P6991" s="8"/>
      <c r="R6991" s="8"/>
      <c r="T6991" s="8"/>
      <c r="AQ6991"/>
      <c r="BJ6991" s="33" t="s">
        <v>7158</v>
      </c>
      <c r="BP6991" s="8"/>
    </row>
    <row r="6992" spans="1:68" x14ac:dyDescent="0.25">
      <c r="A6992" s="8"/>
      <c r="B6992" s="8"/>
      <c r="C6992" s="8"/>
      <c r="D6992" s="8"/>
      <c r="F6992" s="8"/>
      <c r="H6992"/>
      <c r="N6992"/>
      <c r="P6992" s="8"/>
      <c r="R6992" s="8"/>
      <c r="T6992" s="8"/>
      <c r="AQ6992"/>
      <c r="BJ6992" s="33" t="s">
        <v>7159</v>
      </c>
      <c r="BP6992" s="8"/>
    </row>
    <row r="6993" spans="1:68" x14ac:dyDescent="0.25">
      <c r="A6993" s="8"/>
      <c r="B6993" s="8"/>
      <c r="C6993" s="8"/>
      <c r="D6993" s="8"/>
      <c r="F6993" s="8"/>
      <c r="H6993"/>
      <c r="N6993"/>
      <c r="P6993" s="8"/>
      <c r="R6993" s="8"/>
      <c r="T6993" s="8"/>
      <c r="AQ6993"/>
      <c r="BJ6993" s="33" t="s">
        <v>7160</v>
      </c>
      <c r="BP6993" s="8"/>
    </row>
    <row r="6994" spans="1:68" x14ac:dyDescent="0.25">
      <c r="A6994" s="8"/>
      <c r="B6994" s="8"/>
      <c r="C6994" s="8"/>
      <c r="D6994" s="8"/>
      <c r="F6994" s="8"/>
      <c r="H6994"/>
      <c r="N6994"/>
      <c r="P6994" s="8"/>
      <c r="R6994" s="8"/>
      <c r="T6994" s="8"/>
      <c r="AQ6994"/>
      <c r="BJ6994" s="33" t="s">
        <v>7161</v>
      </c>
      <c r="BP6994" s="8"/>
    </row>
    <row r="6995" spans="1:68" x14ac:dyDescent="0.25">
      <c r="A6995" s="8"/>
      <c r="B6995" s="8"/>
      <c r="C6995" s="8"/>
      <c r="D6995" s="8"/>
      <c r="F6995" s="8"/>
      <c r="H6995"/>
      <c r="N6995"/>
      <c r="P6995" s="8"/>
      <c r="R6995" s="8"/>
      <c r="T6995" s="8"/>
      <c r="AQ6995"/>
      <c r="BJ6995" s="33" t="s">
        <v>7162</v>
      </c>
      <c r="BP6995" s="8"/>
    </row>
    <row r="6996" spans="1:68" x14ac:dyDescent="0.25">
      <c r="A6996" s="8"/>
      <c r="B6996" s="8"/>
      <c r="C6996" s="8"/>
      <c r="D6996" s="8"/>
      <c r="F6996" s="8"/>
      <c r="H6996"/>
      <c r="N6996"/>
      <c r="P6996" s="8"/>
      <c r="R6996" s="8"/>
      <c r="T6996" s="8"/>
      <c r="AQ6996"/>
      <c r="BJ6996" s="33" t="s">
        <v>7163</v>
      </c>
      <c r="BP6996" s="8"/>
    </row>
    <row r="6997" spans="1:68" x14ac:dyDescent="0.25">
      <c r="A6997" s="8"/>
      <c r="B6997" s="8"/>
      <c r="C6997" s="8"/>
      <c r="D6997" s="8"/>
      <c r="F6997" s="8"/>
      <c r="H6997"/>
      <c r="N6997"/>
      <c r="P6997" s="8"/>
      <c r="R6997" s="8"/>
      <c r="T6997" s="8"/>
      <c r="AQ6997"/>
      <c r="BJ6997" s="33" t="s">
        <v>7164</v>
      </c>
      <c r="BP6997" s="8"/>
    </row>
    <row r="6998" spans="1:68" x14ac:dyDescent="0.25">
      <c r="A6998" s="8"/>
      <c r="B6998" s="8"/>
      <c r="C6998" s="8"/>
      <c r="D6998" s="8"/>
      <c r="F6998" s="8"/>
      <c r="H6998"/>
      <c r="N6998"/>
      <c r="P6998" s="8"/>
      <c r="R6998" s="8"/>
      <c r="T6998" s="8"/>
      <c r="AQ6998"/>
      <c r="BJ6998" s="33" t="s">
        <v>7165</v>
      </c>
      <c r="BP6998" s="8"/>
    </row>
    <row r="6999" spans="1:68" x14ac:dyDescent="0.25">
      <c r="A6999" s="8"/>
      <c r="B6999" s="8"/>
      <c r="C6999" s="8"/>
      <c r="D6999" s="8"/>
      <c r="F6999" s="8"/>
      <c r="H6999"/>
      <c r="N6999"/>
      <c r="P6999" s="8"/>
      <c r="R6999" s="8"/>
      <c r="T6999" s="8"/>
      <c r="AQ6999"/>
      <c r="BJ6999" s="33" t="s">
        <v>7166</v>
      </c>
      <c r="BP6999" s="8"/>
    </row>
    <row r="7000" spans="1:68" x14ac:dyDescent="0.25">
      <c r="A7000" s="8"/>
      <c r="B7000" s="8"/>
      <c r="C7000" s="8"/>
      <c r="D7000" s="8"/>
      <c r="F7000" s="8"/>
      <c r="H7000"/>
      <c r="N7000"/>
      <c r="P7000" s="8"/>
      <c r="R7000" s="8"/>
      <c r="T7000" s="8"/>
      <c r="AQ7000"/>
      <c r="BJ7000" s="33" t="s">
        <v>7167</v>
      </c>
      <c r="BP7000" s="8"/>
    </row>
    <row r="7001" spans="1:68" x14ac:dyDescent="0.25">
      <c r="A7001" s="8"/>
      <c r="B7001" s="8"/>
      <c r="C7001" s="8"/>
      <c r="D7001" s="8"/>
      <c r="F7001" s="8"/>
      <c r="H7001"/>
      <c r="N7001"/>
      <c r="P7001" s="8"/>
      <c r="R7001" s="8"/>
      <c r="T7001" s="8"/>
      <c r="AQ7001"/>
      <c r="BJ7001" s="33" t="s">
        <v>7168</v>
      </c>
      <c r="BP7001" s="8"/>
    </row>
    <row r="7002" spans="1:68" x14ac:dyDescent="0.25">
      <c r="A7002" s="8"/>
      <c r="B7002" s="8"/>
      <c r="C7002" s="8"/>
      <c r="D7002" s="8"/>
      <c r="F7002" s="8"/>
      <c r="H7002"/>
      <c r="N7002"/>
      <c r="P7002" s="8"/>
      <c r="R7002" s="8"/>
      <c r="T7002" s="8"/>
      <c r="AQ7002"/>
      <c r="BJ7002" s="33" t="s">
        <v>7169</v>
      </c>
      <c r="BP7002" s="8"/>
    </row>
    <row r="7003" spans="1:68" x14ac:dyDescent="0.25">
      <c r="A7003" s="8"/>
      <c r="B7003" s="8"/>
      <c r="C7003" s="8"/>
      <c r="D7003" s="8"/>
      <c r="F7003" s="8"/>
      <c r="H7003"/>
      <c r="N7003"/>
      <c r="P7003" s="8"/>
      <c r="R7003" s="8"/>
      <c r="T7003" s="8"/>
      <c r="AQ7003"/>
      <c r="BJ7003" s="33" t="s">
        <v>7170</v>
      </c>
      <c r="BP7003" s="8"/>
    </row>
    <row r="7004" spans="1:68" x14ac:dyDescent="0.25">
      <c r="A7004" s="8"/>
      <c r="B7004" s="8"/>
      <c r="C7004" s="8"/>
      <c r="D7004" s="8"/>
      <c r="F7004" s="8"/>
      <c r="H7004"/>
      <c r="N7004"/>
      <c r="P7004" s="8"/>
      <c r="R7004" s="8"/>
      <c r="T7004" s="8"/>
      <c r="AQ7004"/>
      <c r="BJ7004" s="33" t="s">
        <v>7171</v>
      </c>
      <c r="BP7004" s="8"/>
    </row>
    <row r="7005" spans="1:68" x14ac:dyDescent="0.25">
      <c r="A7005" s="8"/>
      <c r="B7005" s="8"/>
      <c r="C7005" s="8"/>
      <c r="D7005" s="8"/>
      <c r="F7005" s="8"/>
      <c r="H7005"/>
      <c r="N7005"/>
      <c r="P7005" s="8"/>
      <c r="R7005" s="8"/>
      <c r="T7005" s="8"/>
      <c r="AQ7005"/>
      <c r="BJ7005" s="33" t="s">
        <v>7172</v>
      </c>
      <c r="BP7005" s="8"/>
    </row>
    <row r="7006" spans="1:68" x14ac:dyDescent="0.25">
      <c r="A7006" s="8"/>
      <c r="B7006" s="8"/>
      <c r="C7006" s="8"/>
      <c r="D7006" s="8"/>
      <c r="F7006" s="8"/>
      <c r="H7006"/>
      <c r="N7006"/>
      <c r="P7006" s="8"/>
      <c r="R7006" s="8"/>
      <c r="T7006" s="8"/>
      <c r="AQ7006"/>
      <c r="BJ7006" s="33" t="s">
        <v>7173</v>
      </c>
      <c r="BP7006" s="8"/>
    </row>
    <row r="7007" spans="1:68" x14ac:dyDescent="0.25">
      <c r="A7007" s="8"/>
      <c r="B7007" s="8"/>
      <c r="C7007" s="8"/>
      <c r="D7007" s="8"/>
      <c r="F7007" s="8"/>
      <c r="H7007"/>
      <c r="N7007"/>
      <c r="P7007" s="8"/>
      <c r="R7007" s="8"/>
      <c r="T7007" s="8"/>
      <c r="AQ7007"/>
      <c r="BJ7007" s="33" t="s">
        <v>7174</v>
      </c>
      <c r="BP7007" s="8"/>
    </row>
    <row r="7008" spans="1:68" x14ac:dyDescent="0.25">
      <c r="A7008" s="8"/>
      <c r="B7008" s="8"/>
      <c r="C7008" s="8"/>
      <c r="D7008" s="8"/>
      <c r="F7008" s="8"/>
      <c r="H7008"/>
      <c r="N7008"/>
      <c r="P7008" s="8"/>
      <c r="R7008" s="8"/>
      <c r="T7008" s="8"/>
      <c r="AQ7008"/>
      <c r="BJ7008" s="33" t="s">
        <v>7175</v>
      </c>
      <c r="BP7008" s="8"/>
    </row>
    <row r="7009" spans="1:68" x14ac:dyDescent="0.25">
      <c r="A7009" s="8"/>
      <c r="B7009" s="8"/>
      <c r="C7009" s="8"/>
      <c r="D7009" s="8"/>
      <c r="F7009" s="8"/>
      <c r="H7009"/>
      <c r="N7009"/>
      <c r="P7009" s="8"/>
      <c r="R7009" s="8"/>
      <c r="T7009" s="8"/>
      <c r="AQ7009"/>
      <c r="BJ7009" s="33" t="s">
        <v>7176</v>
      </c>
      <c r="BP7009" s="8"/>
    </row>
    <row r="7010" spans="1:68" x14ac:dyDescent="0.25">
      <c r="A7010" s="8"/>
      <c r="B7010" s="8"/>
      <c r="C7010" s="8"/>
      <c r="D7010" s="8"/>
      <c r="F7010" s="8"/>
      <c r="H7010"/>
      <c r="N7010"/>
      <c r="P7010" s="8"/>
      <c r="R7010" s="8"/>
      <c r="T7010" s="8"/>
      <c r="AQ7010"/>
      <c r="BJ7010" s="33" t="s">
        <v>7177</v>
      </c>
      <c r="BP7010" s="8"/>
    </row>
    <row r="7011" spans="1:68" x14ac:dyDescent="0.25">
      <c r="A7011" s="8"/>
      <c r="B7011" s="8"/>
      <c r="C7011" s="8"/>
      <c r="D7011" s="8"/>
      <c r="F7011" s="8"/>
      <c r="H7011"/>
      <c r="N7011"/>
      <c r="P7011" s="8"/>
      <c r="R7011" s="8"/>
      <c r="T7011" s="8"/>
      <c r="AQ7011"/>
      <c r="BJ7011" s="33" t="s">
        <v>7178</v>
      </c>
      <c r="BP7011" s="8"/>
    </row>
    <row r="7012" spans="1:68" x14ac:dyDescent="0.25">
      <c r="A7012" s="8"/>
      <c r="B7012" s="8"/>
      <c r="C7012" s="8"/>
      <c r="D7012" s="8"/>
      <c r="F7012" s="8"/>
      <c r="H7012"/>
      <c r="N7012"/>
      <c r="P7012" s="8"/>
      <c r="R7012" s="8"/>
      <c r="T7012" s="8"/>
      <c r="AQ7012"/>
      <c r="BJ7012" s="33" t="s">
        <v>7179</v>
      </c>
      <c r="BP7012" s="8"/>
    </row>
    <row r="7013" spans="1:68" x14ac:dyDescent="0.25">
      <c r="A7013" s="8"/>
      <c r="B7013" s="8"/>
      <c r="C7013" s="8"/>
      <c r="D7013" s="8"/>
      <c r="F7013" s="8"/>
      <c r="H7013"/>
      <c r="N7013"/>
      <c r="P7013" s="8"/>
      <c r="R7013" s="8"/>
      <c r="T7013" s="8"/>
      <c r="AQ7013"/>
      <c r="BJ7013" s="33" t="s">
        <v>7180</v>
      </c>
      <c r="BP7013" s="8"/>
    </row>
    <row r="7014" spans="1:68" x14ac:dyDescent="0.25">
      <c r="A7014" s="8"/>
      <c r="B7014" s="8"/>
      <c r="C7014" s="8"/>
      <c r="D7014" s="8"/>
      <c r="F7014" s="8"/>
      <c r="H7014"/>
      <c r="N7014"/>
      <c r="P7014" s="8"/>
      <c r="R7014" s="8"/>
      <c r="T7014" s="8"/>
      <c r="AQ7014"/>
      <c r="BJ7014" s="33" t="s">
        <v>7181</v>
      </c>
      <c r="BP7014" s="8"/>
    </row>
    <row r="7015" spans="1:68" x14ac:dyDescent="0.25">
      <c r="A7015" s="8"/>
      <c r="B7015" s="8"/>
      <c r="C7015" s="8"/>
      <c r="D7015" s="8"/>
      <c r="F7015" s="8"/>
      <c r="H7015"/>
      <c r="N7015"/>
      <c r="P7015" s="8"/>
      <c r="R7015" s="8"/>
      <c r="T7015" s="8"/>
      <c r="AQ7015"/>
      <c r="BJ7015" s="33" t="s">
        <v>7182</v>
      </c>
      <c r="BP7015" s="8"/>
    </row>
    <row r="7016" spans="1:68" x14ac:dyDescent="0.25">
      <c r="A7016" s="8"/>
      <c r="B7016" s="8"/>
      <c r="C7016" s="8"/>
      <c r="D7016" s="8"/>
      <c r="F7016" s="8"/>
      <c r="H7016"/>
      <c r="N7016"/>
      <c r="P7016" s="8"/>
      <c r="R7016" s="8"/>
      <c r="T7016" s="8"/>
      <c r="AQ7016"/>
      <c r="BJ7016" s="33" t="s">
        <v>7183</v>
      </c>
      <c r="BP7016" s="8"/>
    </row>
    <row r="7017" spans="1:68" x14ac:dyDescent="0.25">
      <c r="A7017" s="8"/>
      <c r="B7017" s="8"/>
      <c r="C7017" s="8"/>
      <c r="D7017" s="8"/>
      <c r="F7017" s="8"/>
      <c r="H7017"/>
      <c r="N7017"/>
      <c r="P7017" s="8"/>
      <c r="R7017" s="8"/>
      <c r="T7017" s="8"/>
      <c r="AQ7017"/>
      <c r="BJ7017" s="33" t="s">
        <v>7184</v>
      </c>
      <c r="BP7017" s="8"/>
    </row>
    <row r="7018" spans="1:68" x14ac:dyDescent="0.25">
      <c r="A7018" s="8"/>
      <c r="B7018" s="8"/>
      <c r="C7018" s="8"/>
      <c r="D7018" s="8"/>
      <c r="F7018" s="8"/>
      <c r="H7018"/>
      <c r="N7018"/>
      <c r="P7018" s="8"/>
      <c r="R7018" s="8"/>
      <c r="T7018" s="8"/>
      <c r="AQ7018"/>
      <c r="BJ7018" s="33" t="s">
        <v>7185</v>
      </c>
      <c r="BP7018" s="8"/>
    </row>
    <row r="7019" spans="1:68" x14ac:dyDescent="0.25">
      <c r="A7019" s="8"/>
      <c r="B7019" s="8"/>
      <c r="C7019" s="8"/>
      <c r="D7019" s="8"/>
      <c r="F7019" s="8"/>
      <c r="H7019"/>
      <c r="N7019"/>
      <c r="P7019" s="8"/>
      <c r="R7019" s="8"/>
      <c r="T7019" s="8"/>
      <c r="AQ7019"/>
      <c r="BJ7019" s="33" t="s">
        <v>7186</v>
      </c>
      <c r="BP7019" s="8"/>
    </row>
    <row r="7020" spans="1:68" x14ac:dyDescent="0.25">
      <c r="A7020" s="8"/>
      <c r="B7020" s="8"/>
      <c r="C7020" s="8"/>
      <c r="D7020" s="8"/>
      <c r="F7020" s="8"/>
      <c r="H7020"/>
      <c r="N7020"/>
      <c r="P7020" s="8"/>
      <c r="R7020" s="8"/>
      <c r="T7020" s="8"/>
      <c r="AQ7020"/>
      <c r="BJ7020" s="33" t="s">
        <v>7187</v>
      </c>
      <c r="BP7020" s="8"/>
    </row>
    <row r="7021" spans="1:68" x14ac:dyDescent="0.25">
      <c r="A7021" s="8"/>
      <c r="B7021" s="8"/>
      <c r="C7021" s="8"/>
      <c r="D7021" s="8"/>
      <c r="F7021" s="8"/>
      <c r="H7021"/>
      <c r="N7021"/>
      <c r="P7021" s="8"/>
      <c r="R7021" s="8"/>
      <c r="T7021" s="8"/>
      <c r="AQ7021"/>
      <c r="BJ7021" s="33" t="s">
        <v>7188</v>
      </c>
      <c r="BP7021" s="8"/>
    </row>
    <row r="7022" spans="1:68" x14ac:dyDescent="0.25">
      <c r="A7022" s="8"/>
      <c r="B7022" s="8"/>
      <c r="C7022" s="8"/>
      <c r="D7022" s="8"/>
      <c r="F7022" s="8"/>
      <c r="H7022"/>
      <c r="N7022"/>
      <c r="P7022" s="8"/>
      <c r="R7022" s="8"/>
      <c r="T7022" s="8"/>
      <c r="AQ7022"/>
      <c r="BJ7022" s="33" t="s">
        <v>7189</v>
      </c>
      <c r="BP7022" s="8"/>
    </row>
    <row r="7023" spans="1:68" x14ac:dyDescent="0.25">
      <c r="A7023" s="8"/>
      <c r="B7023" s="8"/>
      <c r="C7023" s="8"/>
      <c r="D7023" s="8"/>
      <c r="F7023" s="8"/>
      <c r="H7023"/>
      <c r="N7023"/>
      <c r="P7023" s="8"/>
      <c r="R7023" s="8"/>
      <c r="T7023" s="8"/>
      <c r="AQ7023"/>
      <c r="BJ7023" s="33" t="s">
        <v>7190</v>
      </c>
      <c r="BP7023" s="8"/>
    </row>
    <row r="7024" spans="1:68" x14ac:dyDescent="0.25">
      <c r="A7024" s="8"/>
      <c r="B7024" s="8"/>
      <c r="C7024" s="8"/>
      <c r="D7024" s="8"/>
      <c r="F7024" s="8"/>
      <c r="H7024"/>
      <c r="N7024"/>
      <c r="P7024" s="8"/>
      <c r="R7024" s="8"/>
      <c r="T7024" s="8"/>
      <c r="AQ7024"/>
      <c r="BJ7024" s="33" t="s">
        <v>7191</v>
      </c>
      <c r="BP7024" s="8"/>
    </row>
    <row r="7025" spans="1:68" x14ac:dyDescent="0.25">
      <c r="A7025" s="8"/>
      <c r="B7025" s="8"/>
      <c r="C7025" s="8"/>
      <c r="D7025" s="8"/>
      <c r="F7025" s="8"/>
      <c r="H7025"/>
      <c r="N7025"/>
      <c r="P7025" s="8"/>
      <c r="R7025" s="8"/>
      <c r="T7025" s="8"/>
      <c r="AQ7025"/>
      <c r="BJ7025" s="33" t="s">
        <v>7192</v>
      </c>
      <c r="BP7025" s="8"/>
    </row>
    <row r="7026" spans="1:68" x14ac:dyDescent="0.25">
      <c r="A7026" s="8"/>
      <c r="B7026" s="8"/>
      <c r="C7026" s="8"/>
      <c r="D7026" s="8"/>
      <c r="F7026" s="8"/>
      <c r="H7026"/>
      <c r="N7026"/>
      <c r="P7026" s="8"/>
      <c r="R7026" s="8"/>
      <c r="T7026" s="8"/>
      <c r="AQ7026"/>
      <c r="BJ7026" s="33" t="s">
        <v>7193</v>
      </c>
      <c r="BP7026" s="8"/>
    </row>
    <row r="7027" spans="1:68" x14ac:dyDescent="0.25">
      <c r="A7027" s="8"/>
      <c r="B7027" s="8"/>
      <c r="C7027" s="8"/>
      <c r="D7027" s="8"/>
      <c r="F7027" s="8"/>
      <c r="H7027"/>
      <c r="N7027"/>
      <c r="P7027" s="8"/>
      <c r="R7027" s="8"/>
      <c r="T7027" s="8"/>
      <c r="AQ7027"/>
      <c r="BJ7027" s="33" t="s">
        <v>7194</v>
      </c>
      <c r="BP7027" s="8"/>
    </row>
    <row r="7028" spans="1:68" x14ac:dyDescent="0.25">
      <c r="A7028" s="8"/>
      <c r="B7028" s="8"/>
      <c r="C7028" s="8"/>
      <c r="D7028" s="8"/>
      <c r="F7028" s="8"/>
      <c r="H7028"/>
      <c r="N7028"/>
      <c r="P7028" s="8"/>
      <c r="R7028" s="8"/>
      <c r="T7028" s="8"/>
      <c r="AQ7028"/>
      <c r="BJ7028" s="33" t="s">
        <v>7195</v>
      </c>
      <c r="BP7028" s="8"/>
    </row>
    <row r="7029" spans="1:68" x14ac:dyDescent="0.25">
      <c r="A7029" s="8"/>
      <c r="B7029" s="8"/>
      <c r="C7029" s="8"/>
      <c r="D7029" s="8"/>
      <c r="F7029" s="8"/>
      <c r="H7029"/>
      <c r="N7029"/>
      <c r="P7029" s="8"/>
      <c r="R7029" s="8"/>
      <c r="T7029" s="8"/>
      <c r="AQ7029"/>
      <c r="BJ7029" s="33" t="s">
        <v>7196</v>
      </c>
      <c r="BP7029" s="8"/>
    </row>
    <row r="7030" spans="1:68" x14ac:dyDescent="0.25">
      <c r="A7030" s="8"/>
      <c r="B7030" s="8"/>
      <c r="C7030" s="8"/>
      <c r="D7030" s="8"/>
      <c r="F7030" s="8"/>
      <c r="H7030"/>
      <c r="N7030"/>
      <c r="P7030" s="8"/>
      <c r="R7030" s="8"/>
      <c r="T7030" s="8"/>
      <c r="AQ7030"/>
      <c r="BJ7030" s="33" t="s">
        <v>7197</v>
      </c>
      <c r="BP7030" s="8"/>
    </row>
    <row r="7031" spans="1:68" x14ac:dyDescent="0.25">
      <c r="A7031" s="8"/>
      <c r="B7031" s="8"/>
      <c r="C7031" s="8"/>
      <c r="D7031" s="8"/>
      <c r="F7031" s="8"/>
      <c r="H7031"/>
      <c r="N7031"/>
      <c r="P7031" s="8"/>
      <c r="R7031" s="8"/>
      <c r="T7031" s="8"/>
      <c r="AQ7031"/>
      <c r="BJ7031" s="33" t="s">
        <v>7198</v>
      </c>
      <c r="BP7031" s="8"/>
    </row>
    <row r="7032" spans="1:68" x14ac:dyDescent="0.25">
      <c r="A7032" s="8"/>
      <c r="B7032" s="8"/>
      <c r="C7032" s="8"/>
      <c r="D7032" s="8"/>
      <c r="F7032" s="8"/>
      <c r="H7032"/>
      <c r="N7032"/>
      <c r="P7032" s="8"/>
      <c r="R7032" s="8"/>
      <c r="T7032" s="8"/>
      <c r="AQ7032"/>
      <c r="BJ7032" s="33" t="s">
        <v>7199</v>
      </c>
      <c r="BP7032" s="8"/>
    </row>
    <row r="7033" spans="1:68" x14ac:dyDescent="0.25">
      <c r="A7033" s="8"/>
      <c r="B7033" s="8"/>
      <c r="C7033" s="8"/>
      <c r="D7033" s="8"/>
      <c r="F7033" s="8"/>
      <c r="H7033"/>
      <c r="N7033"/>
      <c r="P7033" s="8"/>
      <c r="R7033" s="8"/>
      <c r="T7033" s="8"/>
      <c r="AQ7033"/>
      <c r="BJ7033" s="33" t="s">
        <v>7200</v>
      </c>
      <c r="BP7033" s="8"/>
    </row>
    <row r="7034" spans="1:68" x14ac:dyDescent="0.25">
      <c r="A7034" s="8"/>
      <c r="B7034" s="8"/>
      <c r="C7034" s="8"/>
      <c r="D7034" s="8"/>
      <c r="F7034" s="8"/>
      <c r="H7034"/>
      <c r="N7034"/>
      <c r="P7034" s="8"/>
      <c r="R7034" s="8"/>
      <c r="T7034" s="8"/>
      <c r="AQ7034"/>
      <c r="BJ7034" s="33" t="s">
        <v>7201</v>
      </c>
      <c r="BP7034" s="8"/>
    </row>
    <row r="7035" spans="1:68" x14ac:dyDescent="0.25">
      <c r="A7035" s="8"/>
      <c r="B7035" s="8"/>
      <c r="C7035" s="8"/>
      <c r="D7035" s="8"/>
      <c r="F7035" s="8"/>
      <c r="H7035"/>
      <c r="N7035"/>
      <c r="P7035" s="8"/>
      <c r="R7035" s="8"/>
      <c r="T7035" s="8"/>
      <c r="AQ7035"/>
      <c r="BJ7035" s="33" t="s">
        <v>7202</v>
      </c>
      <c r="BP7035" s="8"/>
    </row>
    <row r="7036" spans="1:68" x14ac:dyDescent="0.25">
      <c r="A7036" s="8"/>
      <c r="B7036" s="8"/>
      <c r="C7036" s="8"/>
      <c r="D7036" s="8"/>
      <c r="F7036" s="8"/>
      <c r="H7036"/>
      <c r="N7036"/>
      <c r="P7036" s="8"/>
      <c r="R7036" s="8"/>
      <c r="T7036" s="8"/>
      <c r="AQ7036"/>
      <c r="BJ7036" s="33" t="s">
        <v>7203</v>
      </c>
      <c r="BP7036" s="8"/>
    </row>
    <row r="7037" spans="1:68" x14ac:dyDescent="0.25">
      <c r="A7037" s="8"/>
      <c r="B7037" s="8"/>
      <c r="C7037" s="8"/>
      <c r="D7037" s="8"/>
      <c r="F7037" s="8"/>
      <c r="H7037"/>
      <c r="N7037"/>
      <c r="P7037" s="8"/>
      <c r="R7037" s="8"/>
      <c r="T7037" s="8"/>
      <c r="AQ7037"/>
      <c r="BJ7037" s="33" t="s">
        <v>7204</v>
      </c>
      <c r="BP7037" s="8"/>
    </row>
    <row r="7038" spans="1:68" x14ac:dyDescent="0.25">
      <c r="A7038" s="8"/>
      <c r="B7038" s="8"/>
      <c r="C7038" s="8"/>
      <c r="D7038" s="8"/>
      <c r="F7038" s="8"/>
      <c r="H7038"/>
      <c r="N7038"/>
      <c r="P7038" s="8"/>
      <c r="R7038" s="8"/>
      <c r="T7038" s="8"/>
      <c r="AQ7038"/>
      <c r="BJ7038" s="33" t="s">
        <v>7205</v>
      </c>
      <c r="BP7038" s="8"/>
    </row>
    <row r="7039" spans="1:68" x14ac:dyDescent="0.25">
      <c r="A7039" s="8"/>
      <c r="B7039" s="8"/>
      <c r="C7039" s="8"/>
      <c r="D7039" s="8"/>
      <c r="F7039" s="8"/>
      <c r="H7039"/>
      <c r="N7039"/>
      <c r="P7039" s="8"/>
      <c r="R7039" s="8"/>
      <c r="T7039" s="8"/>
      <c r="AQ7039"/>
      <c r="BJ7039" s="33" t="s">
        <v>7206</v>
      </c>
      <c r="BP7039" s="8"/>
    </row>
    <row r="7040" spans="1:68" x14ac:dyDescent="0.25">
      <c r="A7040" s="8"/>
      <c r="B7040" s="8"/>
      <c r="C7040" s="8"/>
      <c r="D7040" s="8"/>
      <c r="F7040" s="8"/>
      <c r="H7040"/>
      <c r="N7040"/>
      <c r="P7040" s="8"/>
      <c r="R7040" s="8"/>
      <c r="T7040" s="8"/>
      <c r="AQ7040"/>
      <c r="BJ7040" s="33" t="s">
        <v>7207</v>
      </c>
      <c r="BP7040" s="8"/>
    </row>
    <row r="7041" spans="1:68" x14ac:dyDescent="0.25">
      <c r="A7041" s="8"/>
      <c r="B7041" s="8"/>
      <c r="C7041" s="8"/>
      <c r="D7041" s="8"/>
      <c r="F7041" s="8"/>
      <c r="H7041"/>
      <c r="N7041"/>
      <c r="P7041" s="8"/>
      <c r="R7041" s="8"/>
      <c r="T7041" s="8"/>
      <c r="AQ7041"/>
      <c r="BJ7041" s="33" t="s">
        <v>7208</v>
      </c>
      <c r="BP7041" s="8"/>
    </row>
    <row r="7042" spans="1:68" x14ac:dyDescent="0.25">
      <c r="A7042" s="8"/>
      <c r="B7042" s="8"/>
      <c r="C7042" s="8"/>
      <c r="D7042" s="8"/>
      <c r="F7042" s="8"/>
      <c r="H7042"/>
      <c r="N7042"/>
      <c r="P7042" s="8"/>
      <c r="R7042" s="8"/>
      <c r="T7042" s="8"/>
      <c r="AQ7042"/>
      <c r="BJ7042" s="33" t="s">
        <v>7209</v>
      </c>
      <c r="BP7042" s="8"/>
    </row>
    <row r="7043" spans="1:68" x14ac:dyDescent="0.25">
      <c r="A7043" s="8"/>
      <c r="B7043" s="8"/>
      <c r="C7043" s="8"/>
      <c r="D7043" s="8"/>
      <c r="F7043" s="8"/>
      <c r="H7043"/>
      <c r="N7043"/>
      <c r="P7043" s="8"/>
      <c r="R7043" s="8"/>
      <c r="T7043" s="8"/>
      <c r="AQ7043"/>
      <c r="BJ7043" s="33" t="s">
        <v>7210</v>
      </c>
      <c r="BP7043" s="8"/>
    </row>
    <row r="7044" spans="1:68" x14ac:dyDescent="0.25">
      <c r="A7044" s="8"/>
      <c r="B7044" s="8"/>
      <c r="C7044" s="8"/>
      <c r="D7044" s="8"/>
      <c r="F7044" s="8"/>
      <c r="H7044"/>
      <c r="N7044"/>
      <c r="P7044" s="8"/>
      <c r="R7044" s="8"/>
      <c r="T7044" s="8"/>
      <c r="AQ7044"/>
      <c r="BJ7044" s="33" t="s">
        <v>7211</v>
      </c>
      <c r="BP7044" s="8"/>
    </row>
    <row r="7045" spans="1:68" x14ac:dyDescent="0.25">
      <c r="A7045" s="8"/>
      <c r="B7045" s="8"/>
      <c r="C7045" s="8"/>
      <c r="D7045" s="8"/>
      <c r="F7045" s="8"/>
      <c r="H7045"/>
      <c r="N7045"/>
      <c r="P7045" s="8"/>
      <c r="R7045" s="8"/>
      <c r="T7045" s="8"/>
      <c r="AQ7045"/>
      <c r="BJ7045" s="33" t="s">
        <v>7212</v>
      </c>
      <c r="BP7045" s="8"/>
    </row>
    <row r="7046" spans="1:68" x14ac:dyDescent="0.25">
      <c r="A7046" s="8"/>
      <c r="B7046" s="8"/>
      <c r="C7046" s="8"/>
      <c r="D7046" s="8"/>
      <c r="F7046" s="8"/>
      <c r="H7046"/>
      <c r="N7046"/>
      <c r="P7046" s="8"/>
      <c r="R7046" s="8"/>
      <c r="T7046" s="8"/>
      <c r="AQ7046"/>
      <c r="BJ7046" s="33" t="s">
        <v>7213</v>
      </c>
      <c r="BP7046" s="8"/>
    </row>
    <row r="7047" spans="1:68" x14ac:dyDescent="0.25">
      <c r="A7047" s="8"/>
      <c r="B7047" s="8"/>
      <c r="C7047" s="8"/>
      <c r="D7047" s="8"/>
      <c r="F7047" s="8"/>
      <c r="H7047"/>
      <c r="N7047"/>
      <c r="P7047" s="8"/>
      <c r="R7047" s="8"/>
      <c r="T7047" s="8"/>
      <c r="AQ7047"/>
      <c r="BJ7047" s="33" t="s">
        <v>7214</v>
      </c>
      <c r="BP7047" s="8"/>
    </row>
    <row r="7048" spans="1:68" x14ac:dyDescent="0.25">
      <c r="A7048" s="8"/>
      <c r="B7048" s="8"/>
      <c r="C7048" s="8"/>
      <c r="D7048" s="8"/>
      <c r="F7048" s="8"/>
      <c r="H7048"/>
      <c r="N7048"/>
      <c r="P7048" s="8"/>
      <c r="R7048" s="8"/>
      <c r="T7048" s="8"/>
      <c r="AQ7048"/>
      <c r="BJ7048" s="33" t="s">
        <v>7215</v>
      </c>
      <c r="BP7048" s="8"/>
    </row>
    <row r="7049" spans="1:68" x14ac:dyDescent="0.25">
      <c r="A7049" s="8"/>
      <c r="B7049" s="8"/>
      <c r="C7049" s="8"/>
      <c r="D7049" s="8"/>
      <c r="F7049" s="8"/>
      <c r="H7049"/>
      <c r="N7049"/>
      <c r="P7049" s="8"/>
      <c r="R7049" s="8"/>
      <c r="T7049" s="8"/>
      <c r="AQ7049"/>
      <c r="BJ7049" s="33" t="s">
        <v>7216</v>
      </c>
      <c r="BP7049" s="8"/>
    </row>
    <row r="7050" spans="1:68" x14ac:dyDescent="0.25">
      <c r="A7050" s="8"/>
      <c r="B7050" s="8"/>
      <c r="C7050" s="8"/>
      <c r="D7050" s="8"/>
      <c r="F7050" s="8"/>
      <c r="H7050"/>
      <c r="N7050"/>
      <c r="P7050" s="8"/>
      <c r="R7050" s="8"/>
      <c r="T7050" s="8"/>
      <c r="AQ7050"/>
      <c r="BJ7050" s="33" t="s">
        <v>7217</v>
      </c>
      <c r="BP7050" s="8"/>
    </row>
    <row r="7051" spans="1:68" x14ac:dyDescent="0.25">
      <c r="A7051" s="8"/>
      <c r="B7051" s="8"/>
      <c r="C7051" s="8"/>
      <c r="D7051" s="8"/>
      <c r="F7051" s="8"/>
      <c r="H7051"/>
      <c r="N7051"/>
      <c r="P7051" s="8"/>
      <c r="R7051" s="8"/>
      <c r="T7051" s="8"/>
      <c r="AQ7051"/>
      <c r="BJ7051" s="33" t="s">
        <v>7218</v>
      </c>
      <c r="BP7051" s="8"/>
    </row>
    <row r="7052" spans="1:68" x14ac:dyDescent="0.25">
      <c r="A7052" s="8"/>
      <c r="B7052" s="8"/>
      <c r="C7052" s="8"/>
      <c r="D7052" s="8"/>
      <c r="F7052" s="8"/>
      <c r="H7052"/>
      <c r="N7052"/>
      <c r="P7052" s="8"/>
      <c r="R7052" s="8"/>
      <c r="T7052" s="8"/>
      <c r="AQ7052"/>
      <c r="BJ7052" s="33" t="s">
        <v>7219</v>
      </c>
      <c r="BP7052" s="8"/>
    </row>
    <row r="7053" spans="1:68" x14ac:dyDescent="0.25">
      <c r="A7053" s="8"/>
      <c r="B7053" s="8"/>
      <c r="C7053" s="8"/>
      <c r="D7053" s="8"/>
      <c r="F7053" s="8"/>
      <c r="H7053"/>
      <c r="N7053"/>
      <c r="P7053" s="8"/>
      <c r="R7053" s="8"/>
      <c r="T7053" s="8"/>
      <c r="AQ7053"/>
      <c r="BJ7053" s="33" t="s">
        <v>7220</v>
      </c>
      <c r="BP7053" s="8"/>
    </row>
    <row r="7054" spans="1:68" x14ac:dyDescent="0.25">
      <c r="A7054" s="8"/>
      <c r="B7054" s="8"/>
      <c r="C7054" s="8"/>
      <c r="D7054" s="8"/>
      <c r="F7054" s="8"/>
      <c r="H7054"/>
      <c r="N7054"/>
      <c r="P7054" s="8"/>
      <c r="R7054" s="8"/>
      <c r="T7054" s="8"/>
      <c r="AQ7054"/>
      <c r="BJ7054" s="33" t="s">
        <v>7221</v>
      </c>
      <c r="BP7054" s="8"/>
    </row>
    <row r="7055" spans="1:68" x14ac:dyDescent="0.25">
      <c r="A7055" s="8"/>
      <c r="B7055" s="8"/>
      <c r="C7055" s="8"/>
      <c r="D7055" s="8"/>
      <c r="F7055" s="8"/>
      <c r="H7055"/>
      <c r="N7055"/>
      <c r="P7055" s="8"/>
      <c r="R7055" s="8"/>
      <c r="T7055" s="8"/>
      <c r="AQ7055"/>
      <c r="BJ7055" s="33" t="s">
        <v>7222</v>
      </c>
      <c r="BP7055" s="8"/>
    </row>
    <row r="7056" spans="1:68" x14ac:dyDescent="0.25">
      <c r="A7056" s="8"/>
      <c r="B7056" s="8"/>
      <c r="C7056" s="8"/>
      <c r="D7056" s="8"/>
      <c r="F7056" s="8"/>
      <c r="H7056"/>
      <c r="N7056"/>
      <c r="P7056" s="8"/>
      <c r="R7056" s="8"/>
      <c r="T7056" s="8"/>
      <c r="AQ7056"/>
      <c r="BJ7056" s="33" t="s">
        <v>7223</v>
      </c>
      <c r="BP7056" s="8"/>
    </row>
    <row r="7057" spans="1:68" x14ac:dyDescent="0.25">
      <c r="A7057" s="8"/>
      <c r="B7057" s="8"/>
      <c r="C7057" s="8"/>
      <c r="D7057" s="8"/>
      <c r="F7057" s="8"/>
      <c r="H7057"/>
      <c r="N7057"/>
      <c r="P7057" s="8"/>
      <c r="R7057" s="8"/>
      <c r="T7057" s="8"/>
      <c r="AQ7057"/>
      <c r="BJ7057" s="33" t="s">
        <v>7224</v>
      </c>
      <c r="BP7057" s="8"/>
    </row>
    <row r="7058" spans="1:68" x14ac:dyDescent="0.25">
      <c r="A7058" s="8"/>
      <c r="B7058" s="8"/>
      <c r="C7058" s="8"/>
      <c r="D7058" s="8"/>
      <c r="F7058" s="8"/>
      <c r="H7058"/>
      <c r="N7058"/>
      <c r="P7058" s="8"/>
      <c r="R7058" s="8"/>
      <c r="T7058" s="8"/>
      <c r="AQ7058"/>
      <c r="BJ7058" s="33" t="s">
        <v>7225</v>
      </c>
      <c r="BP7058" s="8"/>
    </row>
    <row r="7059" spans="1:68" x14ac:dyDescent="0.25">
      <c r="A7059" s="8"/>
      <c r="B7059" s="8"/>
      <c r="C7059" s="8"/>
      <c r="D7059" s="8"/>
      <c r="F7059" s="8"/>
      <c r="H7059"/>
      <c r="N7059"/>
      <c r="P7059" s="8"/>
      <c r="R7059" s="8"/>
      <c r="T7059" s="8"/>
      <c r="AQ7059"/>
      <c r="BJ7059" s="33" t="s">
        <v>7226</v>
      </c>
      <c r="BP7059" s="8"/>
    </row>
    <row r="7060" spans="1:68" x14ac:dyDescent="0.25">
      <c r="A7060" s="8"/>
      <c r="B7060" s="8"/>
      <c r="C7060" s="8"/>
      <c r="D7060" s="8"/>
      <c r="F7060" s="8"/>
      <c r="H7060"/>
      <c r="N7060"/>
      <c r="P7060" s="8"/>
      <c r="R7060" s="8"/>
      <c r="T7060" s="8"/>
      <c r="AQ7060"/>
      <c r="BJ7060" s="33" t="s">
        <v>7227</v>
      </c>
      <c r="BP7060" s="8"/>
    </row>
    <row r="7061" spans="1:68" x14ac:dyDescent="0.25">
      <c r="A7061" s="8"/>
      <c r="B7061" s="8"/>
      <c r="C7061" s="8"/>
      <c r="D7061" s="8"/>
      <c r="F7061" s="8"/>
      <c r="H7061"/>
      <c r="N7061"/>
      <c r="P7061" s="8"/>
      <c r="R7061" s="8"/>
      <c r="T7061" s="8"/>
      <c r="AQ7061"/>
      <c r="BJ7061" s="33" t="s">
        <v>7228</v>
      </c>
      <c r="BP7061" s="8"/>
    </row>
    <row r="7062" spans="1:68" x14ac:dyDescent="0.25">
      <c r="A7062" s="8"/>
      <c r="B7062" s="8"/>
      <c r="C7062" s="8"/>
      <c r="D7062" s="8"/>
      <c r="F7062" s="8"/>
      <c r="H7062"/>
      <c r="N7062"/>
      <c r="P7062" s="8"/>
      <c r="R7062" s="8"/>
      <c r="T7062" s="8"/>
      <c r="AQ7062"/>
      <c r="BJ7062" s="33" t="s">
        <v>7229</v>
      </c>
      <c r="BP7062" s="8"/>
    </row>
    <row r="7063" spans="1:68" x14ac:dyDescent="0.25">
      <c r="A7063" s="8"/>
      <c r="B7063" s="8"/>
      <c r="C7063" s="8"/>
      <c r="D7063" s="8"/>
      <c r="F7063" s="8"/>
      <c r="H7063"/>
      <c r="N7063"/>
      <c r="P7063" s="8"/>
      <c r="R7063" s="8"/>
      <c r="T7063" s="8"/>
      <c r="AQ7063"/>
      <c r="BJ7063" s="33" t="s">
        <v>7230</v>
      </c>
      <c r="BP7063" s="8"/>
    </row>
    <row r="7064" spans="1:68" x14ac:dyDescent="0.25">
      <c r="A7064" s="8"/>
      <c r="B7064" s="8"/>
      <c r="C7064" s="8"/>
      <c r="D7064" s="8"/>
      <c r="F7064" s="8"/>
      <c r="H7064"/>
      <c r="N7064"/>
      <c r="P7064" s="8"/>
      <c r="R7064" s="8"/>
      <c r="T7064" s="8"/>
      <c r="AQ7064"/>
      <c r="BJ7064" s="33" t="s">
        <v>7231</v>
      </c>
      <c r="BP7064" s="8"/>
    </row>
    <row r="7065" spans="1:68" x14ac:dyDescent="0.25">
      <c r="A7065" s="8"/>
      <c r="B7065" s="8"/>
      <c r="C7065" s="8"/>
      <c r="D7065" s="8"/>
      <c r="F7065" s="8"/>
      <c r="H7065"/>
      <c r="N7065"/>
      <c r="P7065" s="8"/>
      <c r="R7065" s="8"/>
      <c r="T7065" s="8"/>
      <c r="AQ7065"/>
      <c r="BJ7065" s="33" t="s">
        <v>7232</v>
      </c>
      <c r="BP7065" s="8"/>
    </row>
    <row r="7066" spans="1:68" x14ac:dyDescent="0.25">
      <c r="A7066" s="8"/>
      <c r="B7066" s="8"/>
      <c r="C7066" s="8"/>
      <c r="D7066" s="8"/>
      <c r="F7066" s="8"/>
      <c r="H7066"/>
      <c r="N7066"/>
      <c r="P7066" s="8"/>
      <c r="R7066" s="8"/>
      <c r="T7066" s="8"/>
      <c r="AQ7066"/>
      <c r="BJ7066" s="33" t="s">
        <v>7233</v>
      </c>
      <c r="BP7066" s="8"/>
    </row>
    <row r="7067" spans="1:68" x14ac:dyDescent="0.25">
      <c r="A7067" s="8"/>
      <c r="B7067" s="8"/>
      <c r="C7067" s="8"/>
      <c r="D7067" s="8"/>
      <c r="F7067" s="8"/>
      <c r="H7067"/>
      <c r="N7067"/>
      <c r="P7067" s="8"/>
      <c r="R7067" s="8"/>
      <c r="T7067" s="8"/>
      <c r="AQ7067"/>
      <c r="BJ7067" s="33" t="s">
        <v>7234</v>
      </c>
      <c r="BP7067" s="8"/>
    </row>
    <row r="7068" spans="1:68" x14ac:dyDescent="0.25">
      <c r="A7068" s="8"/>
      <c r="B7068" s="8"/>
      <c r="C7068" s="8"/>
      <c r="D7068" s="8"/>
      <c r="F7068" s="8"/>
      <c r="H7068"/>
      <c r="N7068"/>
      <c r="P7068" s="8"/>
      <c r="R7068" s="8"/>
      <c r="T7068" s="8"/>
      <c r="AQ7068"/>
      <c r="BJ7068" s="33" t="s">
        <v>7235</v>
      </c>
      <c r="BP7068" s="8"/>
    </row>
    <row r="7069" spans="1:68" x14ac:dyDescent="0.25">
      <c r="A7069" s="8"/>
      <c r="B7069" s="8"/>
      <c r="C7069" s="8"/>
      <c r="D7069" s="8"/>
      <c r="F7069" s="8"/>
      <c r="H7069"/>
      <c r="N7069"/>
      <c r="P7069" s="8"/>
      <c r="R7069" s="8"/>
      <c r="T7069" s="8"/>
      <c r="AQ7069"/>
      <c r="BJ7069" s="33" t="s">
        <v>7236</v>
      </c>
      <c r="BP7069" s="8"/>
    </row>
    <row r="7070" spans="1:68" x14ac:dyDescent="0.25">
      <c r="A7070" s="8"/>
      <c r="B7070" s="8"/>
      <c r="C7070" s="8"/>
      <c r="D7070" s="8"/>
      <c r="F7070" s="8"/>
      <c r="H7070"/>
      <c r="N7070"/>
      <c r="P7070" s="8"/>
      <c r="R7070" s="8"/>
      <c r="T7070" s="8"/>
      <c r="AQ7070"/>
      <c r="BJ7070" s="33" t="s">
        <v>7237</v>
      </c>
      <c r="BP7070" s="8"/>
    </row>
    <row r="7071" spans="1:68" x14ac:dyDescent="0.25">
      <c r="A7071" s="8"/>
      <c r="B7071" s="8"/>
      <c r="C7071" s="8"/>
      <c r="D7071" s="8"/>
      <c r="F7071" s="8"/>
      <c r="H7071"/>
      <c r="N7071"/>
      <c r="P7071" s="8"/>
      <c r="R7071" s="8"/>
      <c r="T7071" s="8"/>
      <c r="AQ7071"/>
      <c r="BJ7071" s="33" t="s">
        <v>7238</v>
      </c>
      <c r="BP7071" s="8"/>
    </row>
    <row r="7072" spans="1:68" x14ac:dyDescent="0.25">
      <c r="A7072" s="8"/>
      <c r="B7072" s="8"/>
      <c r="C7072" s="8"/>
      <c r="D7072" s="8"/>
      <c r="F7072" s="8"/>
      <c r="H7072"/>
      <c r="N7072"/>
      <c r="P7072" s="8"/>
      <c r="R7072" s="8"/>
      <c r="T7072" s="8"/>
      <c r="AQ7072"/>
      <c r="BJ7072" s="33" t="s">
        <v>7239</v>
      </c>
      <c r="BP7072" s="8"/>
    </row>
    <row r="7073" spans="1:68" x14ac:dyDescent="0.25">
      <c r="A7073" s="8"/>
      <c r="B7073" s="8"/>
      <c r="C7073" s="8"/>
      <c r="D7073" s="8"/>
      <c r="F7073" s="8"/>
      <c r="H7073"/>
      <c r="N7073"/>
      <c r="P7073" s="8"/>
      <c r="R7073" s="8"/>
      <c r="T7073" s="8"/>
      <c r="AQ7073"/>
      <c r="BJ7073" s="33" t="s">
        <v>7240</v>
      </c>
      <c r="BP7073" s="8"/>
    </row>
    <row r="7074" spans="1:68" x14ac:dyDescent="0.25">
      <c r="A7074" s="8"/>
      <c r="B7074" s="8"/>
      <c r="C7074" s="8"/>
      <c r="D7074" s="8"/>
      <c r="F7074" s="8"/>
      <c r="H7074"/>
      <c r="N7074"/>
      <c r="P7074" s="8"/>
      <c r="R7074" s="8"/>
      <c r="T7074" s="8"/>
      <c r="AQ7074"/>
      <c r="BJ7074" s="33" t="s">
        <v>7241</v>
      </c>
      <c r="BP7074" s="8"/>
    </row>
    <row r="7075" spans="1:68" x14ac:dyDescent="0.25">
      <c r="A7075" s="8"/>
      <c r="B7075" s="8"/>
      <c r="C7075" s="8"/>
      <c r="D7075" s="8"/>
      <c r="F7075" s="8"/>
      <c r="H7075"/>
      <c r="N7075"/>
      <c r="P7075" s="8"/>
      <c r="R7075" s="8"/>
      <c r="T7075" s="8"/>
      <c r="AQ7075"/>
      <c r="BJ7075" s="33" t="s">
        <v>7242</v>
      </c>
      <c r="BP7075" s="8"/>
    </row>
    <row r="7076" spans="1:68" x14ac:dyDescent="0.25">
      <c r="A7076" s="8"/>
      <c r="B7076" s="8"/>
      <c r="C7076" s="8"/>
      <c r="D7076" s="8"/>
      <c r="F7076" s="8"/>
      <c r="H7076"/>
      <c r="N7076"/>
      <c r="P7076" s="8"/>
      <c r="R7076" s="8"/>
      <c r="T7076" s="8"/>
      <c r="AQ7076"/>
      <c r="BJ7076" s="33" t="s">
        <v>7243</v>
      </c>
      <c r="BP7076" s="8"/>
    </row>
    <row r="7077" spans="1:68" x14ac:dyDescent="0.25">
      <c r="A7077" s="8"/>
      <c r="B7077" s="8"/>
      <c r="C7077" s="8"/>
      <c r="D7077" s="8"/>
      <c r="F7077" s="8"/>
      <c r="H7077"/>
      <c r="N7077"/>
      <c r="P7077" s="8"/>
      <c r="R7077" s="8"/>
      <c r="T7077" s="8"/>
      <c r="AQ7077"/>
      <c r="BJ7077" s="33" t="s">
        <v>7244</v>
      </c>
      <c r="BP7077" s="8"/>
    </row>
    <row r="7078" spans="1:68" x14ac:dyDescent="0.25">
      <c r="A7078" s="8"/>
      <c r="B7078" s="8"/>
      <c r="C7078" s="8"/>
      <c r="D7078" s="8"/>
      <c r="F7078" s="8"/>
      <c r="H7078"/>
      <c r="N7078"/>
      <c r="P7078" s="8"/>
      <c r="R7078" s="8"/>
      <c r="T7078" s="8"/>
      <c r="AQ7078"/>
      <c r="BJ7078" s="33" t="s">
        <v>7245</v>
      </c>
      <c r="BP7078" s="8"/>
    </row>
    <row r="7079" spans="1:68" x14ac:dyDescent="0.25">
      <c r="A7079" s="8"/>
      <c r="B7079" s="8"/>
      <c r="C7079" s="8"/>
      <c r="D7079" s="8"/>
      <c r="F7079" s="8"/>
      <c r="H7079"/>
      <c r="N7079"/>
      <c r="P7079" s="8"/>
      <c r="R7079" s="8"/>
      <c r="T7079" s="8"/>
      <c r="AQ7079"/>
      <c r="BJ7079" s="33" t="s">
        <v>7246</v>
      </c>
      <c r="BP7079" s="8"/>
    </row>
    <row r="7080" spans="1:68" x14ac:dyDescent="0.25">
      <c r="A7080" s="8"/>
      <c r="B7080" s="8"/>
      <c r="C7080" s="8"/>
      <c r="D7080" s="8"/>
      <c r="F7080" s="8"/>
      <c r="H7080"/>
      <c r="N7080"/>
      <c r="P7080" s="8"/>
      <c r="R7080" s="8"/>
      <c r="T7080" s="8"/>
      <c r="AQ7080"/>
      <c r="BJ7080" s="33" t="s">
        <v>7247</v>
      </c>
      <c r="BP7080" s="8"/>
    </row>
    <row r="7081" spans="1:68" x14ac:dyDescent="0.25">
      <c r="A7081" s="8"/>
      <c r="B7081" s="8"/>
      <c r="C7081" s="8"/>
      <c r="D7081" s="8"/>
      <c r="F7081" s="8"/>
      <c r="H7081"/>
      <c r="N7081"/>
      <c r="P7081" s="8"/>
      <c r="R7081" s="8"/>
      <c r="T7081" s="8"/>
      <c r="AQ7081"/>
      <c r="BJ7081" s="33" t="s">
        <v>7248</v>
      </c>
      <c r="BP7081" s="8"/>
    </row>
    <row r="7082" spans="1:68" x14ac:dyDescent="0.25">
      <c r="A7082" s="8"/>
      <c r="B7082" s="8"/>
      <c r="C7082" s="8"/>
      <c r="D7082" s="8"/>
      <c r="F7082" s="8"/>
      <c r="H7082"/>
      <c r="N7082"/>
      <c r="P7082" s="8"/>
      <c r="R7082" s="8"/>
      <c r="T7082" s="8"/>
      <c r="AQ7082"/>
      <c r="BJ7082" s="33" t="s">
        <v>7249</v>
      </c>
      <c r="BP7082" s="8"/>
    </row>
    <row r="7083" spans="1:68" x14ac:dyDescent="0.25">
      <c r="A7083" s="8"/>
      <c r="B7083" s="8"/>
      <c r="C7083" s="8"/>
      <c r="D7083" s="8"/>
      <c r="F7083" s="8"/>
      <c r="H7083"/>
      <c r="N7083"/>
      <c r="P7083" s="8"/>
      <c r="R7083" s="8"/>
      <c r="T7083" s="8"/>
      <c r="AQ7083"/>
      <c r="BJ7083" s="33" t="s">
        <v>7250</v>
      </c>
      <c r="BP7083" s="8"/>
    </row>
    <row r="7084" spans="1:68" x14ac:dyDescent="0.25">
      <c r="A7084" s="8"/>
      <c r="B7084" s="8"/>
      <c r="C7084" s="8"/>
      <c r="D7084" s="8"/>
      <c r="F7084" s="8"/>
      <c r="H7084"/>
      <c r="N7084"/>
      <c r="P7084" s="8"/>
      <c r="R7084" s="8"/>
      <c r="T7084" s="8"/>
      <c r="AQ7084"/>
      <c r="BJ7084" s="33" t="s">
        <v>7251</v>
      </c>
      <c r="BP7084" s="8"/>
    </row>
    <row r="7085" spans="1:68" x14ac:dyDescent="0.25">
      <c r="A7085" s="8"/>
      <c r="B7085" s="8"/>
      <c r="C7085" s="8"/>
      <c r="D7085" s="8"/>
      <c r="F7085" s="8"/>
      <c r="H7085"/>
      <c r="N7085"/>
      <c r="P7085" s="8"/>
      <c r="R7085" s="8"/>
      <c r="T7085" s="8"/>
      <c r="AQ7085"/>
      <c r="BJ7085" s="33" t="s">
        <v>7252</v>
      </c>
      <c r="BP7085" s="8"/>
    </row>
    <row r="7086" spans="1:68" x14ac:dyDescent="0.25">
      <c r="A7086" s="8"/>
      <c r="B7086" s="8"/>
      <c r="C7086" s="8"/>
      <c r="D7086" s="8"/>
      <c r="F7086" s="8"/>
      <c r="H7086"/>
      <c r="N7086"/>
      <c r="P7086" s="8"/>
      <c r="R7086" s="8"/>
      <c r="T7086" s="8"/>
      <c r="AQ7086"/>
      <c r="BJ7086" s="33" t="s">
        <v>7253</v>
      </c>
      <c r="BP7086" s="8"/>
    </row>
    <row r="7087" spans="1:68" x14ac:dyDescent="0.25">
      <c r="A7087" s="8"/>
      <c r="B7087" s="8"/>
      <c r="C7087" s="8"/>
      <c r="D7087" s="8"/>
      <c r="F7087" s="8"/>
      <c r="H7087"/>
      <c r="N7087"/>
      <c r="P7087" s="8"/>
      <c r="R7087" s="8"/>
      <c r="T7087" s="8"/>
      <c r="AQ7087"/>
      <c r="BJ7087" s="33" t="s">
        <v>7254</v>
      </c>
      <c r="BP7087" s="8"/>
    </row>
    <row r="7088" spans="1:68" x14ac:dyDescent="0.25">
      <c r="A7088" s="8"/>
      <c r="B7088" s="8"/>
      <c r="C7088" s="8"/>
      <c r="D7088" s="8"/>
      <c r="F7088" s="8"/>
      <c r="H7088"/>
      <c r="N7088"/>
      <c r="P7088" s="8"/>
      <c r="R7088" s="8"/>
      <c r="T7088" s="8"/>
      <c r="AQ7088"/>
      <c r="BJ7088" s="33" t="s">
        <v>7255</v>
      </c>
      <c r="BP7088" s="8"/>
    </row>
    <row r="7089" spans="1:68" x14ac:dyDescent="0.25">
      <c r="A7089" s="8"/>
      <c r="B7089" s="8"/>
      <c r="C7089" s="8"/>
      <c r="D7089" s="8"/>
      <c r="F7089" s="8"/>
      <c r="H7089"/>
      <c r="N7089"/>
      <c r="P7089" s="8"/>
      <c r="R7089" s="8"/>
      <c r="T7089" s="8"/>
      <c r="AQ7089"/>
      <c r="BJ7089" s="33" t="s">
        <v>7256</v>
      </c>
      <c r="BP7089" s="8"/>
    </row>
    <row r="7090" spans="1:68" x14ac:dyDescent="0.25">
      <c r="A7090" s="8"/>
      <c r="B7090" s="8"/>
      <c r="C7090" s="8"/>
      <c r="D7090" s="8"/>
      <c r="F7090" s="8"/>
      <c r="H7090"/>
      <c r="N7090"/>
      <c r="P7090" s="8"/>
      <c r="R7090" s="8"/>
      <c r="T7090" s="8"/>
      <c r="AQ7090"/>
      <c r="BJ7090" s="33" t="s">
        <v>7257</v>
      </c>
      <c r="BP7090" s="8"/>
    </row>
    <row r="7091" spans="1:68" x14ac:dyDescent="0.25">
      <c r="A7091" s="8"/>
      <c r="B7091" s="8"/>
      <c r="C7091" s="8"/>
      <c r="D7091" s="8"/>
      <c r="F7091" s="8"/>
      <c r="H7091"/>
      <c r="N7091"/>
      <c r="P7091" s="8"/>
      <c r="R7091" s="8"/>
      <c r="T7091" s="8"/>
      <c r="AQ7091"/>
      <c r="BJ7091" s="33" t="s">
        <v>7258</v>
      </c>
      <c r="BP7091" s="8"/>
    </row>
    <row r="7092" spans="1:68" x14ac:dyDescent="0.25">
      <c r="A7092" s="8"/>
      <c r="B7092" s="8"/>
      <c r="C7092" s="8"/>
      <c r="D7092" s="8"/>
      <c r="F7092" s="8"/>
      <c r="H7092"/>
      <c r="N7092"/>
      <c r="P7092" s="8"/>
      <c r="R7092" s="8"/>
      <c r="T7092" s="8"/>
      <c r="AQ7092"/>
      <c r="BJ7092" s="33" t="s">
        <v>7259</v>
      </c>
      <c r="BP7092" s="8"/>
    </row>
    <row r="7093" spans="1:68" x14ac:dyDescent="0.25">
      <c r="A7093" s="8"/>
      <c r="B7093" s="8"/>
      <c r="C7093" s="8"/>
      <c r="D7093" s="8"/>
      <c r="F7093" s="8"/>
      <c r="H7093"/>
      <c r="N7093"/>
      <c r="P7093" s="8"/>
      <c r="R7093" s="8"/>
      <c r="T7093" s="8"/>
      <c r="AQ7093"/>
      <c r="BJ7093" s="33" t="s">
        <v>7260</v>
      </c>
      <c r="BP7093" s="8"/>
    </row>
    <row r="7094" spans="1:68" x14ac:dyDescent="0.25">
      <c r="A7094" s="8"/>
      <c r="B7094" s="8"/>
      <c r="C7094" s="8"/>
      <c r="D7094" s="8"/>
      <c r="F7094" s="8"/>
      <c r="H7094"/>
      <c r="N7094"/>
      <c r="P7094" s="8"/>
      <c r="R7094" s="8"/>
      <c r="T7094" s="8"/>
      <c r="AQ7094"/>
      <c r="BJ7094" s="33" t="s">
        <v>7261</v>
      </c>
      <c r="BP7094" s="8"/>
    </row>
    <row r="7095" spans="1:68" x14ac:dyDescent="0.25">
      <c r="A7095" s="8"/>
      <c r="B7095" s="8"/>
      <c r="C7095" s="8"/>
      <c r="D7095" s="8"/>
      <c r="F7095" s="8"/>
      <c r="H7095"/>
      <c r="N7095"/>
      <c r="P7095" s="8"/>
      <c r="R7095" s="8"/>
      <c r="T7095" s="8"/>
      <c r="AQ7095"/>
      <c r="BJ7095" s="33" t="s">
        <v>7262</v>
      </c>
      <c r="BP7095" s="8"/>
    </row>
    <row r="7096" spans="1:68" x14ac:dyDescent="0.25">
      <c r="A7096" s="8"/>
      <c r="B7096" s="8"/>
      <c r="C7096" s="8"/>
      <c r="D7096" s="8"/>
      <c r="F7096" s="8"/>
      <c r="H7096"/>
      <c r="N7096"/>
      <c r="P7096" s="8"/>
      <c r="R7096" s="8"/>
      <c r="T7096" s="8"/>
      <c r="AQ7096"/>
      <c r="BJ7096" s="33" t="s">
        <v>7263</v>
      </c>
      <c r="BP7096" s="8"/>
    </row>
    <row r="7097" spans="1:68" x14ac:dyDescent="0.25">
      <c r="A7097" s="8"/>
      <c r="B7097" s="8"/>
      <c r="C7097" s="8"/>
      <c r="D7097" s="8"/>
      <c r="F7097" s="8"/>
      <c r="H7097"/>
      <c r="N7097"/>
      <c r="P7097" s="8"/>
      <c r="R7097" s="8"/>
      <c r="T7097" s="8"/>
      <c r="AQ7097"/>
      <c r="BJ7097" s="33" t="s">
        <v>7264</v>
      </c>
      <c r="BP7097" s="8"/>
    </row>
    <row r="7098" spans="1:68" x14ac:dyDescent="0.25">
      <c r="A7098" s="8"/>
      <c r="B7098" s="8"/>
      <c r="C7098" s="8"/>
      <c r="D7098" s="8"/>
      <c r="F7098" s="8"/>
      <c r="H7098"/>
      <c r="N7098"/>
      <c r="P7098" s="8"/>
      <c r="R7098" s="8"/>
      <c r="T7098" s="8"/>
      <c r="AQ7098"/>
      <c r="BJ7098" s="33" t="s">
        <v>7265</v>
      </c>
      <c r="BP7098" s="8"/>
    </row>
    <row r="7099" spans="1:68" x14ac:dyDescent="0.25">
      <c r="A7099" s="8"/>
      <c r="B7099" s="8"/>
      <c r="C7099" s="8"/>
      <c r="D7099" s="8"/>
      <c r="F7099" s="8"/>
      <c r="H7099"/>
      <c r="N7099"/>
      <c r="P7099" s="8"/>
      <c r="R7099" s="8"/>
      <c r="T7099" s="8"/>
      <c r="AQ7099"/>
      <c r="BJ7099" s="33" t="s">
        <v>7266</v>
      </c>
      <c r="BP7099" s="8"/>
    </row>
    <row r="7100" spans="1:68" x14ac:dyDescent="0.25">
      <c r="A7100" s="8"/>
      <c r="B7100" s="8"/>
      <c r="C7100" s="8"/>
      <c r="D7100" s="8"/>
      <c r="F7100" s="8"/>
      <c r="H7100"/>
      <c r="N7100"/>
      <c r="P7100" s="8"/>
      <c r="R7100" s="8"/>
      <c r="T7100" s="8"/>
      <c r="AQ7100"/>
      <c r="BJ7100" s="33" t="s">
        <v>7267</v>
      </c>
      <c r="BP7100" s="8"/>
    </row>
    <row r="7101" spans="1:68" x14ac:dyDescent="0.25">
      <c r="A7101" s="8"/>
      <c r="B7101" s="8"/>
      <c r="C7101" s="8"/>
      <c r="D7101" s="8"/>
      <c r="F7101" s="8"/>
      <c r="H7101"/>
      <c r="N7101"/>
      <c r="P7101" s="8"/>
      <c r="R7101" s="8"/>
      <c r="T7101" s="8"/>
      <c r="AQ7101"/>
      <c r="BJ7101" s="33" t="s">
        <v>7268</v>
      </c>
      <c r="BP7101" s="8"/>
    </row>
    <row r="7102" spans="1:68" x14ac:dyDescent="0.25">
      <c r="A7102" s="8"/>
      <c r="B7102" s="8"/>
      <c r="C7102" s="8"/>
      <c r="D7102" s="8"/>
      <c r="F7102" s="8"/>
      <c r="H7102"/>
      <c r="N7102"/>
      <c r="P7102" s="8"/>
      <c r="R7102" s="8"/>
      <c r="T7102" s="8"/>
      <c r="AQ7102"/>
      <c r="BJ7102" s="33" t="s">
        <v>7269</v>
      </c>
      <c r="BP7102" s="8"/>
    </row>
    <row r="7103" spans="1:68" x14ac:dyDescent="0.25">
      <c r="A7103" s="8"/>
      <c r="B7103" s="8"/>
      <c r="C7103" s="8"/>
      <c r="D7103" s="8"/>
      <c r="F7103" s="8"/>
      <c r="H7103"/>
      <c r="N7103"/>
      <c r="P7103" s="8"/>
      <c r="R7103" s="8"/>
      <c r="T7103" s="8"/>
      <c r="AQ7103"/>
      <c r="BJ7103" s="33" t="s">
        <v>7270</v>
      </c>
      <c r="BP7103" s="8"/>
    </row>
    <row r="7104" spans="1:68" x14ac:dyDescent="0.25">
      <c r="A7104" s="8"/>
      <c r="B7104" s="8"/>
      <c r="C7104" s="8"/>
      <c r="D7104" s="8"/>
      <c r="F7104" s="8"/>
      <c r="H7104"/>
      <c r="N7104"/>
      <c r="P7104" s="8"/>
      <c r="R7104" s="8"/>
      <c r="T7104" s="8"/>
      <c r="AQ7104"/>
      <c r="BJ7104" s="33" t="s">
        <v>7271</v>
      </c>
      <c r="BP7104" s="8"/>
    </row>
    <row r="7105" spans="1:68" x14ac:dyDescent="0.25">
      <c r="A7105" s="8"/>
      <c r="B7105" s="8"/>
      <c r="C7105" s="8"/>
      <c r="D7105" s="8"/>
      <c r="F7105" s="8"/>
      <c r="H7105"/>
      <c r="N7105"/>
      <c r="P7105" s="8"/>
      <c r="R7105" s="8"/>
      <c r="T7105" s="8"/>
      <c r="AQ7105"/>
      <c r="BJ7105" s="33" t="s">
        <v>7272</v>
      </c>
      <c r="BP7105" s="8"/>
    </row>
    <row r="7106" spans="1:68" x14ac:dyDescent="0.25">
      <c r="A7106" s="8"/>
      <c r="B7106" s="8"/>
      <c r="C7106" s="8"/>
      <c r="D7106" s="8"/>
      <c r="F7106" s="8"/>
      <c r="H7106"/>
      <c r="N7106"/>
      <c r="P7106" s="8"/>
      <c r="R7106" s="8"/>
      <c r="T7106" s="8"/>
      <c r="AQ7106"/>
      <c r="BJ7106" s="33" t="s">
        <v>7273</v>
      </c>
      <c r="BP7106" s="8"/>
    </row>
    <row r="7107" spans="1:68" x14ac:dyDescent="0.25">
      <c r="A7107" s="8"/>
      <c r="B7107" s="8"/>
      <c r="C7107" s="8"/>
      <c r="D7107" s="8"/>
      <c r="F7107" s="8"/>
      <c r="H7107"/>
      <c r="N7107"/>
      <c r="P7107" s="8"/>
      <c r="R7107" s="8"/>
      <c r="T7107" s="8"/>
      <c r="AQ7107"/>
      <c r="BJ7107" s="33" t="s">
        <v>7274</v>
      </c>
      <c r="BP7107" s="8"/>
    </row>
    <row r="7108" spans="1:68" x14ac:dyDescent="0.25">
      <c r="A7108" s="8"/>
      <c r="B7108" s="8"/>
      <c r="C7108" s="8"/>
      <c r="D7108" s="8"/>
      <c r="F7108" s="8"/>
      <c r="H7108"/>
      <c r="N7108"/>
      <c r="P7108" s="8"/>
      <c r="R7108" s="8"/>
      <c r="T7108" s="8"/>
      <c r="AQ7108"/>
      <c r="BJ7108" s="33" t="s">
        <v>7275</v>
      </c>
      <c r="BP7108" s="8"/>
    </row>
    <row r="7109" spans="1:68" x14ac:dyDescent="0.25">
      <c r="A7109" s="8"/>
      <c r="B7109" s="8"/>
      <c r="C7109" s="8"/>
      <c r="D7109" s="8"/>
      <c r="F7109" s="8"/>
      <c r="H7109"/>
      <c r="N7109"/>
      <c r="P7109" s="8"/>
      <c r="R7109" s="8"/>
      <c r="T7109" s="8"/>
      <c r="AQ7109"/>
      <c r="BJ7109" s="33" t="s">
        <v>7276</v>
      </c>
      <c r="BP7109" s="8"/>
    </row>
    <row r="7110" spans="1:68" x14ac:dyDescent="0.25">
      <c r="A7110" s="8"/>
      <c r="B7110" s="8"/>
      <c r="C7110" s="8"/>
      <c r="D7110" s="8"/>
      <c r="F7110" s="8"/>
      <c r="H7110"/>
      <c r="N7110"/>
      <c r="P7110" s="8"/>
      <c r="R7110" s="8"/>
      <c r="T7110" s="8"/>
      <c r="AQ7110"/>
      <c r="BJ7110" s="33" t="s">
        <v>7277</v>
      </c>
      <c r="BP7110" s="8"/>
    </row>
    <row r="7111" spans="1:68" x14ac:dyDescent="0.25">
      <c r="A7111" s="8"/>
      <c r="B7111" s="8"/>
      <c r="C7111" s="8"/>
      <c r="D7111" s="8"/>
      <c r="F7111" s="8"/>
      <c r="H7111"/>
      <c r="N7111"/>
      <c r="P7111" s="8"/>
      <c r="R7111" s="8"/>
      <c r="T7111" s="8"/>
      <c r="AQ7111"/>
      <c r="BJ7111" s="33" t="s">
        <v>7278</v>
      </c>
      <c r="BP7111" s="8"/>
    </row>
    <row r="7112" spans="1:68" x14ac:dyDescent="0.25">
      <c r="A7112" s="8"/>
      <c r="B7112" s="8"/>
      <c r="C7112" s="8"/>
      <c r="D7112" s="8"/>
      <c r="F7112" s="8"/>
      <c r="H7112"/>
      <c r="N7112"/>
      <c r="P7112" s="8"/>
      <c r="R7112" s="8"/>
      <c r="T7112" s="8"/>
      <c r="AQ7112"/>
      <c r="BJ7112" s="33" t="s">
        <v>7279</v>
      </c>
      <c r="BP7112" s="8"/>
    </row>
    <row r="7113" spans="1:68" x14ac:dyDescent="0.25">
      <c r="A7113" s="8"/>
      <c r="B7113" s="8"/>
      <c r="C7113" s="8"/>
      <c r="D7113" s="8"/>
      <c r="F7113" s="8"/>
      <c r="H7113"/>
      <c r="N7113"/>
      <c r="P7113" s="8"/>
      <c r="R7113" s="8"/>
      <c r="T7113" s="8"/>
      <c r="AQ7113"/>
      <c r="BJ7113" s="33" t="s">
        <v>7280</v>
      </c>
      <c r="BP7113" s="8"/>
    </row>
    <row r="7114" spans="1:68" x14ac:dyDescent="0.25">
      <c r="A7114" s="8"/>
      <c r="B7114" s="8"/>
      <c r="C7114" s="8"/>
      <c r="D7114" s="8"/>
      <c r="F7114" s="8"/>
      <c r="H7114"/>
      <c r="N7114"/>
      <c r="P7114" s="8"/>
      <c r="R7114" s="8"/>
      <c r="T7114" s="8"/>
      <c r="AQ7114"/>
      <c r="BJ7114" s="33" t="s">
        <v>7281</v>
      </c>
      <c r="BP7114" s="8"/>
    </row>
    <row r="7115" spans="1:68" x14ac:dyDescent="0.25">
      <c r="A7115" s="8"/>
      <c r="B7115" s="8"/>
      <c r="C7115" s="8"/>
      <c r="D7115" s="8"/>
      <c r="F7115" s="8"/>
      <c r="H7115"/>
      <c r="N7115"/>
      <c r="P7115" s="8"/>
      <c r="R7115" s="8"/>
      <c r="T7115" s="8"/>
      <c r="AQ7115"/>
      <c r="BJ7115" s="33" t="s">
        <v>7282</v>
      </c>
      <c r="BP7115" s="8"/>
    </row>
    <row r="7116" spans="1:68" x14ac:dyDescent="0.25">
      <c r="A7116" s="8"/>
      <c r="B7116" s="8"/>
      <c r="C7116" s="8"/>
      <c r="D7116" s="8"/>
      <c r="F7116" s="8"/>
      <c r="H7116"/>
      <c r="N7116"/>
      <c r="P7116" s="8"/>
      <c r="R7116" s="8"/>
      <c r="T7116" s="8"/>
      <c r="AQ7116"/>
      <c r="BJ7116" s="33" t="s">
        <v>7283</v>
      </c>
      <c r="BP7116" s="8"/>
    </row>
    <row r="7117" spans="1:68" x14ac:dyDescent="0.25">
      <c r="A7117" s="8"/>
      <c r="B7117" s="8"/>
      <c r="C7117" s="8"/>
      <c r="D7117" s="8"/>
      <c r="F7117" s="8"/>
      <c r="H7117"/>
      <c r="N7117"/>
      <c r="P7117" s="8"/>
      <c r="R7117" s="8"/>
      <c r="T7117" s="8"/>
      <c r="AQ7117"/>
      <c r="BJ7117" s="33" t="s">
        <v>7284</v>
      </c>
      <c r="BP7117" s="8"/>
    </row>
    <row r="7118" spans="1:68" x14ac:dyDescent="0.25">
      <c r="A7118" s="8"/>
      <c r="B7118" s="8"/>
      <c r="C7118" s="8"/>
      <c r="D7118" s="8"/>
      <c r="F7118" s="8"/>
      <c r="H7118"/>
      <c r="N7118"/>
      <c r="P7118" s="8"/>
      <c r="R7118" s="8"/>
      <c r="T7118" s="8"/>
      <c r="AQ7118"/>
      <c r="BJ7118" s="33" t="s">
        <v>7285</v>
      </c>
      <c r="BP7118" s="8"/>
    </row>
    <row r="7119" spans="1:68" x14ac:dyDescent="0.25">
      <c r="A7119" s="8"/>
      <c r="B7119" s="8"/>
      <c r="C7119" s="8"/>
      <c r="D7119" s="8"/>
      <c r="F7119" s="8"/>
      <c r="H7119"/>
      <c r="N7119"/>
      <c r="P7119" s="8"/>
      <c r="R7119" s="8"/>
      <c r="T7119" s="8"/>
      <c r="AQ7119"/>
      <c r="BJ7119" s="33" t="s">
        <v>7286</v>
      </c>
      <c r="BP7119" s="8"/>
    </row>
    <row r="7120" spans="1:68" x14ac:dyDescent="0.25">
      <c r="A7120" s="8"/>
      <c r="B7120" s="8"/>
      <c r="C7120" s="8"/>
      <c r="D7120" s="8"/>
      <c r="F7120" s="8"/>
      <c r="H7120"/>
      <c r="N7120"/>
      <c r="P7120" s="8"/>
      <c r="R7120" s="8"/>
      <c r="T7120" s="8"/>
      <c r="AQ7120"/>
      <c r="BJ7120" s="33" t="s">
        <v>7287</v>
      </c>
      <c r="BP7120" s="8"/>
    </row>
    <row r="7121" spans="1:68" x14ac:dyDescent="0.25">
      <c r="A7121" s="8"/>
      <c r="B7121" s="8"/>
      <c r="C7121" s="8"/>
      <c r="D7121" s="8"/>
      <c r="F7121" s="8"/>
      <c r="H7121"/>
      <c r="N7121"/>
      <c r="P7121" s="8"/>
      <c r="R7121" s="8"/>
      <c r="T7121" s="8"/>
      <c r="AQ7121"/>
      <c r="BJ7121" s="33" t="s">
        <v>7288</v>
      </c>
      <c r="BP7121" s="8"/>
    </row>
    <row r="7122" spans="1:68" x14ac:dyDescent="0.25">
      <c r="A7122" s="8"/>
      <c r="B7122" s="8"/>
      <c r="C7122" s="8"/>
      <c r="D7122" s="8"/>
      <c r="F7122" s="8"/>
      <c r="H7122"/>
      <c r="N7122"/>
      <c r="P7122" s="8"/>
      <c r="R7122" s="8"/>
      <c r="T7122" s="8"/>
      <c r="AQ7122"/>
      <c r="BJ7122" s="33" t="s">
        <v>7289</v>
      </c>
      <c r="BP7122" s="8"/>
    </row>
    <row r="7123" spans="1:68" x14ac:dyDescent="0.25">
      <c r="A7123" s="8"/>
      <c r="B7123" s="8"/>
      <c r="C7123" s="8"/>
      <c r="D7123" s="8"/>
      <c r="F7123" s="8"/>
      <c r="H7123"/>
      <c r="N7123"/>
      <c r="P7123" s="8"/>
      <c r="R7123" s="8"/>
      <c r="T7123" s="8"/>
      <c r="AQ7123"/>
      <c r="BJ7123" s="33" t="s">
        <v>7290</v>
      </c>
      <c r="BP7123" s="8"/>
    </row>
    <row r="7124" spans="1:68" x14ac:dyDescent="0.25">
      <c r="A7124" s="8"/>
      <c r="B7124" s="8"/>
      <c r="C7124" s="8"/>
      <c r="D7124" s="8"/>
      <c r="F7124" s="8"/>
      <c r="H7124"/>
      <c r="N7124"/>
      <c r="P7124" s="8"/>
      <c r="R7124" s="8"/>
      <c r="T7124" s="8"/>
      <c r="AQ7124"/>
      <c r="BJ7124" s="33" t="s">
        <v>7291</v>
      </c>
      <c r="BP7124" s="8"/>
    </row>
    <row r="7125" spans="1:68" x14ac:dyDescent="0.25">
      <c r="A7125" s="8"/>
      <c r="B7125" s="8"/>
      <c r="C7125" s="8"/>
      <c r="D7125" s="8"/>
      <c r="F7125" s="8"/>
      <c r="H7125"/>
      <c r="N7125"/>
      <c r="P7125" s="8"/>
      <c r="R7125" s="8"/>
      <c r="T7125" s="8"/>
      <c r="AQ7125"/>
      <c r="BJ7125" s="33" t="s">
        <v>7292</v>
      </c>
      <c r="BP7125" s="8"/>
    </row>
    <row r="7126" spans="1:68" x14ac:dyDescent="0.25">
      <c r="A7126" s="8"/>
      <c r="B7126" s="8"/>
      <c r="C7126" s="8"/>
      <c r="D7126" s="8"/>
      <c r="F7126" s="8"/>
      <c r="H7126"/>
      <c r="N7126"/>
      <c r="P7126" s="8"/>
      <c r="R7126" s="8"/>
      <c r="T7126" s="8"/>
      <c r="AQ7126"/>
      <c r="BJ7126" s="33" t="s">
        <v>7293</v>
      </c>
      <c r="BP7126" s="8"/>
    </row>
    <row r="7127" spans="1:68" x14ac:dyDescent="0.25">
      <c r="A7127" s="8"/>
      <c r="B7127" s="8"/>
      <c r="C7127" s="8"/>
      <c r="D7127" s="8"/>
      <c r="F7127" s="8"/>
      <c r="H7127"/>
      <c r="N7127"/>
      <c r="P7127" s="8"/>
      <c r="R7127" s="8"/>
      <c r="T7127" s="8"/>
      <c r="AQ7127"/>
      <c r="BJ7127" s="33" t="s">
        <v>7294</v>
      </c>
      <c r="BP7127" s="8"/>
    </row>
    <row r="7128" spans="1:68" x14ac:dyDescent="0.25">
      <c r="A7128" s="8"/>
      <c r="B7128" s="8"/>
      <c r="C7128" s="8"/>
      <c r="D7128" s="8"/>
      <c r="F7128" s="8"/>
      <c r="H7128"/>
      <c r="N7128"/>
      <c r="P7128" s="8"/>
      <c r="R7128" s="8"/>
      <c r="T7128" s="8"/>
      <c r="AQ7128"/>
      <c r="BJ7128" s="33" t="s">
        <v>7295</v>
      </c>
      <c r="BP7128" s="8"/>
    </row>
    <row r="7129" spans="1:68" x14ac:dyDescent="0.25">
      <c r="A7129" s="8"/>
      <c r="B7129" s="8"/>
      <c r="C7129" s="8"/>
      <c r="D7129" s="8"/>
      <c r="F7129" s="8"/>
      <c r="H7129"/>
      <c r="N7129"/>
      <c r="P7129" s="8"/>
      <c r="R7129" s="8"/>
      <c r="T7129" s="8"/>
      <c r="AQ7129"/>
      <c r="BJ7129" s="33" t="s">
        <v>7296</v>
      </c>
      <c r="BP7129" s="8"/>
    </row>
    <row r="7130" spans="1:68" x14ac:dyDescent="0.25">
      <c r="A7130" s="8"/>
      <c r="B7130" s="8"/>
      <c r="C7130" s="8"/>
      <c r="D7130" s="8"/>
      <c r="F7130" s="8"/>
      <c r="H7130"/>
      <c r="N7130"/>
      <c r="P7130" s="8"/>
      <c r="R7130" s="8"/>
      <c r="T7130" s="8"/>
      <c r="AQ7130"/>
      <c r="BJ7130" s="33" t="s">
        <v>7297</v>
      </c>
      <c r="BP7130" s="8"/>
    </row>
    <row r="7131" spans="1:68" x14ac:dyDescent="0.25">
      <c r="A7131" s="8"/>
      <c r="B7131" s="8"/>
      <c r="C7131" s="8"/>
      <c r="D7131" s="8"/>
      <c r="F7131" s="8"/>
      <c r="H7131"/>
      <c r="N7131"/>
      <c r="P7131" s="8"/>
      <c r="R7131" s="8"/>
      <c r="T7131" s="8"/>
      <c r="AQ7131"/>
      <c r="BJ7131" s="33" t="s">
        <v>7298</v>
      </c>
      <c r="BP7131" s="8"/>
    </row>
    <row r="7132" spans="1:68" x14ac:dyDescent="0.25">
      <c r="A7132" s="8"/>
      <c r="B7132" s="8"/>
      <c r="C7132" s="8"/>
      <c r="D7132" s="8"/>
      <c r="F7132" s="8"/>
      <c r="H7132"/>
      <c r="N7132"/>
      <c r="P7132" s="8"/>
      <c r="R7132" s="8"/>
      <c r="T7132" s="8"/>
      <c r="AQ7132"/>
      <c r="BJ7132" s="33" t="s">
        <v>7299</v>
      </c>
      <c r="BP7132" s="8"/>
    </row>
    <row r="7133" spans="1:68" x14ac:dyDescent="0.25">
      <c r="A7133" s="8"/>
      <c r="B7133" s="8"/>
      <c r="C7133" s="8"/>
      <c r="D7133" s="8"/>
      <c r="F7133" s="8"/>
      <c r="H7133"/>
      <c r="N7133"/>
      <c r="P7133" s="8"/>
      <c r="R7133" s="8"/>
      <c r="T7133" s="8"/>
      <c r="AQ7133"/>
      <c r="BJ7133" s="33" t="s">
        <v>7300</v>
      </c>
      <c r="BP7133" s="8"/>
    </row>
    <row r="7134" spans="1:68" x14ac:dyDescent="0.25">
      <c r="A7134" s="8"/>
      <c r="B7134" s="8"/>
      <c r="C7134" s="8"/>
      <c r="D7134" s="8"/>
      <c r="F7134" s="8"/>
      <c r="H7134"/>
      <c r="N7134"/>
      <c r="P7134" s="8"/>
      <c r="R7134" s="8"/>
      <c r="T7134" s="8"/>
      <c r="AQ7134"/>
      <c r="BJ7134" s="33" t="s">
        <v>7301</v>
      </c>
      <c r="BP7134" s="8"/>
    </row>
    <row r="7135" spans="1:68" x14ac:dyDescent="0.25">
      <c r="A7135" s="8"/>
      <c r="B7135" s="8"/>
      <c r="C7135" s="8"/>
      <c r="D7135" s="8"/>
      <c r="F7135" s="8"/>
      <c r="H7135"/>
      <c r="N7135"/>
      <c r="P7135" s="8"/>
      <c r="R7135" s="8"/>
      <c r="T7135" s="8"/>
      <c r="AQ7135"/>
      <c r="BJ7135" s="33" t="s">
        <v>7302</v>
      </c>
      <c r="BP7135" s="8"/>
    </row>
    <row r="7136" spans="1:68" x14ac:dyDescent="0.25">
      <c r="A7136" s="8"/>
      <c r="B7136" s="8"/>
      <c r="C7136" s="8"/>
      <c r="D7136" s="8"/>
      <c r="F7136" s="8"/>
      <c r="H7136"/>
      <c r="N7136"/>
      <c r="P7136" s="8"/>
      <c r="R7136" s="8"/>
      <c r="T7136" s="8"/>
      <c r="AQ7136"/>
      <c r="BJ7136" s="33" t="s">
        <v>7303</v>
      </c>
      <c r="BP7136" s="8"/>
    </row>
    <row r="7137" spans="1:68" x14ac:dyDescent="0.25">
      <c r="A7137" s="8"/>
      <c r="B7137" s="8"/>
      <c r="C7137" s="8"/>
      <c r="D7137" s="8"/>
      <c r="F7137" s="8"/>
      <c r="H7137"/>
      <c r="N7137"/>
      <c r="P7137" s="8"/>
      <c r="R7137" s="8"/>
      <c r="T7137" s="8"/>
      <c r="AQ7137"/>
      <c r="BJ7137" s="33" t="s">
        <v>7304</v>
      </c>
      <c r="BP7137" s="8"/>
    </row>
    <row r="7138" spans="1:68" x14ac:dyDescent="0.25">
      <c r="A7138" s="8"/>
      <c r="B7138" s="8"/>
      <c r="C7138" s="8"/>
      <c r="D7138" s="8"/>
      <c r="F7138" s="8"/>
      <c r="H7138"/>
      <c r="N7138"/>
      <c r="P7138" s="8"/>
      <c r="R7138" s="8"/>
      <c r="T7138" s="8"/>
      <c r="AQ7138"/>
      <c r="BJ7138" s="33" t="s">
        <v>7305</v>
      </c>
      <c r="BP7138" s="8"/>
    </row>
    <row r="7139" spans="1:68" x14ac:dyDescent="0.25">
      <c r="A7139" s="8"/>
      <c r="B7139" s="8"/>
      <c r="C7139" s="8"/>
      <c r="D7139" s="8"/>
      <c r="F7139" s="8"/>
      <c r="H7139"/>
      <c r="N7139"/>
      <c r="P7139" s="8"/>
      <c r="R7139" s="8"/>
      <c r="T7139" s="8"/>
      <c r="AQ7139"/>
      <c r="BJ7139" s="33" t="s">
        <v>7306</v>
      </c>
      <c r="BP7139" s="8"/>
    </row>
    <row r="7140" spans="1:68" x14ac:dyDescent="0.25">
      <c r="A7140" s="8"/>
      <c r="B7140" s="8"/>
      <c r="C7140" s="8"/>
      <c r="D7140" s="8"/>
      <c r="F7140" s="8"/>
      <c r="H7140"/>
      <c r="N7140"/>
      <c r="P7140" s="8"/>
      <c r="R7140" s="8"/>
      <c r="T7140" s="8"/>
      <c r="AQ7140"/>
      <c r="BJ7140" s="33" t="s">
        <v>7307</v>
      </c>
      <c r="BP7140" s="8"/>
    </row>
    <row r="7141" spans="1:68" x14ac:dyDescent="0.25">
      <c r="A7141" s="8"/>
      <c r="B7141" s="8"/>
      <c r="C7141" s="8"/>
      <c r="D7141" s="8"/>
      <c r="F7141" s="8"/>
      <c r="H7141"/>
      <c r="N7141"/>
      <c r="P7141" s="8"/>
      <c r="R7141" s="8"/>
      <c r="T7141" s="8"/>
      <c r="AQ7141"/>
      <c r="BJ7141" s="33" t="s">
        <v>7308</v>
      </c>
      <c r="BP7141" s="8"/>
    </row>
    <row r="7142" spans="1:68" x14ac:dyDescent="0.25">
      <c r="A7142" s="8"/>
      <c r="B7142" s="8"/>
      <c r="C7142" s="8"/>
      <c r="D7142" s="8"/>
      <c r="F7142" s="8"/>
      <c r="H7142"/>
      <c r="N7142"/>
      <c r="P7142" s="8"/>
      <c r="R7142" s="8"/>
      <c r="T7142" s="8"/>
      <c r="AQ7142"/>
      <c r="BJ7142" s="33" t="s">
        <v>7309</v>
      </c>
      <c r="BP7142" s="8"/>
    </row>
    <row r="7143" spans="1:68" x14ac:dyDescent="0.25">
      <c r="A7143" s="8"/>
      <c r="B7143" s="8"/>
      <c r="C7143" s="8"/>
      <c r="D7143" s="8"/>
      <c r="F7143" s="8"/>
      <c r="H7143"/>
      <c r="N7143"/>
      <c r="P7143" s="8"/>
      <c r="R7143" s="8"/>
      <c r="T7143" s="8"/>
      <c r="AQ7143"/>
      <c r="BJ7143" s="33" t="s">
        <v>7310</v>
      </c>
      <c r="BP7143" s="8"/>
    </row>
    <row r="7144" spans="1:68" x14ac:dyDescent="0.25">
      <c r="A7144" s="8"/>
      <c r="B7144" s="8"/>
      <c r="C7144" s="8"/>
      <c r="D7144" s="8"/>
      <c r="F7144" s="8"/>
      <c r="H7144"/>
      <c r="N7144"/>
      <c r="P7144" s="8"/>
      <c r="R7144" s="8"/>
      <c r="T7144" s="8"/>
      <c r="AQ7144"/>
      <c r="BJ7144" s="33" t="s">
        <v>7311</v>
      </c>
      <c r="BP7144" s="8"/>
    </row>
    <row r="7145" spans="1:68" x14ac:dyDescent="0.25">
      <c r="A7145" s="8"/>
      <c r="B7145" s="8"/>
      <c r="C7145" s="8"/>
      <c r="D7145" s="8"/>
      <c r="F7145" s="8"/>
      <c r="H7145"/>
      <c r="N7145"/>
      <c r="P7145" s="8"/>
      <c r="R7145" s="8"/>
      <c r="T7145" s="8"/>
      <c r="AQ7145"/>
      <c r="BJ7145" s="33" t="s">
        <v>7312</v>
      </c>
      <c r="BP7145" s="8"/>
    </row>
    <row r="7146" spans="1:68" x14ac:dyDescent="0.25">
      <c r="A7146" s="8"/>
      <c r="B7146" s="8"/>
      <c r="C7146" s="8"/>
      <c r="D7146" s="8"/>
      <c r="F7146" s="8"/>
      <c r="H7146"/>
      <c r="N7146"/>
      <c r="P7146" s="8"/>
      <c r="R7146" s="8"/>
      <c r="T7146" s="8"/>
      <c r="AQ7146"/>
      <c r="BJ7146" s="33" t="s">
        <v>7313</v>
      </c>
      <c r="BP7146" s="8"/>
    </row>
    <row r="7147" spans="1:68" x14ac:dyDescent="0.25">
      <c r="A7147" s="8"/>
      <c r="B7147" s="8"/>
      <c r="C7147" s="8"/>
      <c r="D7147" s="8"/>
      <c r="F7147" s="8"/>
      <c r="H7147"/>
      <c r="N7147"/>
      <c r="P7147" s="8"/>
      <c r="R7147" s="8"/>
      <c r="T7147" s="8"/>
      <c r="AQ7147"/>
      <c r="BJ7147" s="33" t="s">
        <v>7314</v>
      </c>
      <c r="BP7147" s="8"/>
    </row>
    <row r="7148" spans="1:68" x14ac:dyDescent="0.25">
      <c r="A7148" s="8"/>
      <c r="B7148" s="8"/>
      <c r="C7148" s="8"/>
      <c r="D7148" s="8"/>
      <c r="F7148" s="8"/>
      <c r="H7148"/>
      <c r="N7148"/>
      <c r="P7148" s="8"/>
      <c r="R7148" s="8"/>
      <c r="T7148" s="8"/>
      <c r="AQ7148"/>
      <c r="BJ7148" s="33" t="s">
        <v>7315</v>
      </c>
      <c r="BP7148" s="8"/>
    </row>
    <row r="7149" spans="1:68" x14ac:dyDescent="0.25">
      <c r="A7149" s="8"/>
      <c r="B7149" s="8"/>
      <c r="C7149" s="8"/>
      <c r="D7149" s="8"/>
      <c r="F7149" s="8"/>
      <c r="H7149"/>
      <c r="N7149"/>
      <c r="P7149" s="8"/>
      <c r="R7149" s="8"/>
      <c r="T7149" s="8"/>
      <c r="AQ7149"/>
      <c r="BJ7149" s="33" t="s">
        <v>7316</v>
      </c>
      <c r="BP7149" s="8"/>
    </row>
    <row r="7150" spans="1:68" x14ac:dyDescent="0.25">
      <c r="A7150" s="8"/>
      <c r="B7150" s="8"/>
      <c r="C7150" s="8"/>
      <c r="D7150" s="8"/>
      <c r="F7150" s="8"/>
      <c r="H7150"/>
      <c r="N7150"/>
      <c r="P7150" s="8"/>
      <c r="R7150" s="8"/>
      <c r="T7150" s="8"/>
      <c r="AQ7150"/>
      <c r="BJ7150" s="33" t="s">
        <v>7317</v>
      </c>
      <c r="BP7150" s="8"/>
    </row>
    <row r="7151" spans="1:68" x14ac:dyDescent="0.25">
      <c r="A7151" s="8"/>
      <c r="B7151" s="8"/>
      <c r="C7151" s="8"/>
      <c r="D7151" s="8"/>
      <c r="F7151" s="8"/>
      <c r="H7151"/>
      <c r="N7151"/>
      <c r="P7151" s="8"/>
      <c r="R7151" s="8"/>
      <c r="T7151" s="8"/>
      <c r="AQ7151"/>
      <c r="BJ7151" s="33" t="s">
        <v>7318</v>
      </c>
      <c r="BP7151" s="8"/>
    </row>
    <row r="7152" spans="1:68" x14ac:dyDescent="0.25">
      <c r="A7152" s="8"/>
      <c r="B7152" s="8"/>
      <c r="C7152" s="8"/>
      <c r="D7152" s="8"/>
      <c r="F7152" s="8"/>
      <c r="H7152"/>
      <c r="N7152"/>
      <c r="P7152" s="8"/>
      <c r="R7152" s="8"/>
      <c r="T7152" s="8"/>
      <c r="AQ7152"/>
      <c r="BJ7152" s="33" t="s">
        <v>7319</v>
      </c>
      <c r="BP7152" s="8"/>
    </row>
    <row r="7153" spans="1:68" x14ac:dyDescent="0.25">
      <c r="A7153" s="8"/>
      <c r="B7153" s="8"/>
      <c r="C7153" s="8"/>
      <c r="D7153" s="8"/>
      <c r="F7153" s="8"/>
      <c r="H7153"/>
      <c r="N7153"/>
      <c r="P7153" s="8"/>
      <c r="R7153" s="8"/>
      <c r="T7153" s="8"/>
      <c r="AQ7153"/>
      <c r="BJ7153" s="33" t="s">
        <v>7320</v>
      </c>
      <c r="BP7153" s="8"/>
    </row>
    <row r="7154" spans="1:68" x14ac:dyDescent="0.25">
      <c r="A7154" s="8"/>
      <c r="B7154" s="8"/>
      <c r="C7154" s="8"/>
      <c r="D7154" s="8"/>
      <c r="F7154" s="8"/>
      <c r="H7154"/>
      <c r="N7154"/>
      <c r="P7154" s="8"/>
      <c r="R7154" s="8"/>
      <c r="T7154" s="8"/>
      <c r="AQ7154"/>
      <c r="BJ7154" s="33" t="s">
        <v>7321</v>
      </c>
      <c r="BP7154" s="8"/>
    </row>
    <row r="7155" spans="1:68" x14ac:dyDescent="0.25">
      <c r="A7155" s="8"/>
      <c r="B7155" s="8"/>
      <c r="C7155" s="8"/>
      <c r="D7155" s="8"/>
      <c r="F7155" s="8"/>
      <c r="H7155"/>
      <c r="N7155"/>
      <c r="P7155" s="8"/>
      <c r="R7155" s="8"/>
      <c r="T7155" s="8"/>
      <c r="AQ7155"/>
      <c r="BJ7155" s="33" t="s">
        <v>7322</v>
      </c>
      <c r="BP7155" s="8"/>
    </row>
    <row r="7156" spans="1:68" x14ac:dyDescent="0.25">
      <c r="A7156" s="8"/>
      <c r="B7156" s="8"/>
      <c r="C7156" s="8"/>
      <c r="D7156" s="8"/>
      <c r="F7156" s="8"/>
      <c r="H7156"/>
      <c r="N7156"/>
      <c r="P7156" s="8"/>
      <c r="R7156" s="8"/>
      <c r="T7156" s="8"/>
      <c r="AQ7156"/>
      <c r="BJ7156" s="33" t="s">
        <v>7323</v>
      </c>
      <c r="BP7156" s="8"/>
    </row>
    <row r="7157" spans="1:68" x14ac:dyDescent="0.25">
      <c r="A7157" s="8"/>
      <c r="B7157" s="8"/>
      <c r="C7157" s="8"/>
      <c r="D7157" s="8"/>
      <c r="F7157" s="8"/>
      <c r="H7157"/>
      <c r="N7157"/>
      <c r="P7157" s="8"/>
      <c r="R7157" s="8"/>
      <c r="T7157" s="8"/>
      <c r="AQ7157"/>
      <c r="BJ7157" s="33" t="s">
        <v>7324</v>
      </c>
      <c r="BP7157" s="8"/>
    </row>
    <row r="7158" spans="1:68" x14ac:dyDescent="0.25">
      <c r="A7158" s="8"/>
      <c r="B7158" s="8"/>
      <c r="C7158" s="8"/>
      <c r="D7158" s="8"/>
      <c r="F7158" s="8"/>
      <c r="H7158"/>
      <c r="N7158"/>
      <c r="P7158" s="8"/>
      <c r="R7158" s="8"/>
      <c r="T7158" s="8"/>
      <c r="AQ7158"/>
      <c r="BJ7158" s="33" t="s">
        <v>7325</v>
      </c>
      <c r="BP7158" s="8"/>
    </row>
    <row r="7159" spans="1:68" x14ac:dyDescent="0.25">
      <c r="A7159" s="8"/>
      <c r="B7159" s="8"/>
      <c r="C7159" s="8"/>
      <c r="D7159" s="8"/>
      <c r="F7159" s="8"/>
      <c r="H7159"/>
      <c r="N7159"/>
      <c r="P7159" s="8"/>
      <c r="R7159" s="8"/>
      <c r="T7159" s="8"/>
      <c r="AQ7159"/>
      <c r="BJ7159" s="33" t="s">
        <v>7326</v>
      </c>
      <c r="BP7159" s="8"/>
    </row>
    <row r="7160" spans="1:68" x14ac:dyDescent="0.25">
      <c r="A7160" s="8"/>
      <c r="B7160" s="8"/>
      <c r="C7160" s="8"/>
      <c r="D7160" s="8"/>
      <c r="F7160" s="8"/>
      <c r="H7160"/>
      <c r="N7160"/>
      <c r="P7160" s="8"/>
      <c r="R7160" s="8"/>
      <c r="T7160" s="8"/>
      <c r="AQ7160"/>
      <c r="BJ7160" s="33" t="s">
        <v>7327</v>
      </c>
      <c r="BP7160" s="8"/>
    </row>
    <row r="7161" spans="1:68" x14ac:dyDescent="0.25">
      <c r="A7161" s="8"/>
      <c r="B7161" s="8"/>
      <c r="C7161" s="8"/>
      <c r="D7161" s="8"/>
      <c r="F7161" s="8"/>
      <c r="H7161"/>
      <c r="N7161"/>
      <c r="P7161" s="8"/>
      <c r="R7161" s="8"/>
      <c r="T7161" s="8"/>
      <c r="AQ7161"/>
      <c r="BJ7161" s="33" t="s">
        <v>7328</v>
      </c>
      <c r="BP7161" s="8"/>
    </row>
    <row r="7162" spans="1:68" x14ac:dyDescent="0.25">
      <c r="A7162" s="8"/>
      <c r="B7162" s="8"/>
      <c r="C7162" s="8"/>
      <c r="D7162" s="8"/>
      <c r="F7162" s="8"/>
      <c r="H7162"/>
      <c r="N7162"/>
      <c r="P7162" s="8"/>
      <c r="R7162" s="8"/>
      <c r="T7162" s="8"/>
      <c r="AQ7162"/>
      <c r="BJ7162" s="33" t="s">
        <v>7329</v>
      </c>
      <c r="BP7162" s="8"/>
    </row>
    <row r="7163" spans="1:68" x14ac:dyDescent="0.25">
      <c r="A7163" s="8"/>
      <c r="B7163" s="8"/>
      <c r="C7163" s="8"/>
      <c r="D7163" s="8"/>
      <c r="F7163" s="8"/>
      <c r="H7163"/>
      <c r="N7163"/>
      <c r="P7163" s="8"/>
      <c r="R7163" s="8"/>
      <c r="T7163" s="8"/>
      <c r="AQ7163"/>
      <c r="BJ7163" s="33" t="s">
        <v>7330</v>
      </c>
      <c r="BP7163" s="8"/>
    </row>
    <row r="7164" spans="1:68" x14ac:dyDescent="0.25">
      <c r="A7164" s="8"/>
      <c r="B7164" s="8"/>
      <c r="C7164" s="8"/>
      <c r="D7164" s="8"/>
      <c r="F7164" s="8"/>
      <c r="H7164"/>
      <c r="N7164"/>
      <c r="P7164" s="8"/>
      <c r="R7164" s="8"/>
      <c r="T7164" s="8"/>
      <c r="AQ7164"/>
      <c r="BJ7164" s="33" t="s">
        <v>7331</v>
      </c>
      <c r="BP7164" s="8"/>
    </row>
    <row r="7165" spans="1:68" x14ac:dyDescent="0.25">
      <c r="A7165" s="8"/>
      <c r="B7165" s="8"/>
      <c r="C7165" s="8"/>
      <c r="D7165" s="8"/>
      <c r="F7165" s="8"/>
      <c r="H7165"/>
      <c r="N7165"/>
      <c r="P7165" s="8"/>
      <c r="R7165" s="8"/>
      <c r="T7165" s="8"/>
      <c r="AQ7165"/>
      <c r="BJ7165" s="33" t="s">
        <v>7332</v>
      </c>
      <c r="BP7165" s="8"/>
    </row>
    <row r="7166" spans="1:68" x14ac:dyDescent="0.25">
      <c r="A7166" s="8"/>
      <c r="B7166" s="8"/>
      <c r="C7166" s="8"/>
      <c r="D7166" s="8"/>
      <c r="F7166" s="8"/>
      <c r="H7166"/>
      <c r="N7166"/>
      <c r="P7166" s="8"/>
      <c r="R7166" s="8"/>
      <c r="T7166" s="8"/>
      <c r="AQ7166"/>
      <c r="BJ7166" s="33" t="s">
        <v>7333</v>
      </c>
      <c r="BP7166" s="8"/>
    </row>
    <row r="7167" spans="1:68" x14ac:dyDescent="0.25">
      <c r="A7167" s="8"/>
      <c r="B7167" s="8"/>
      <c r="C7167" s="8"/>
      <c r="D7167" s="8"/>
      <c r="F7167" s="8"/>
      <c r="H7167"/>
      <c r="N7167"/>
      <c r="P7167" s="8"/>
      <c r="R7167" s="8"/>
      <c r="T7167" s="8"/>
      <c r="AQ7167"/>
      <c r="BJ7167" s="33" t="s">
        <v>7334</v>
      </c>
      <c r="BP7167" s="8"/>
    </row>
    <row r="7168" spans="1:68" x14ac:dyDescent="0.25">
      <c r="A7168" s="8"/>
      <c r="B7168" s="8"/>
      <c r="C7168" s="8"/>
      <c r="D7168" s="8"/>
      <c r="F7168" s="8"/>
      <c r="H7168"/>
      <c r="N7168"/>
      <c r="P7168" s="8"/>
      <c r="R7168" s="8"/>
      <c r="T7168" s="8"/>
      <c r="AQ7168"/>
      <c r="BJ7168" s="33" t="s">
        <v>7335</v>
      </c>
      <c r="BP7168" s="8"/>
    </row>
    <row r="7169" spans="1:68" x14ac:dyDescent="0.25">
      <c r="A7169" s="8"/>
      <c r="B7169" s="8"/>
      <c r="C7169" s="8"/>
      <c r="D7169" s="8"/>
      <c r="F7169" s="8"/>
      <c r="H7169"/>
      <c r="N7169"/>
      <c r="P7169" s="8"/>
      <c r="R7169" s="8"/>
      <c r="T7169" s="8"/>
      <c r="AQ7169"/>
      <c r="BJ7169" s="33" t="s">
        <v>7336</v>
      </c>
      <c r="BP7169" s="8"/>
    </row>
    <row r="7170" spans="1:68" x14ac:dyDescent="0.25">
      <c r="A7170" s="8"/>
      <c r="B7170" s="8"/>
      <c r="C7170" s="8"/>
      <c r="D7170" s="8"/>
      <c r="F7170" s="8"/>
      <c r="H7170"/>
      <c r="N7170"/>
      <c r="P7170" s="8"/>
      <c r="R7170" s="8"/>
      <c r="T7170" s="8"/>
      <c r="AQ7170"/>
      <c r="BJ7170" s="33" t="s">
        <v>7337</v>
      </c>
      <c r="BP7170" s="8"/>
    </row>
    <row r="7171" spans="1:68" x14ac:dyDescent="0.25">
      <c r="A7171" s="8"/>
      <c r="B7171" s="8"/>
      <c r="C7171" s="8"/>
      <c r="D7171" s="8"/>
      <c r="F7171" s="8"/>
      <c r="H7171"/>
      <c r="N7171"/>
      <c r="P7171" s="8"/>
      <c r="R7171" s="8"/>
      <c r="T7171" s="8"/>
      <c r="AQ7171"/>
      <c r="BJ7171" s="33" t="s">
        <v>7338</v>
      </c>
      <c r="BP7171" s="8"/>
    </row>
    <row r="7172" spans="1:68" x14ac:dyDescent="0.25">
      <c r="A7172" s="8"/>
      <c r="B7172" s="8"/>
      <c r="C7172" s="8"/>
      <c r="D7172" s="8"/>
      <c r="F7172" s="8"/>
      <c r="H7172"/>
      <c r="N7172"/>
      <c r="P7172" s="8"/>
      <c r="R7172" s="8"/>
      <c r="T7172" s="8"/>
      <c r="AQ7172"/>
      <c r="BJ7172" s="33" t="s">
        <v>7339</v>
      </c>
      <c r="BP7172" s="8"/>
    </row>
    <row r="7173" spans="1:68" x14ac:dyDescent="0.25">
      <c r="A7173" s="8"/>
      <c r="B7173" s="8"/>
      <c r="C7173" s="8"/>
      <c r="D7173" s="8"/>
      <c r="F7173" s="8"/>
      <c r="H7173"/>
      <c r="N7173"/>
      <c r="P7173" s="8"/>
      <c r="R7173" s="8"/>
      <c r="T7173" s="8"/>
      <c r="AQ7173"/>
      <c r="BJ7173" s="33" t="s">
        <v>7340</v>
      </c>
      <c r="BP7173" s="8"/>
    </row>
    <row r="7174" spans="1:68" x14ac:dyDescent="0.25">
      <c r="A7174" s="8"/>
      <c r="B7174" s="8"/>
      <c r="C7174" s="8"/>
      <c r="D7174" s="8"/>
      <c r="F7174" s="8"/>
      <c r="H7174"/>
      <c r="N7174"/>
      <c r="P7174" s="8"/>
      <c r="R7174" s="8"/>
      <c r="T7174" s="8"/>
      <c r="AQ7174"/>
      <c r="BJ7174" s="33" t="s">
        <v>7341</v>
      </c>
      <c r="BP7174" s="8"/>
    </row>
    <row r="7175" spans="1:68" x14ac:dyDescent="0.25">
      <c r="A7175" s="8"/>
      <c r="B7175" s="8"/>
      <c r="C7175" s="8"/>
      <c r="D7175" s="8"/>
      <c r="F7175" s="8"/>
      <c r="H7175"/>
      <c r="N7175"/>
      <c r="P7175" s="8"/>
      <c r="R7175" s="8"/>
      <c r="T7175" s="8"/>
      <c r="AQ7175"/>
      <c r="BJ7175" s="33" t="s">
        <v>7342</v>
      </c>
      <c r="BP7175" s="8"/>
    </row>
    <row r="7176" spans="1:68" x14ac:dyDescent="0.25">
      <c r="A7176" s="8"/>
      <c r="B7176" s="8"/>
      <c r="C7176" s="8"/>
      <c r="D7176" s="8"/>
      <c r="F7176" s="8"/>
      <c r="H7176"/>
      <c r="N7176"/>
      <c r="P7176" s="8"/>
      <c r="R7176" s="8"/>
      <c r="T7176" s="8"/>
      <c r="AQ7176"/>
      <c r="BJ7176" s="33" t="s">
        <v>7343</v>
      </c>
      <c r="BP7176" s="8"/>
    </row>
    <row r="7177" spans="1:68" x14ac:dyDescent="0.25">
      <c r="A7177" s="8"/>
      <c r="B7177" s="8"/>
      <c r="C7177" s="8"/>
      <c r="D7177" s="8"/>
      <c r="F7177" s="8"/>
      <c r="H7177"/>
      <c r="N7177"/>
      <c r="P7177" s="8"/>
      <c r="R7177" s="8"/>
      <c r="T7177" s="8"/>
      <c r="AQ7177"/>
      <c r="BJ7177" s="33" t="s">
        <v>7344</v>
      </c>
      <c r="BP7177" s="8"/>
    </row>
    <row r="7178" spans="1:68" x14ac:dyDescent="0.25">
      <c r="A7178" s="8"/>
      <c r="B7178" s="8"/>
      <c r="C7178" s="8"/>
      <c r="D7178" s="8"/>
      <c r="F7178" s="8"/>
      <c r="H7178"/>
      <c r="N7178"/>
      <c r="P7178" s="8"/>
      <c r="R7178" s="8"/>
      <c r="T7178" s="8"/>
      <c r="AQ7178"/>
      <c r="BJ7178" s="33" t="s">
        <v>7345</v>
      </c>
      <c r="BP7178" s="8"/>
    </row>
    <row r="7179" spans="1:68" x14ac:dyDescent="0.25">
      <c r="A7179" s="8"/>
      <c r="B7179" s="8"/>
      <c r="C7179" s="8"/>
      <c r="D7179" s="8"/>
      <c r="F7179" s="8"/>
      <c r="H7179"/>
      <c r="N7179"/>
      <c r="P7179" s="8"/>
      <c r="R7179" s="8"/>
      <c r="T7179" s="8"/>
      <c r="AQ7179"/>
      <c r="BJ7179" s="33" t="s">
        <v>7346</v>
      </c>
      <c r="BP7179" s="8"/>
    </row>
    <row r="7180" spans="1:68" x14ac:dyDescent="0.25">
      <c r="A7180" s="8"/>
      <c r="B7180" s="8"/>
      <c r="C7180" s="8"/>
      <c r="D7180" s="8"/>
      <c r="F7180" s="8"/>
      <c r="H7180"/>
      <c r="N7180"/>
      <c r="P7180" s="8"/>
      <c r="R7180" s="8"/>
      <c r="T7180" s="8"/>
      <c r="AQ7180"/>
      <c r="BJ7180" s="33" t="s">
        <v>7347</v>
      </c>
      <c r="BP7180" s="8"/>
    </row>
    <row r="7181" spans="1:68" x14ac:dyDescent="0.25">
      <c r="A7181" s="8"/>
      <c r="B7181" s="8"/>
      <c r="C7181" s="8"/>
      <c r="D7181" s="8"/>
      <c r="F7181" s="8"/>
      <c r="H7181"/>
      <c r="N7181"/>
      <c r="P7181" s="8"/>
      <c r="R7181" s="8"/>
      <c r="T7181" s="8"/>
      <c r="AQ7181"/>
      <c r="BJ7181" s="33" t="s">
        <v>7348</v>
      </c>
      <c r="BP7181" s="8"/>
    </row>
    <row r="7182" spans="1:68" x14ac:dyDescent="0.25">
      <c r="A7182" s="8"/>
      <c r="B7182" s="8"/>
      <c r="C7182" s="8"/>
      <c r="D7182" s="8"/>
      <c r="F7182" s="8"/>
      <c r="H7182"/>
      <c r="N7182"/>
      <c r="P7182" s="8"/>
      <c r="R7182" s="8"/>
      <c r="T7182" s="8"/>
      <c r="AQ7182"/>
      <c r="BJ7182" s="33" t="s">
        <v>7349</v>
      </c>
      <c r="BP7182" s="8"/>
    </row>
    <row r="7183" spans="1:68" x14ac:dyDescent="0.25">
      <c r="A7183" s="8"/>
      <c r="B7183" s="8"/>
      <c r="C7183" s="8"/>
      <c r="D7183" s="8"/>
      <c r="F7183" s="8"/>
      <c r="H7183"/>
      <c r="N7183"/>
      <c r="P7183" s="8"/>
      <c r="R7183" s="8"/>
      <c r="T7183" s="8"/>
      <c r="AQ7183"/>
      <c r="BJ7183" s="33" t="s">
        <v>7350</v>
      </c>
      <c r="BP7183" s="8"/>
    </row>
    <row r="7184" spans="1:68" x14ac:dyDescent="0.25">
      <c r="A7184" s="8"/>
      <c r="B7184" s="8"/>
      <c r="C7184" s="8"/>
      <c r="D7184" s="8"/>
      <c r="F7184" s="8"/>
      <c r="H7184"/>
      <c r="N7184"/>
      <c r="P7184" s="8"/>
      <c r="R7184" s="8"/>
      <c r="T7184" s="8"/>
      <c r="AQ7184"/>
      <c r="BJ7184" s="33" t="s">
        <v>7351</v>
      </c>
      <c r="BP7184" s="8"/>
    </row>
    <row r="7185" spans="1:68" x14ac:dyDescent="0.25">
      <c r="A7185" s="8"/>
      <c r="B7185" s="8"/>
      <c r="C7185" s="8"/>
      <c r="D7185" s="8"/>
      <c r="F7185" s="8"/>
      <c r="H7185"/>
      <c r="N7185"/>
      <c r="P7185" s="8"/>
      <c r="R7185" s="8"/>
      <c r="T7185" s="8"/>
      <c r="AQ7185"/>
      <c r="BJ7185" s="33" t="s">
        <v>7352</v>
      </c>
      <c r="BP7185" s="8"/>
    </row>
    <row r="7186" spans="1:68" x14ac:dyDescent="0.25">
      <c r="A7186" s="8"/>
      <c r="B7186" s="8"/>
      <c r="C7186" s="8"/>
      <c r="D7186" s="8"/>
      <c r="F7186" s="8"/>
      <c r="H7186"/>
      <c r="N7186"/>
      <c r="P7186" s="8"/>
      <c r="R7186" s="8"/>
      <c r="T7186" s="8"/>
      <c r="AQ7186"/>
      <c r="BJ7186" s="33" t="s">
        <v>7353</v>
      </c>
      <c r="BP7186" s="8"/>
    </row>
    <row r="7187" spans="1:68" x14ac:dyDescent="0.25">
      <c r="A7187" s="8"/>
      <c r="B7187" s="8"/>
      <c r="C7187" s="8"/>
      <c r="D7187" s="8"/>
      <c r="F7187" s="8"/>
      <c r="H7187"/>
      <c r="N7187"/>
      <c r="P7187" s="8"/>
      <c r="R7187" s="8"/>
      <c r="T7187" s="8"/>
      <c r="AQ7187"/>
      <c r="BJ7187" s="33" t="s">
        <v>7354</v>
      </c>
      <c r="BP7187" s="8"/>
    </row>
    <row r="7188" spans="1:68" x14ac:dyDescent="0.25">
      <c r="A7188" s="8"/>
      <c r="B7188" s="8"/>
      <c r="C7188" s="8"/>
      <c r="D7188" s="8"/>
      <c r="F7188" s="8"/>
      <c r="H7188"/>
      <c r="N7188"/>
      <c r="P7188" s="8"/>
      <c r="R7188" s="8"/>
      <c r="T7188" s="8"/>
      <c r="AQ7188"/>
      <c r="BJ7188" s="33" t="s">
        <v>7355</v>
      </c>
      <c r="BP7188" s="8"/>
    </row>
    <row r="7189" spans="1:68" x14ac:dyDescent="0.25">
      <c r="A7189" s="8"/>
      <c r="B7189" s="8"/>
      <c r="C7189" s="8"/>
      <c r="D7189" s="8"/>
      <c r="F7189" s="8"/>
      <c r="H7189"/>
      <c r="N7189"/>
      <c r="P7189" s="8"/>
      <c r="R7189" s="8"/>
      <c r="T7189" s="8"/>
      <c r="AQ7189"/>
      <c r="BJ7189" s="33" t="s">
        <v>7356</v>
      </c>
      <c r="BP7189" s="8"/>
    </row>
    <row r="7190" spans="1:68" x14ac:dyDescent="0.25">
      <c r="A7190" s="8"/>
      <c r="B7190" s="8"/>
      <c r="C7190" s="8"/>
      <c r="D7190" s="8"/>
      <c r="F7190" s="8"/>
      <c r="H7190"/>
      <c r="N7190"/>
      <c r="P7190" s="8"/>
      <c r="R7190" s="8"/>
      <c r="T7190" s="8"/>
      <c r="AQ7190"/>
      <c r="BJ7190" s="33" t="s">
        <v>7357</v>
      </c>
      <c r="BP7190" s="8"/>
    </row>
    <row r="7191" spans="1:68" x14ac:dyDescent="0.25">
      <c r="A7191" s="8"/>
      <c r="B7191" s="8"/>
      <c r="C7191" s="8"/>
      <c r="D7191" s="8"/>
      <c r="F7191" s="8"/>
      <c r="H7191"/>
      <c r="N7191"/>
      <c r="P7191" s="8"/>
      <c r="R7191" s="8"/>
      <c r="T7191" s="8"/>
      <c r="AQ7191"/>
      <c r="BJ7191" s="33" t="s">
        <v>7358</v>
      </c>
      <c r="BP7191" s="8"/>
    </row>
    <row r="7192" spans="1:68" x14ac:dyDescent="0.25">
      <c r="A7192" s="8"/>
      <c r="B7192" s="8"/>
      <c r="C7192" s="8"/>
      <c r="D7192" s="8"/>
      <c r="F7192" s="8"/>
      <c r="H7192"/>
      <c r="N7192"/>
      <c r="P7192" s="8"/>
      <c r="R7192" s="8"/>
      <c r="T7192" s="8"/>
      <c r="AQ7192"/>
      <c r="BJ7192" s="33" t="s">
        <v>7359</v>
      </c>
      <c r="BP7192" s="8"/>
    </row>
    <row r="7193" spans="1:68" x14ac:dyDescent="0.25">
      <c r="A7193" s="8"/>
      <c r="B7193" s="8"/>
      <c r="C7193" s="8"/>
      <c r="D7193" s="8"/>
      <c r="F7193" s="8"/>
      <c r="H7193"/>
      <c r="N7193"/>
      <c r="P7193" s="8"/>
      <c r="R7193" s="8"/>
      <c r="T7193" s="8"/>
      <c r="AQ7193"/>
      <c r="BJ7193" s="33" t="s">
        <v>7360</v>
      </c>
      <c r="BP7193" s="8"/>
    </row>
    <row r="7194" spans="1:68" x14ac:dyDescent="0.25">
      <c r="A7194" s="8"/>
      <c r="B7194" s="8"/>
      <c r="C7194" s="8"/>
      <c r="D7194" s="8"/>
      <c r="F7194" s="8"/>
      <c r="H7194"/>
      <c r="N7194"/>
      <c r="P7194" s="8"/>
      <c r="R7194" s="8"/>
      <c r="T7194" s="8"/>
      <c r="AQ7194"/>
      <c r="BJ7194" s="33" t="s">
        <v>7361</v>
      </c>
      <c r="BP7194" s="8"/>
    </row>
    <row r="7195" spans="1:68" x14ac:dyDescent="0.25">
      <c r="A7195" s="8"/>
      <c r="B7195" s="8"/>
      <c r="C7195" s="8"/>
      <c r="D7195" s="8"/>
      <c r="F7195" s="8"/>
      <c r="H7195"/>
      <c r="N7195"/>
      <c r="P7195" s="8"/>
      <c r="R7195" s="8"/>
      <c r="T7195" s="8"/>
      <c r="AQ7195"/>
      <c r="BJ7195" s="33" t="s">
        <v>7362</v>
      </c>
      <c r="BP7195" s="8"/>
    </row>
    <row r="7196" spans="1:68" x14ac:dyDescent="0.25">
      <c r="A7196" s="8"/>
      <c r="B7196" s="8"/>
      <c r="C7196" s="8"/>
      <c r="D7196" s="8"/>
      <c r="F7196" s="8"/>
      <c r="H7196"/>
      <c r="N7196"/>
      <c r="P7196" s="8"/>
      <c r="R7196" s="8"/>
      <c r="T7196" s="8"/>
      <c r="AQ7196"/>
      <c r="BJ7196" s="33" t="s">
        <v>7363</v>
      </c>
      <c r="BP7196" s="8"/>
    </row>
    <row r="7197" spans="1:68" x14ac:dyDescent="0.25">
      <c r="A7197" s="8"/>
      <c r="B7197" s="8"/>
      <c r="C7197" s="8"/>
      <c r="D7197" s="8"/>
      <c r="F7197" s="8"/>
      <c r="H7197"/>
      <c r="N7197"/>
      <c r="P7197" s="8"/>
      <c r="R7197" s="8"/>
      <c r="T7197" s="8"/>
      <c r="AQ7197"/>
      <c r="BJ7197" s="33" t="s">
        <v>7364</v>
      </c>
      <c r="BP7197" s="8"/>
    </row>
    <row r="7198" spans="1:68" x14ac:dyDescent="0.25">
      <c r="A7198" s="8"/>
      <c r="B7198" s="8"/>
      <c r="C7198" s="8"/>
      <c r="D7198" s="8"/>
      <c r="F7198" s="8"/>
      <c r="H7198"/>
      <c r="N7198"/>
      <c r="P7198" s="8"/>
      <c r="R7198" s="8"/>
      <c r="T7198" s="8"/>
      <c r="AQ7198"/>
      <c r="BJ7198" s="33" t="s">
        <v>7365</v>
      </c>
      <c r="BP7198" s="8"/>
    </row>
    <row r="7199" spans="1:68" x14ac:dyDescent="0.25">
      <c r="A7199" s="8"/>
      <c r="B7199" s="8"/>
      <c r="C7199" s="8"/>
      <c r="D7199" s="8"/>
      <c r="F7199" s="8"/>
      <c r="H7199"/>
      <c r="N7199"/>
      <c r="P7199" s="8"/>
      <c r="R7199" s="8"/>
      <c r="T7199" s="8"/>
      <c r="AQ7199"/>
      <c r="BJ7199" s="33" t="s">
        <v>7366</v>
      </c>
      <c r="BP7199" s="8"/>
    </row>
    <row r="7200" spans="1:68" x14ac:dyDescent="0.25">
      <c r="A7200" s="8"/>
      <c r="B7200" s="8"/>
      <c r="C7200" s="8"/>
      <c r="D7200" s="8"/>
      <c r="F7200" s="8"/>
      <c r="H7200"/>
      <c r="N7200"/>
      <c r="P7200" s="8"/>
      <c r="R7200" s="8"/>
      <c r="T7200" s="8"/>
      <c r="AQ7200"/>
      <c r="BJ7200" s="33" t="s">
        <v>7367</v>
      </c>
      <c r="BP7200" s="8"/>
    </row>
    <row r="7201" spans="1:68" x14ac:dyDescent="0.25">
      <c r="A7201" s="8"/>
      <c r="B7201" s="8"/>
      <c r="C7201" s="8"/>
      <c r="D7201" s="8"/>
      <c r="F7201" s="8"/>
      <c r="H7201"/>
      <c r="N7201"/>
      <c r="P7201" s="8"/>
      <c r="R7201" s="8"/>
      <c r="T7201" s="8"/>
      <c r="AQ7201"/>
      <c r="BJ7201" s="33" t="s">
        <v>7368</v>
      </c>
      <c r="BP7201" s="8"/>
    </row>
    <row r="7202" spans="1:68" x14ac:dyDescent="0.25">
      <c r="A7202" s="8"/>
      <c r="B7202" s="8"/>
      <c r="C7202" s="8"/>
      <c r="D7202" s="8"/>
      <c r="F7202" s="8"/>
      <c r="H7202"/>
      <c r="N7202"/>
      <c r="P7202" s="8"/>
      <c r="R7202" s="8"/>
      <c r="T7202" s="8"/>
      <c r="AQ7202"/>
      <c r="BJ7202" s="33" t="s">
        <v>7369</v>
      </c>
      <c r="BP7202" s="8"/>
    </row>
    <row r="7203" spans="1:68" x14ac:dyDescent="0.25">
      <c r="A7203" s="8"/>
      <c r="B7203" s="8"/>
      <c r="C7203" s="8"/>
      <c r="D7203" s="8"/>
      <c r="F7203" s="8"/>
      <c r="H7203"/>
      <c r="N7203"/>
      <c r="P7203" s="8"/>
      <c r="R7203" s="8"/>
      <c r="T7203" s="8"/>
      <c r="AQ7203"/>
      <c r="BJ7203" s="33" t="s">
        <v>7370</v>
      </c>
      <c r="BP7203" s="8"/>
    </row>
    <row r="7204" spans="1:68" x14ac:dyDescent="0.25">
      <c r="A7204" s="8"/>
      <c r="B7204" s="8"/>
      <c r="C7204" s="8"/>
      <c r="D7204" s="8"/>
      <c r="F7204" s="8"/>
      <c r="H7204"/>
      <c r="N7204"/>
      <c r="P7204" s="8"/>
      <c r="R7204" s="8"/>
      <c r="T7204" s="8"/>
      <c r="AQ7204"/>
      <c r="BJ7204" s="33" t="s">
        <v>7371</v>
      </c>
      <c r="BP7204" s="8"/>
    </row>
    <row r="7205" spans="1:68" x14ac:dyDescent="0.25">
      <c r="A7205" s="8"/>
      <c r="B7205" s="8"/>
      <c r="C7205" s="8"/>
      <c r="D7205" s="8"/>
      <c r="F7205" s="8"/>
      <c r="H7205"/>
      <c r="N7205"/>
      <c r="P7205" s="8"/>
      <c r="R7205" s="8"/>
      <c r="T7205" s="8"/>
      <c r="AQ7205"/>
      <c r="BJ7205" s="33" t="s">
        <v>7372</v>
      </c>
      <c r="BP7205" s="8"/>
    </row>
    <row r="7206" spans="1:68" x14ac:dyDescent="0.25">
      <c r="A7206" s="8"/>
      <c r="B7206" s="8"/>
      <c r="C7206" s="8"/>
      <c r="D7206" s="8"/>
      <c r="F7206" s="8"/>
      <c r="H7206"/>
      <c r="N7206"/>
      <c r="P7206" s="8"/>
      <c r="R7206" s="8"/>
      <c r="T7206" s="8"/>
      <c r="AQ7206"/>
      <c r="BJ7206" s="33" t="s">
        <v>7373</v>
      </c>
      <c r="BP7206" s="8"/>
    </row>
    <row r="7207" spans="1:68" x14ac:dyDescent="0.25">
      <c r="A7207" s="8"/>
      <c r="B7207" s="8"/>
      <c r="C7207" s="8"/>
      <c r="D7207" s="8"/>
      <c r="F7207" s="8"/>
      <c r="H7207"/>
      <c r="N7207"/>
      <c r="P7207" s="8"/>
      <c r="R7207" s="8"/>
      <c r="T7207" s="8"/>
      <c r="AQ7207"/>
      <c r="BJ7207" s="33" t="s">
        <v>7374</v>
      </c>
      <c r="BP7207" s="8"/>
    </row>
    <row r="7208" spans="1:68" x14ac:dyDescent="0.25">
      <c r="A7208" s="8"/>
      <c r="B7208" s="8"/>
      <c r="C7208" s="8"/>
      <c r="D7208" s="8"/>
      <c r="F7208" s="8"/>
      <c r="H7208"/>
      <c r="N7208"/>
      <c r="P7208" s="8"/>
      <c r="R7208" s="8"/>
      <c r="T7208" s="8"/>
      <c r="AQ7208"/>
      <c r="BJ7208" s="33" t="s">
        <v>7375</v>
      </c>
      <c r="BP7208" s="8"/>
    </row>
    <row r="7209" spans="1:68" x14ac:dyDescent="0.25">
      <c r="A7209" s="8"/>
      <c r="B7209" s="8"/>
      <c r="C7209" s="8"/>
      <c r="D7209" s="8"/>
      <c r="F7209" s="8"/>
      <c r="H7209"/>
      <c r="N7209"/>
      <c r="P7209" s="8"/>
      <c r="R7209" s="8"/>
      <c r="T7209" s="8"/>
      <c r="AQ7209"/>
      <c r="BJ7209" s="33" t="s">
        <v>7376</v>
      </c>
      <c r="BP7209" s="8"/>
    </row>
    <row r="7210" spans="1:68" x14ac:dyDescent="0.25">
      <c r="A7210" s="8"/>
      <c r="B7210" s="8"/>
      <c r="C7210" s="8"/>
      <c r="D7210" s="8"/>
      <c r="F7210" s="8"/>
      <c r="H7210"/>
      <c r="N7210"/>
      <c r="P7210" s="8"/>
      <c r="R7210" s="8"/>
      <c r="T7210" s="8"/>
      <c r="AQ7210"/>
      <c r="BJ7210" s="33" t="s">
        <v>7377</v>
      </c>
      <c r="BP7210" s="8"/>
    </row>
    <row r="7211" spans="1:68" x14ac:dyDescent="0.25">
      <c r="A7211" s="8"/>
      <c r="B7211" s="8"/>
      <c r="C7211" s="8"/>
      <c r="D7211" s="8"/>
      <c r="F7211" s="8"/>
      <c r="H7211"/>
      <c r="N7211"/>
      <c r="P7211" s="8"/>
      <c r="R7211" s="8"/>
      <c r="T7211" s="8"/>
      <c r="AQ7211"/>
      <c r="BJ7211" s="33" t="s">
        <v>7378</v>
      </c>
      <c r="BP7211" s="8"/>
    </row>
    <row r="7212" spans="1:68" x14ac:dyDescent="0.25">
      <c r="A7212" s="8"/>
      <c r="B7212" s="8"/>
      <c r="C7212" s="8"/>
      <c r="D7212" s="8"/>
      <c r="F7212" s="8"/>
      <c r="H7212"/>
      <c r="N7212"/>
      <c r="P7212" s="8"/>
      <c r="R7212" s="8"/>
      <c r="T7212" s="8"/>
      <c r="AQ7212"/>
      <c r="BJ7212" s="33" t="s">
        <v>7379</v>
      </c>
      <c r="BP7212" s="8"/>
    </row>
    <row r="7213" spans="1:68" x14ac:dyDescent="0.25">
      <c r="A7213" s="8"/>
      <c r="B7213" s="8"/>
      <c r="C7213" s="8"/>
      <c r="D7213" s="8"/>
      <c r="F7213" s="8"/>
      <c r="H7213"/>
      <c r="N7213"/>
      <c r="P7213" s="8"/>
      <c r="R7213" s="8"/>
      <c r="T7213" s="8"/>
      <c r="AQ7213"/>
      <c r="BJ7213" s="33" t="s">
        <v>7380</v>
      </c>
      <c r="BP7213" s="8"/>
    </row>
    <row r="7214" spans="1:68" x14ac:dyDescent="0.25">
      <c r="A7214" s="8"/>
      <c r="B7214" s="8"/>
      <c r="C7214" s="8"/>
      <c r="D7214" s="8"/>
      <c r="F7214" s="8"/>
      <c r="H7214"/>
      <c r="N7214"/>
      <c r="P7214" s="8"/>
      <c r="R7214" s="8"/>
      <c r="T7214" s="8"/>
      <c r="AQ7214"/>
      <c r="BJ7214" s="33" t="s">
        <v>7381</v>
      </c>
      <c r="BP7214" s="8"/>
    </row>
    <row r="7215" spans="1:68" x14ac:dyDescent="0.25">
      <c r="A7215" s="8"/>
      <c r="B7215" s="8"/>
      <c r="C7215" s="8"/>
      <c r="D7215" s="8"/>
      <c r="F7215" s="8"/>
      <c r="H7215"/>
      <c r="N7215"/>
      <c r="P7215" s="8"/>
      <c r="R7215" s="8"/>
      <c r="T7215" s="8"/>
      <c r="AQ7215"/>
      <c r="BJ7215" s="33" t="s">
        <v>7382</v>
      </c>
      <c r="BP7215" s="8"/>
    </row>
    <row r="7216" spans="1:68" x14ac:dyDescent="0.25">
      <c r="A7216" s="8"/>
      <c r="B7216" s="8"/>
      <c r="C7216" s="8"/>
      <c r="D7216" s="8"/>
      <c r="F7216" s="8"/>
      <c r="H7216"/>
      <c r="N7216"/>
      <c r="P7216" s="8"/>
      <c r="R7216" s="8"/>
      <c r="T7216" s="8"/>
      <c r="AQ7216"/>
      <c r="BJ7216" s="33" t="s">
        <v>7383</v>
      </c>
      <c r="BP7216" s="8"/>
    </row>
    <row r="7217" spans="1:68" x14ac:dyDescent="0.25">
      <c r="A7217" s="8"/>
      <c r="B7217" s="8"/>
      <c r="C7217" s="8"/>
      <c r="D7217" s="8"/>
      <c r="F7217" s="8"/>
      <c r="H7217"/>
      <c r="N7217"/>
      <c r="P7217" s="8"/>
      <c r="R7217" s="8"/>
      <c r="T7217" s="8"/>
      <c r="AQ7217"/>
      <c r="BJ7217" s="33" t="s">
        <v>7384</v>
      </c>
      <c r="BP7217" s="8"/>
    </row>
    <row r="7218" spans="1:68" x14ac:dyDescent="0.25">
      <c r="A7218" s="8"/>
      <c r="B7218" s="8"/>
      <c r="C7218" s="8"/>
      <c r="D7218" s="8"/>
      <c r="F7218" s="8"/>
      <c r="H7218"/>
      <c r="N7218"/>
      <c r="P7218" s="8"/>
      <c r="R7218" s="8"/>
      <c r="T7218" s="8"/>
      <c r="AQ7218"/>
      <c r="BJ7218" s="33" t="s">
        <v>7385</v>
      </c>
      <c r="BP7218" s="8"/>
    </row>
    <row r="7219" spans="1:68" x14ac:dyDescent="0.25">
      <c r="A7219" s="8"/>
      <c r="B7219" s="8"/>
      <c r="C7219" s="8"/>
      <c r="D7219" s="8"/>
      <c r="F7219" s="8"/>
      <c r="H7219"/>
      <c r="N7219"/>
      <c r="P7219" s="8"/>
      <c r="R7219" s="8"/>
      <c r="T7219" s="8"/>
      <c r="AQ7219"/>
      <c r="BJ7219" s="33" t="s">
        <v>7386</v>
      </c>
      <c r="BP7219" s="8"/>
    </row>
    <row r="7220" spans="1:68" x14ac:dyDescent="0.25">
      <c r="A7220" s="8"/>
      <c r="B7220" s="8"/>
      <c r="C7220" s="8"/>
      <c r="D7220" s="8"/>
      <c r="F7220" s="8"/>
      <c r="H7220"/>
      <c r="N7220"/>
      <c r="P7220" s="8"/>
      <c r="R7220" s="8"/>
      <c r="T7220" s="8"/>
      <c r="AQ7220"/>
      <c r="BJ7220" s="33" t="s">
        <v>7387</v>
      </c>
      <c r="BP7220" s="8"/>
    </row>
    <row r="7221" spans="1:68" x14ac:dyDescent="0.25">
      <c r="A7221" s="8"/>
      <c r="B7221" s="8"/>
      <c r="C7221" s="8"/>
      <c r="D7221" s="8"/>
      <c r="F7221" s="8"/>
      <c r="H7221"/>
      <c r="N7221"/>
      <c r="P7221" s="8"/>
      <c r="R7221" s="8"/>
      <c r="T7221" s="8"/>
      <c r="AQ7221"/>
      <c r="BJ7221" s="33" t="s">
        <v>7388</v>
      </c>
      <c r="BP7221" s="8"/>
    </row>
    <row r="7222" spans="1:68" x14ac:dyDescent="0.25">
      <c r="A7222" s="8"/>
      <c r="B7222" s="8"/>
      <c r="C7222" s="8"/>
      <c r="D7222" s="8"/>
      <c r="F7222" s="8"/>
      <c r="H7222"/>
      <c r="N7222"/>
      <c r="P7222" s="8"/>
      <c r="R7222" s="8"/>
      <c r="T7222" s="8"/>
      <c r="AQ7222"/>
      <c r="BJ7222" s="33" t="s">
        <v>7389</v>
      </c>
      <c r="BP7222" s="8"/>
    </row>
    <row r="7223" spans="1:68" x14ac:dyDescent="0.25">
      <c r="A7223" s="8"/>
      <c r="B7223" s="8"/>
      <c r="C7223" s="8"/>
      <c r="D7223" s="8"/>
      <c r="F7223" s="8"/>
      <c r="H7223"/>
      <c r="N7223"/>
      <c r="P7223" s="8"/>
      <c r="R7223" s="8"/>
      <c r="T7223" s="8"/>
      <c r="AQ7223"/>
      <c r="BJ7223" s="33" t="s">
        <v>7390</v>
      </c>
      <c r="BP7223" s="8"/>
    </row>
    <row r="7224" spans="1:68" x14ac:dyDescent="0.25">
      <c r="A7224" s="8"/>
      <c r="B7224" s="8"/>
      <c r="C7224" s="8"/>
      <c r="D7224" s="8"/>
      <c r="F7224" s="8"/>
      <c r="H7224"/>
      <c r="N7224"/>
      <c r="P7224" s="8"/>
      <c r="R7224" s="8"/>
      <c r="T7224" s="8"/>
      <c r="AQ7224"/>
      <c r="BJ7224" s="33" t="s">
        <v>7391</v>
      </c>
      <c r="BP7224" s="8"/>
    </row>
    <row r="7225" spans="1:68" x14ac:dyDescent="0.25">
      <c r="A7225" s="8"/>
      <c r="B7225" s="8"/>
      <c r="C7225" s="8"/>
      <c r="D7225" s="8"/>
      <c r="F7225" s="8"/>
      <c r="H7225"/>
      <c r="N7225"/>
      <c r="P7225" s="8"/>
      <c r="R7225" s="8"/>
      <c r="T7225" s="8"/>
      <c r="AQ7225"/>
      <c r="BJ7225" s="33" t="s">
        <v>7392</v>
      </c>
      <c r="BP7225" s="8"/>
    </row>
    <row r="7226" spans="1:68" x14ac:dyDescent="0.25">
      <c r="A7226" s="8"/>
      <c r="B7226" s="8"/>
      <c r="C7226" s="8"/>
      <c r="D7226" s="8"/>
      <c r="F7226" s="8"/>
      <c r="H7226"/>
      <c r="N7226"/>
      <c r="P7226" s="8"/>
      <c r="R7226" s="8"/>
      <c r="T7226" s="8"/>
      <c r="AQ7226"/>
      <c r="BJ7226" s="33" t="s">
        <v>7393</v>
      </c>
      <c r="BP7226" s="8"/>
    </row>
    <row r="7227" spans="1:68" x14ac:dyDescent="0.25">
      <c r="A7227" s="8"/>
      <c r="B7227" s="8"/>
      <c r="C7227" s="8"/>
      <c r="D7227" s="8"/>
      <c r="F7227" s="8"/>
      <c r="H7227"/>
      <c r="N7227"/>
      <c r="P7227" s="8"/>
      <c r="R7227" s="8"/>
      <c r="T7227" s="8"/>
      <c r="AQ7227"/>
      <c r="BJ7227" s="33" t="s">
        <v>7394</v>
      </c>
      <c r="BP7227" s="8"/>
    </row>
    <row r="7228" spans="1:68" x14ac:dyDescent="0.25">
      <c r="A7228" s="8"/>
      <c r="B7228" s="8"/>
      <c r="C7228" s="8"/>
      <c r="D7228" s="8"/>
      <c r="F7228" s="8"/>
      <c r="H7228"/>
      <c r="N7228"/>
      <c r="P7228" s="8"/>
      <c r="R7228" s="8"/>
      <c r="T7228" s="8"/>
      <c r="AQ7228"/>
      <c r="BJ7228" s="33" t="s">
        <v>7395</v>
      </c>
      <c r="BP7228" s="8"/>
    </row>
    <row r="7229" spans="1:68" x14ac:dyDescent="0.25">
      <c r="A7229" s="8"/>
      <c r="B7229" s="8"/>
      <c r="C7229" s="8"/>
      <c r="D7229" s="8"/>
      <c r="F7229" s="8"/>
      <c r="H7229"/>
      <c r="N7229"/>
      <c r="P7229" s="8"/>
      <c r="R7229" s="8"/>
      <c r="T7229" s="8"/>
      <c r="AQ7229"/>
      <c r="BJ7229" s="33" t="s">
        <v>7396</v>
      </c>
      <c r="BP7229" s="8"/>
    </row>
    <row r="7230" spans="1:68" x14ac:dyDescent="0.25">
      <c r="A7230" s="8"/>
      <c r="B7230" s="8"/>
      <c r="C7230" s="8"/>
      <c r="D7230" s="8"/>
      <c r="F7230" s="8"/>
      <c r="H7230"/>
      <c r="N7230"/>
      <c r="P7230" s="8"/>
      <c r="R7230" s="8"/>
      <c r="T7230" s="8"/>
      <c r="AQ7230"/>
      <c r="BJ7230" s="33" t="s">
        <v>7397</v>
      </c>
      <c r="BP7230" s="8"/>
    </row>
    <row r="7231" spans="1:68" x14ac:dyDescent="0.25">
      <c r="A7231" s="8"/>
      <c r="B7231" s="8"/>
      <c r="C7231" s="8"/>
      <c r="D7231" s="8"/>
      <c r="F7231" s="8"/>
      <c r="H7231"/>
      <c r="N7231"/>
      <c r="P7231" s="8"/>
      <c r="R7231" s="8"/>
      <c r="T7231" s="8"/>
      <c r="AQ7231"/>
      <c r="BJ7231" s="33" t="s">
        <v>7398</v>
      </c>
      <c r="BP7231" s="8"/>
    </row>
    <row r="7232" spans="1:68" x14ac:dyDescent="0.25">
      <c r="A7232" s="8"/>
      <c r="B7232" s="8"/>
      <c r="C7232" s="8"/>
      <c r="D7232" s="8"/>
      <c r="F7232" s="8"/>
      <c r="H7232"/>
      <c r="N7232"/>
      <c r="P7232" s="8"/>
      <c r="R7232" s="8"/>
      <c r="T7232" s="8"/>
      <c r="AQ7232"/>
      <c r="BJ7232" s="33" t="s">
        <v>7399</v>
      </c>
      <c r="BP7232" s="8"/>
    </row>
    <row r="7233" spans="1:68" x14ac:dyDescent="0.25">
      <c r="A7233" s="8"/>
      <c r="B7233" s="8"/>
      <c r="C7233" s="8"/>
      <c r="D7233" s="8"/>
      <c r="F7233" s="8"/>
      <c r="H7233"/>
      <c r="N7233"/>
      <c r="P7233" s="8"/>
      <c r="R7233" s="8"/>
      <c r="T7233" s="8"/>
      <c r="AQ7233"/>
      <c r="BJ7233" s="33" t="s">
        <v>7400</v>
      </c>
      <c r="BP7233" s="8"/>
    </row>
    <row r="7234" spans="1:68" x14ac:dyDescent="0.25">
      <c r="A7234" s="8"/>
      <c r="B7234" s="8"/>
      <c r="C7234" s="8"/>
      <c r="D7234" s="8"/>
      <c r="F7234" s="8"/>
      <c r="H7234"/>
      <c r="N7234"/>
      <c r="P7234" s="8"/>
      <c r="R7234" s="8"/>
      <c r="T7234" s="8"/>
      <c r="AQ7234"/>
      <c r="BJ7234" s="33" t="s">
        <v>7401</v>
      </c>
      <c r="BP7234" s="8"/>
    </row>
    <row r="7235" spans="1:68" x14ac:dyDescent="0.25">
      <c r="A7235" s="8"/>
      <c r="B7235" s="8"/>
      <c r="C7235" s="8"/>
      <c r="D7235" s="8"/>
      <c r="F7235" s="8"/>
      <c r="H7235"/>
      <c r="N7235"/>
      <c r="P7235" s="8"/>
      <c r="R7235" s="8"/>
      <c r="T7235" s="8"/>
      <c r="AQ7235"/>
      <c r="BJ7235" s="33" t="s">
        <v>7402</v>
      </c>
      <c r="BP7235" s="8"/>
    </row>
    <row r="7236" spans="1:68" x14ac:dyDescent="0.25">
      <c r="A7236" s="8"/>
      <c r="B7236" s="8"/>
      <c r="C7236" s="8"/>
      <c r="D7236" s="8"/>
      <c r="F7236" s="8"/>
      <c r="H7236"/>
      <c r="N7236"/>
      <c r="P7236" s="8"/>
      <c r="R7236" s="8"/>
      <c r="T7236" s="8"/>
      <c r="AQ7236"/>
      <c r="BJ7236" s="33" t="s">
        <v>7403</v>
      </c>
      <c r="BP7236" s="8"/>
    </row>
    <row r="7237" spans="1:68" x14ac:dyDescent="0.25">
      <c r="A7237" s="8"/>
      <c r="B7237" s="8"/>
      <c r="C7237" s="8"/>
      <c r="D7237" s="8"/>
      <c r="F7237" s="8"/>
      <c r="H7237"/>
      <c r="N7237"/>
      <c r="P7237" s="8"/>
      <c r="R7237" s="8"/>
      <c r="T7237" s="8"/>
      <c r="AQ7237"/>
      <c r="BJ7237" s="33" t="s">
        <v>7404</v>
      </c>
      <c r="BP7237" s="8"/>
    </row>
    <row r="7238" spans="1:68" x14ac:dyDescent="0.25">
      <c r="A7238" s="8"/>
      <c r="B7238" s="8"/>
      <c r="C7238" s="8"/>
      <c r="D7238" s="8"/>
      <c r="F7238" s="8"/>
      <c r="H7238"/>
      <c r="N7238"/>
      <c r="P7238" s="8"/>
      <c r="R7238" s="8"/>
      <c r="T7238" s="8"/>
      <c r="AQ7238"/>
      <c r="BJ7238" s="33" t="s">
        <v>7405</v>
      </c>
      <c r="BP7238" s="8"/>
    </row>
    <row r="7239" spans="1:68" x14ac:dyDescent="0.25">
      <c r="A7239" s="8"/>
      <c r="B7239" s="8"/>
      <c r="C7239" s="8"/>
      <c r="D7239" s="8"/>
      <c r="F7239" s="8"/>
      <c r="H7239"/>
      <c r="N7239"/>
      <c r="P7239" s="8"/>
      <c r="R7239" s="8"/>
      <c r="T7239" s="8"/>
      <c r="AQ7239"/>
      <c r="BJ7239" s="33" t="s">
        <v>7406</v>
      </c>
      <c r="BP7239" s="8"/>
    </row>
    <row r="7240" spans="1:68" x14ac:dyDescent="0.25">
      <c r="A7240" s="8"/>
      <c r="B7240" s="8"/>
      <c r="C7240" s="8"/>
      <c r="D7240" s="8"/>
      <c r="F7240" s="8"/>
      <c r="H7240"/>
      <c r="N7240"/>
      <c r="P7240" s="8"/>
      <c r="R7240" s="8"/>
      <c r="T7240" s="8"/>
      <c r="AQ7240"/>
      <c r="BJ7240" s="33" t="s">
        <v>7407</v>
      </c>
      <c r="BP7240" s="8"/>
    </row>
    <row r="7241" spans="1:68" x14ac:dyDescent="0.25">
      <c r="A7241" s="8"/>
      <c r="B7241" s="8"/>
      <c r="C7241" s="8"/>
      <c r="D7241" s="8"/>
      <c r="F7241" s="8"/>
      <c r="H7241"/>
      <c r="N7241"/>
      <c r="P7241" s="8"/>
      <c r="R7241" s="8"/>
      <c r="T7241" s="8"/>
      <c r="AQ7241"/>
      <c r="BJ7241" s="33" t="s">
        <v>7408</v>
      </c>
      <c r="BP7241" s="8"/>
    </row>
    <row r="7242" spans="1:68" x14ac:dyDescent="0.25">
      <c r="A7242" s="8"/>
      <c r="B7242" s="8"/>
      <c r="C7242" s="8"/>
      <c r="D7242" s="8"/>
      <c r="F7242" s="8"/>
      <c r="H7242"/>
      <c r="N7242"/>
      <c r="P7242" s="8"/>
      <c r="R7242" s="8"/>
      <c r="T7242" s="8"/>
      <c r="AQ7242"/>
      <c r="BJ7242" s="33" t="s">
        <v>7409</v>
      </c>
      <c r="BP7242" s="8"/>
    </row>
    <row r="7243" spans="1:68" x14ac:dyDescent="0.25">
      <c r="A7243" s="8"/>
      <c r="B7243" s="8"/>
      <c r="C7243" s="8"/>
      <c r="D7243" s="8"/>
      <c r="F7243" s="8"/>
      <c r="H7243"/>
      <c r="N7243"/>
      <c r="P7243" s="8"/>
      <c r="R7243" s="8"/>
      <c r="T7243" s="8"/>
      <c r="AQ7243"/>
      <c r="BJ7243" s="33" t="s">
        <v>7410</v>
      </c>
      <c r="BP7243" s="8"/>
    </row>
    <row r="7244" spans="1:68" x14ac:dyDescent="0.25">
      <c r="A7244" s="8"/>
      <c r="B7244" s="8"/>
      <c r="C7244" s="8"/>
      <c r="D7244" s="8"/>
      <c r="F7244" s="8"/>
      <c r="H7244"/>
      <c r="N7244"/>
      <c r="P7244" s="8"/>
      <c r="R7244" s="8"/>
      <c r="T7244" s="8"/>
      <c r="AQ7244"/>
      <c r="BJ7244" s="33" t="s">
        <v>7411</v>
      </c>
      <c r="BP7244" s="8"/>
    </row>
    <row r="7245" spans="1:68" x14ac:dyDescent="0.25">
      <c r="A7245" s="8"/>
      <c r="B7245" s="8"/>
      <c r="C7245" s="8"/>
      <c r="D7245" s="8"/>
      <c r="F7245" s="8"/>
      <c r="H7245"/>
      <c r="N7245"/>
      <c r="P7245" s="8"/>
      <c r="R7245" s="8"/>
      <c r="T7245" s="8"/>
      <c r="AQ7245"/>
      <c r="BJ7245" s="33" t="s">
        <v>7412</v>
      </c>
      <c r="BP7245" s="8"/>
    </row>
    <row r="7246" spans="1:68" x14ac:dyDescent="0.25">
      <c r="A7246" s="8"/>
      <c r="B7246" s="8"/>
      <c r="C7246" s="8"/>
      <c r="D7246" s="8"/>
      <c r="F7246" s="8"/>
      <c r="H7246"/>
      <c r="N7246"/>
      <c r="P7246" s="8"/>
      <c r="R7246" s="8"/>
      <c r="T7246" s="8"/>
      <c r="AQ7246"/>
      <c r="BJ7246" s="33" t="s">
        <v>7413</v>
      </c>
      <c r="BP7246" s="8"/>
    </row>
    <row r="7247" spans="1:68" x14ac:dyDescent="0.25">
      <c r="A7247" s="8"/>
      <c r="B7247" s="8"/>
      <c r="C7247" s="8"/>
      <c r="D7247" s="8"/>
      <c r="F7247" s="8"/>
      <c r="H7247"/>
      <c r="N7247"/>
      <c r="P7247" s="8"/>
      <c r="R7247" s="8"/>
      <c r="T7247" s="8"/>
      <c r="AQ7247"/>
      <c r="BJ7247" s="33" t="s">
        <v>7414</v>
      </c>
      <c r="BP7247" s="8"/>
    </row>
    <row r="7248" spans="1:68" x14ac:dyDescent="0.25">
      <c r="A7248" s="8"/>
      <c r="B7248" s="8"/>
      <c r="C7248" s="8"/>
      <c r="D7248" s="8"/>
      <c r="F7248" s="8"/>
      <c r="H7248"/>
      <c r="N7248"/>
      <c r="P7248" s="8"/>
      <c r="R7248" s="8"/>
      <c r="T7248" s="8"/>
      <c r="AQ7248"/>
      <c r="BJ7248" s="33" t="s">
        <v>7415</v>
      </c>
      <c r="BP7248" s="8"/>
    </row>
    <row r="7249" spans="1:68" x14ac:dyDescent="0.25">
      <c r="A7249" s="8"/>
      <c r="B7249" s="8"/>
      <c r="C7249" s="8"/>
      <c r="D7249" s="8"/>
      <c r="F7249" s="8"/>
      <c r="H7249"/>
      <c r="N7249"/>
      <c r="P7249" s="8"/>
      <c r="R7249" s="8"/>
      <c r="T7249" s="8"/>
      <c r="AQ7249"/>
      <c r="BJ7249" s="33" t="s">
        <v>7416</v>
      </c>
      <c r="BP7249" s="8"/>
    </row>
    <row r="7250" spans="1:68" x14ac:dyDescent="0.25">
      <c r="A7250" s="8"/>
      <c r="B7250" s="8"/>
      <c r="C7250" s="8"/>
      <c r="D7250" s="8"/>
      <c r="F7250" s="8"/>
      <c r="H7250"/>
      <c r="N7250"/>
      <c r="P7250" s="8"/>
      <c r="R7250" s="8"/>
      <c r="T7250" s="8"/>
      <c r="AQ7250"/>
      <c r="BJ7250" s="33" t="s">
        <v>7417</v>
      </c>
      <c r="BP7250" s="8"/>
    </row>
    <row r="7251" spans="1:68" x14ac:dyDescent="0.25">
      <c r="A7251" s="8"/>
      <c r="B7251" s="8"/>
      <c r="C7251" s="8"/>
      <c r="D7251" s="8"/>
      <c r="F7251" s="8"/>
      <c r="H7251"/>
      <c r="N7251"/>
      <c r="P7251" s="8"/>
      <c r="R7251" s="8"/>
      <c r="T7251" s="8"/>
      <c r="AQ7251"/>
      <c r="BJ7251" s="33" t="s">
        <v>7418</v>
      </c>
      <c r="BP7251" s="8"/>
    </row>
    <row r="7252" spans="1:68" x14ac:dyDescent="0.25">
      <c r="A7252" s="8"/>
      <c r="B7252" s="8"/>
      <c r="C7252" s="8"/>
      <c r="D7252" s="8"/>
      <c r="F7252" s="8"/>
      <c r="H7252"/>
      <c r="N7252"/>
      <c r="P7252" s="8"/>
      <c r="R7252" s="8"/>
      <c r="T7252" s="8"/>
      <c r="AQ7252"/>
      <c r="BJ7252" s="33" t="s">
        <v>7419</v>
      </c>
      <c r="BP7252" s="8"/>
    </row>
    <row r="7253" spans="1:68" x14ac:dyDescent="0.25">
      <c r="A7253" s="8"/>
      <c r="B7253" s="8"/>
      <c r="C7253" s="8"/>
      <c r="D7253" s="8"/>
      <c r="F7253" s="8"/>
      <c r="H7253"/>
      <c r="N7253"/>
      <c r="P7253" s="8"/>
      <c r="R7253" s="8"/>
      <c r="T7253" s="8"/>
      <c r="AQ7253"/>
      <c r="BJ7253" s="33" t="s">
        <v>7420</v>
      </c>
      <c r="BP7253" s="8"/>
    </row>
    <row r="7254" spans="1:68" x14ac:dyDescent="0.25">
      <c r="A7254" s="8"/>
      <c r="B7254" s="8"/>
      <c r="C7254" s="8"/>
      <c r="D7254" s="8"/>
      <c r="F7254" s="8"/>
      <c r="H7254"/>
      <c r="N7254"/>
      <c r="P7254" s="8"/>
      <c r="R7254" s="8"/>
      <c r="T7254" s="8"/>
      <c r="AQ7254"/>
      <c r="BJ7254" s="33" t="s">
        <v>7421</v>
      </c>
      <c r="BP7254" s="8"/>
    </row>
    <row r="7255" spans="1:68" x14ac:dyDescent="0.25">
      <c r="A7255" s="8"/>
      <c r="B7255" s="8"/>
      <c r="C7255" s="8"/>
      <c r="D7255" s="8"/>
      <c r="F7255" s="8"/>
      <c r="H7255"/>
      <c r="N7255"/>
      <c r="P7255" s="8"/>
      <c r="R7255" s="8"/>
      <c r="T7255" s="8"/>
      <c r="AQ7255"/>
      <c r="BJ7255" s="33" t="s">
        <v>7422</v>
      </c>
      <c r="BP7255" s="8"/>
    </row>
    <row r="7256" spans="1:68" x14ac:dyDescent="0.25">
      <c r="A7256" s="8"/>
      <c r="B7256" s="8"/>
      <c r="C7256" s="8"/>
      <c r="D7256" s="8"/>
      <c r="F7256" s="8"/>
      <c r="H7256"/>
      <c r="N7256"/>
      <c r="P7256" s="8"/>
      <c r="R7256" s="8"/>
      <c r="T7256" s="8"/>
      <c r="AQ7256"/>
      <c r="BJ7256" s="33" t="s">
        <v>7423</v>
      </c>
      <c r="BP7256" s="8"/>
    </row>
    <row r="7257" spans="1:68" x14ac:dyDescent="0.25">
      <c r="A7257" s="8"/>
      <c r="B7257" s="8"/>
      <c r="C7257" s="8"/>
      <c r="D7257" s="8"/>
      <c r="F7257" s="8"/>
      <c r="H7257"/>
      <c r="N7257"/>
      <c r="P7257" s="8"/>
      <c r="R7257" s="8"/>
      <c r="T7257" s="8"/>
      <c r="AQ7257"/>
      <c r="BJ7257" s="33" t="s">
        <v>7424</v>
      </c>
      <c r="BP7257" s="8"/>
    </row>
    <row r="7258" spans="1:68" x14ac:dyDescent="0.25">
      <c r="A7258" s="8"/>
      <c r="B7258" s="8"/>
      <c r="C7258" s="8"/>
      <c r="D7258" s="8"/>
      <c r="F7258" s="8"/>
      <c r="H7258"/>
      <c r="N7258"/>
      <c r="P7258" s="8"/>
      <c r="R7258" s="8"/>
      <c r="T7258" s="8"/>
      <c r="AQ7258"/>
      <c r="BJ7258" s="33" t="s">
        <v>7425</v>
      </c>
      <c r="BP7258" s="8"/>
    </row>
    <row r="7259" spans="1:68" x14ac:dyDescent="0.25">
      <c r="A7259" s="8"/>
      <c r="B7259" s="8"/>
      <c r="C7259" s="8"/>
      <c r="D7259" s="8"/>
      <c r="F7259" s="8"/>
      <c r="H7259"/>
      <c r="N7259"/>
      <c r="P7259" s="8"/>
      <c r="R7259" s="8"/>
      <c r="T7259" s="8"/>
      <c r="AQ7259"/>
      <c r="BJ7259" s="33" t="s">
        <v>7426</v>
      </c>
      <c r="BP7259" s="8"/>
    </row>
    <row r="7260" spans="1:68" x14ac:dyDescent="0.25">
      <c r="A7260" s="8"/>
      <c r="B7260" s="8"/>
      <c r="C7260" s="8"/>
      <c r="D7260" s="8"/>
      <c r="F7260" s="8"/>
      <c r="H7260"/>
      <c r="N7260"/>
      <c r="P7260" s="8"/>
      <c r="R7260" s="8"/>
      <c r="T7260" s="8"/>
      <c r="AQ7260"/>
      <c r="BJ7260" s="33" t="s">
        <v>7427</v>
      </c>
      <c r="BP7260" s="8"/>
    </row>
    <row r="7261" spans="1:68" x14ac:dyDescent="0.25">
      <c r="A7261" s="8"/>
      <c r="B7261" s="8"/>
      <c r="C7261" s="8"/>
      <c r="D7261" s="8"/>
      <c r="F7261" s="8"/>
      <c r="H7261"/>
      <c r="N7261"/>
      <c r="P7261" s="8"/>
      <c r="R7261" s="8"/>
      <c r="T7261" s="8"/>
      <c r="AQ7261"/>
      <c r="BJ7261" s="33" t="s">
        <v>7428</v>
      </c>
      <c r="BP7261" s="8"/>
    </row>
    <row r="7262" spans="1:68" x14ac:dyDescent="0.25">
      <c r="A7262" s="8"/>
      <c r="B7262" s="8"/>
      <c r="C7262" s="8"/>
      <c r="D7262" s="8"/>
      <c r="F7262" s="8"/>
      <c r="H7262"/>
      <c r="N7262"/>
      <c r="P7262" s="8"/>
      <c r="R7262" s="8"/>
      <c r="T7262" s="8"/>
      <c r="AQ7262"/>
      <c r="BJ7262" s="33" t="s">
        <v>7429</v>
      </c>
      <c r="BP7262" s="8"/>
    </row>
    <row r="7263" spans="1:68" x14ac:dyDescent="0.25">
      <c r="A7263" s="8"/>
      <c r="B7263" s="8"/>
      <c r="C7263" s="8"/>
      <c r="D7263" s="8"/>
      <c r="F7263" s="8"/>
      <c r="H7263"/>
      <c r="N7263"/>
      <c r="P7263" s="8"/>
      <c r="R7263" s="8"/>
      <c r="T7263" s="8"/>
      <c r="AQ7263"/>
      <c r="BJ7263" s="33" t="s">
        <v>7430</v>
      </c>
      <c r="BP7263" s="8"/>
    </row>
    <row r="7264" spans="1:68" x14ac:dyDescent="0.25">
      <c r="A7264" s="8"/>
      <c r="B7264" s="8"/>
      <c r="C7264" s="8"/>
      <c r="D7264" s="8"/>
      <c r="F7264" s="8"/>
      <c r="H7264"/>
      <c r="N7264"/>
      <c r="P7264" s="8"/>
      <c r="R7264" s="8"/>
      <c r="T7264" s="8"/>
      <c r="AQ7264"/>
      <c r="BJ7264" s="33" t="s">
        <v>7431</v>
      </c>
      <c r="BP7264" s="8"/>
    </row>
    <row r="7265" spans="1:68" x14ac:dyDescent="0.25">
      <c r="A7265" s="8"/>
      <c r="B7265" s="8"/>
      <c r="C7265" s="8"/>
      <c r="D7265" s="8"/>
      <c r="F7265" s="8"/>
      <c r="H7265"/>
      <c r="N7265"/>
      <c r="P7265" s="8"/>
      <c r="R7265" s="8"/>
      <c r="T7265" s="8"/>
      <c r="AQ7265"/>
      <c r="BJ7265" s="33" t="s">
        <v>7432</v>
      </c>
      <c r="BP7265" s="8"/>
    </row>
    <row r="7266" spans="1:68" x14ac:dyDescent="0.25">
      <c r="A7266" s="8"/>
      <c r="B7266" s="8"/>
      <c r="C7266" s="8"/>
      <c r="D7266" s="8"/>
      <c r="F7266" s="8"/>
      <c r="H7266"/>
      <c r="N7266"/>
      <c r="P7266" s="8"/>
      <c r="R7266" s="8"/>
      <c r="T7266" s="8"/>
      <c r="AQ7266"/>
      <c r="BJ7266" s="33" t="s">
        <v>7433</v>
      </c>
      <c r="BP7266" s="8"/>
    </row>
    <row r="7267" spans="1:68" x14ac:dyDescent="0.25">
      <c r="A7267" s="8"/>
      <c r="B7267" s="8"/>
      <c r="C7267" s="8"/>
      <c r="D7267" s="8"/>
      <c r="F7267" s="8"/>
      <c r="H7267"/>
      <c r="N7267"/>
      <c r="P7267" s="8"/>
      <c r="R7267" s="8"/>
      <c r="T7267" s="8"/>
      <c r="AQ7267"/>
      <c r="BJ7267" s="33" t="s">
        <v>7434</v>
      </c>
      <c r="BP7267" s="8"/>
    </row>
    <row r="7268" spans="1:68" x14ac:dyDescent="0.25">
      <c r="A7268" s="8"/>
      <c r="B7268" s="8"/>
      <c r="C7268" s="8"/>
      <c r="D7268" s="8"/>
      <c r="F7268" s="8"/>
      <c r="H7268"/>
      <c r="N7268"/>
      <c r="P7268" s="8"/>
      <c r="R7268" s="8"/>
      <c r="T7268" s="8"/>
      <c r="AQ7268"/>
      <c r="BJ7268" s="33" t="s">
        <v>7435</v>
      </c>
      <c r="BP7268" s="8"/>
    </row>
    <row r="7269" spans="1:68" x14ac:dyDescent="0.25">
      <c r="A7269" s="8"/>
      <c r="B7269" s="8"/>
      <c r="C7269" s="8"/>
      <c r="D7269" s="8"/>
      <c r="F7269" s="8"/>
      <c r="H7269"/>
      <c r="N7269"/>
      <c r="P7269" s="8"/>
      <c r="R7269" s="8"/>
      <c r="T7269" s="8"/>
      <c r="AQ7269"/>
      <c r="BJ7269" s="33" t="s">
        <v>7436</v>
      </c>
      <c r="BP7269" s="8"/>
    </row>
    <row r="7270" spans="1:68" x14ac:dyDescent="0.25">
      <c r="A7270" s="8"/>
      <c r="B7270" s="8"/>
      <c r="C7270" s="8"/>
      <c r="D7270" s="8"/>
      <c r="F7270" s="8"/>
      <c r="H7270"/>
      <c r="N7270"/>
      <c r="P7270" s="8"/>
      <c r="R7270" s="8"/>
      <c r="T7270" s="8"/>
      <c r="AQ7270"/>
      <c r="BJ7270" s="33" t="s">
        <v>7437</v>
      </c>
      <c r="BP7270" s="8"/>
    </row>
    <row r="7271" spans="1:68" x14ac:dyDescent="0.25">
      <c r="A7271" s="8"/>
      <c r="B7271" s="8"/>
      <c r="C7271" s="8"/>
      <c r="D7271" s="8"/>
      <c r="F7271" s="8"/>
      <c r="H7271"/>
      <c r="N7271"/>
      <c r="P7271" s="8"/>
      <c r="R7271" s="8"/>
      <c r="T7271" s="8"/>
      <c r="AQ7271"/>
      <c r="BJ7271" s="33" t="s">
        <v>7438</v>
      </c>
      <c r="BP7271" s="8"/>
    </row>
    <row r="7272" spans="1:68" x14ac:dyDescent="0.25">
      <c r="A7272" s="8"/>
      <c r="B7272" s="8"/>
      <c r="C7272" s="8"/>
      <c r="D7272" s="8"/>
      <c r="F7272" s="8"/>
      <c r="H7272"/>
      <c r="N7272"/>
      <c r="P7272" s="8"/>
      <c r="R7272" s="8"/>
      <c r="T7272" s="8"/>
      <c r="AQ7272"/>
      <c r="BJ7272" s="33" t="s">
        <v>7439</v>
      </c>
      <c r="BP7272" s="8"/>
    </row>
    <row r="7273" spans="1:68" x14ac:dyDescent="0.25">
      <c r="A7273" s="8"/>
      <c r="B7273" s="8"/>
      <c r="C7273" s="8"/>
      <c r="D7273" s="8"/>
      <c r="F7273" s="8"/>
      <c r="H7273"/>
      <c r="N7273"/>
      <c r="P7273" s="8"/>
      <c r="R7273" s="8"/>
      <c r="T7273" s="8"/>
      <c r="AQ7273"/>
      <c r="BJ7273" s="33" t="s">
        <v>7440</v>
      </c>
      <c r="BP7273" s="8"/>
    </row>
    <row r="7274" spans="1:68" x14ac:dyDescent="0.25">
      <c r="A7274" s="8"/>
      <c r="B7274" s="8"/>
      <c r="C7274" s="8"/>
      <c r="D7274" s="8"/>
      <c r="F7274" s="8"/>
      <c r="H7274"/>
      <c r="N7274"/>
      <c r="P7274" s="8"/>
      <c r="R7274" s="8"/>
      <c r="T7274" s="8"/>
      <c r="AQ7274"/>
      <c r="BJ7274" s="33" t="s">
        <v>7441</v>
      </c>
      <c r="BP7274" s="8"/>
    </row>
    <row r="7275" spans="1:68" x14ac:dyDescent="0.25">
      <c r="A7275" s="8"/>
      <c r="B7275" s="8"/>
      <c r="C7275" s="8"/>
      <c r="D7275" s="8"/>
      <c r="F7275" s="8"/>
      <c r="H7275"/>
      <c r="N7275"/>
      <c r="P7275" s="8"/>
      <c r="R7275" s="8"/>
      <c r="T7275" s="8"/>
      <c r="AQ7275"/>
      <c r="BJ7275" s="33" t="s">
        <v>7442</v>
      </c>
      <c r="BP7275" s="8"/>
    </row>
    <row r="7276" spans="1:68" x14ac:dyDescent="0.25">
      <c r="A7276" s="8"/>
      <c r="B7276" s="8"/>
      <c r="C7276" s="8"/>
      <c r="D7276" s="8"/>
      <c r="F7276" s="8"/>
      <c r="H7276"/>
      <c r="N7276"/>
      <c r="P7276" s="8"/>
      <c r="R7276" s="8"/>
      <c r="T7276" s="8"/>
      <c r="AQ7276"/>
      <c r="BJ7276" s="33" t="s">
        <v>7443</v>
      </c>
      <c r="BP7276" s="8"/>
    </row>
    <row r="7277" spans="1:68" x14ac:dyDescent="0.25">
      <c r="A7277" s="8"/>
      <c r="B7277" s="8"/>
      <c r="C7277" s="8"/>
      <c r="D7277" s="8"/>
      <c r="F7277" s="8"/>
      <c r="H7277"/>
      <c r="N7277"/>
      <c r="P7277" s="8"/>
      <c r="R7277" s="8"/>
      <c r="T7277" s="8"/>
      <c r="AQ7277"/>
      <c r="BJ7277" s="33" t="s">
        <v>7444</v>
      </c>
      <c r="BP7277" s="8"/>
    </row>
    <row r="7278" spans="1:68" x14ac:dyDescent="0.25">
      <c r="A7278" s="8"/>
      <c r="B7278" s="8"/>
      <c r="C7278" s="8"/>
      <c r="D7278" s="8"/>
      <c r="F7278" s="8"/>
      <c r="H7278"/>
      <c r="N7278"/>
      <c r="P7278" s="8"/>
      <c r="R7278" s="8"/>
      <c r="T7278" s="8"/>
      <c r="AQ7278"/>
      <c r="BJ7278" s="33" t="s">
        <v>7445</v>
      </c>
      <c r="BP7278" s="8"/>
    </row>
    <row r="7279" spans="1:68" x14ac:dyDescent="0.25">
      <c r="A7279" s="8"/>
      <c r="B7279" s="8"/>
      <c r="C7279" s="8"/>
      <c r="D7279" s="8"/>
      <c r="F7279" s="8"/>
      <c r="H7279"/>
      <c r="N7279"/>
      <c r="P7279" s="8"/>
      <c r="R7279" s="8"/>
      <c r="T7279" s="8"/>
      <c r="AQ7279"/>
      <c r="BJ7279" s="33" t="s">
        <v>7446</v>
      </c>
      <c r="BP7279" s="8"/>
    </row>
    <row r="7280" spans="1:68" x14ac:dyDescent="0.25">
      <c r="A7280" s="8"/>
      <c r="B7280" s="8"/>
      <c r="C7280" s="8"/>
      <c r="D7280" s="8"/>
      <c r="F7280" s="8"/>
      <c r="H7280"/>
      <c r="N7280"/>
      <c r="P7280" s="8"/>
      <c r="R7280" s="8"/>
      <c r="T7280" s="8"/>
      <c r="AQ7280"/>
      <c r="BJ7280" s="33" t="s">
        <v>7447</v>
      </c>
      <c r="BP7280" s="8"/>
    </row>
    <row r="7281" spans="1:68" x14ac:dyDescent="0.25">
      <c r="A7281" s="8"/>
      <c r="B7281" s="8"/>
      <c r="C7281" s="8"/>
      <c r="D7281" s="8"/>
      <c r="F7281" s="8"/>
      <c r="H7281"/>
      <c r="N7281"/>
      <c r="P7281" s="8"/>
      <c r="R7281" s="8"/>
      <c r="T7281" s="8"/>
      <c r="AQ7281"/>
      <c r="BJ7281" s="33" t="s">
        <v>7448</v>
      </c>
      <c r="BP7281" s="8"/>
    </row>
    <row r="7282" spans="1:68" x14ac:dyDescent="0.25">
      <c r="A7282" s="8"/>
      <c r="B7282" s="8"/>
      <c r="C7282" s="8"/>
      <c r="D7282" s="8"/>
      <c r="F7282" s="8"/>
      <c r="H7282"/>
      <c r="N7282"/>
      <c r="P7282" s="8"/>
      <c r="R7282" s="8"/>
      <c r="T7282" s="8"/>
      <c r="AQ7282"/>
      <c r="BJ7282" s="33" t="s">
        <v>7449</v>
      </c>
      <c r="BP7282" s="8"/>
    </row>
    <row r="7283" spans="1:68" x14ac:dyDescent="0.25">
      <c r="A7283" s="8"/>
      <c r="B7283" s="8"/>
      <c r="C7283" s="8"/>
      <c r="D7283" s="8"/>
      <c r="F7283" s="8"/>
      <c r="H7283"/>
      <c r="N7283"/>
      <c r="P7283" s="8"/>
      <c r="R7283" s="8"/>
      <c r="T7283" s="8"/>
      <c r="AQ7283"/>
      <c r="BJ7283" s="33" t="s">
        <v>7450</v>
      </c>
      <c r="BP7283" s="8"/>
    </row>
    <row r="7284" spans="1:68" x14ac:dyDescent="0.25">
      <c r="A7284" s="8"/>
      <c r="B7284" s="8"/>
      <c r="C7284" s="8"/>
      <c r="D7284" s="8"/>
      <c r="F7284" s="8"/>
      <c r="H7284"/>
      <c r="N7284"/>
      <c r="P7284" s="8"/>
      <c r="R7284" s="8"/>
      <c r="T7284" s="8"/>
      <c r="AQ7284"/>
      <c r="BJ7284" s="33" t="s">
        <v>7451</v>
      </c>
      <c r="BP7284" s="8"/>
    </row>
    <row r="7285" spans="1:68" x14ac:dyDescent="0.25">
      <c r="A7285" s="8"/>
      <c r="B7285" s="8"/>
      <c r="C7285" s="8"/>
      <c r="D7285" s="8"/>
      <c r="F7285" s="8"/>
      <c r="H7285"/>
      <c r="N7285"/>
      <c r="P7285" s="8"/>
      <c r="R7285" s="8"/>
      <c r="T7285" s="8"/>
      <c r="AQ7285"/>
      <c r="BJ7285" s="33" t="s">
        <v>7452</v>
      </c>
      <c r="BP7285" s="8"/>
    </row>
    <row r="7286" spans="1:68" x14ac:dyDescent="0.25">
      <c r="A7286" s="8"/>
      <c r="B7286" s="8"/>
      <c r="C7286" s="8"/>
      <c r="D7286" s="8"/>
      <c r="F7286" s="8"/>
      <c r="H7286"/>
      <c r="N7286"/>
      <c r="P7286" s="8"/>
      <c r="R7286" s="8"/>
      <c r="T7286" s="8"/>
      <c r="AQ7286"/>
      <c r="BJ7286" s="33" t="s">
        <v>7453</v>
      </c>
      <c r="BP7286" s="8"/>
    </row>
    <row r="7287" spans="1:68" x14ac:dyDescent="0.25">
      <c r="A7287" s="8"/>
      <c r="B7287" s="8"/>
      <c r="C7287" s="8"/>
      <c r="D7287" s="8"/>
      <c r="F7287" s="8"/>
      <c r="H7287"/>
      <c r="N7287"/>
      <c r="P7287" s="8"/>
      <c r="R7287" s="8"/>
      <c r="T7287" s="8"/>
      <c r="AQ7287"/>
      <c r="BJ7287" s="33" t="s">
        <v>7454</v>
      </c>
      <c r="BP7287" s="8"/>
    </row>
    <row r="7288" spans="1:68" x14ac:dyDescent="0.25">
      <c r="A7288" s="8"/>
      <c r="B7288" s="8"/>
      <c r="C7288" s="8"/>
      <c r="D7288" s="8"/>
      <c r="F7288" s="8"/>
      <c r="H7288"/>
      <c r="N7288"/>
      <c r="P7288" s="8"/>
      <c r="R7288" s="8"/>
      <c r="T7288" s="8"/>
      <c r="AQ7288"/>
      <c r="BJ7288" s="33" t="s">
        <v>7455</v>
      </c>
      <c r="BP7288" s="8"/>
    </row>
    <row r="7289" spans="1:68" x14ac:dyDescent="0.25">
      <c r="A7289" s="8"/>
      <c r="B7289" s="8"/>
      <c r="C7289" s="8"/>
      <c r="D7289" s="8"/>
      <c r="F7289" s="8"/>
      <c r="H7289"/>
      <c r="N7289"/>
      <c r="P7289" s="8"/>
      <c r="R7289" s="8"/>
      <c r="T7289" s="8"/>
      <c r="AQ7289"/>
      <c r="BJ7289" s="33" t="s">
        <v>7456</v>
      </c>
      <c r="BP7289" s="8"/>
    </row>
    <row r="7290" spans="1:68" x14ac:dyDescent="0.25">
      <c r="A7290" s="8"/>
      <c r="B7290" s="8"/>
      <c r="C7290" s="8"/>
      <c r="D7290" s="8"/>
      <c r="F7290" s="8"/>
      <c r="H7290"/>
      <c r="N7290"/>
      <c r="P7290" s="8"/>
      <c r="R7290" s="8"/>
      <c r="T7290" s="8"/>
      <c r="AQ7290"/>
      <c r="BJ7290" s="33" t="s">
        <v>7457</v>
      </c>
      <c r="BP7290" s="8"/>
    </row>
    <row r="7291" spans="1:68" x14ac:dyDescent="0.25">
      <c r="A7291" s="8"/>
      <c r="B7291" s="8"/>
      <c r="C7291" s="8"/>
      <c r="D7291" s="8"/>
      <c r="F7291" s="8"/>
      <c r="H7291"/>
      <c r="N7291"/>
      <c r="P7291" s="8"/>
      <c r="R7291" s="8"/>
      <c r="T7291" s="8"/>
      <c r="AQ7291"/>
      <c r="BJ7291" s="33" t="s">
        <v>7458</v>
      </c>
      <c r="BP7291" s="8"/>
    </row>
    <row r="7292" spans="1:68" x14ac:dyDescent="0.25">
      <c r="A7292" s="8"/>
      <c r="B7292" s="8"/>
      <c r="C7292" s="8"/>
      <c r="D7292" s="8"/>
      <c r="F7292" s="8"/>
      <c r="H7292"/>
      <c r="N7292"/>
      <c r="P7292" s="8"/>
      <c r="R7292" s="8"/>
      <c r="T7292" s="8"/>
      <c r="AQ7292"/>
      <c r="BJ7292" s="33" t="s">
        <v>7459</v>
      </c>
      <c r="BP7292" s="8"/>
    </row>
    <row r="7293" spans="1:68" x14ac:dyDescent="0.25">
      <c r="A7293" s="8"/>
      <c r="B7293" s="8"/>
      <c r="C7293" s="8"/>
      <c r="D7293" s="8"/>
      <c r="F7293" s="8"/>
      <c r="H7293"/>
      <c r="N7293"/>
      <c r="P7293" s="8"/>
      <c r="R7293" s="8"/>
      <c r="T7293" s="8"/>
      <c r="AQ7293"/>
      <c r="BJ7293" s="33" t="s">
        <v>7460</v>
      </c>
      <c r="BP7293" s="8"/>
    </row>
    <row r="7294" spans="1:68" x14ac:dyDescent="0.25">
      <c r="A7294" s="8"/>
      <c r="B7294" s="8"/>
      <c r="C7294" s="8"/>
      <c r="D7294" s="8"/>
      <c r="F7294" s="8"/>
      <c r="H7294"/>
      <c r="N7294"/>
      <c r="P7294" s="8"/>
      <c r="R7294" s="8"/>
      <c r="T7294" s="8"/>
      <c r="AQ7294"/>
      <c r="BJ7294" s="33" t="s">
        <v>7461</v>
      </c>
      <c r="BP7294" s="8"/>
    </row>
    <row r="7295" spans="1:68" x14ac:dyDescent="0.25">
      <c r="A7295" s="8"/>
      <c r="B7295" s="8"/>
      <c r="C7295" s="8"/>
      <c r="D7295" s="8"/>
      <c r="F7295" s="8"/>
      <c r="H7295"/>
      <c r="N7295"/>
      <c r="P7295" s="8"/>
      <c r="R7295" s="8"/>
      <c r="T7295" s="8"/>
      <c r="AQ7295"/>
      <c r="BJ7295" s="33" t="s">
        <v>7462</v>
      </c>
      <c r="BP7295" s="8"/>
    </row>
    <row r="7296" spans="1:68" x14ac:dyDescent="0.25">
      <c r="A7296" s="8"/>
      <c r="B7296" s="8"/>
      <c r="C7296" s="8"/>
      <c r="D7296" s="8"/>
      <c r="F7296" s="8"/>
      <c r="H7296"/>
      <c r="N7296"/>
      <c r="P7296" s="8"/>
      <c r="R7296" s="8"/>
      <c r="T7296" s="8"/>
      <c r="AQ7296"/>
      <c r="BJ7296" s="33" t="s">
        <v>7463</v>
      </c>
      <c r="BP7296" s="8"/>
    </row>
    <row r="7297" spans="1:68" x14ac:dyDescent="0.25">
      <c r="A7297" s="8"/>
      <c r="B7297" s="8"/>
      <c r="C7297" s="8"/>
      <c r="D7297" s="8"/>
      <c r="F7297" s="8"/>
      <c r="H7297"/>
      <c r="N7297"/>
      <c r="P7297" s="8"/>
      <c r="R7297" s="8"/>
      <c r="T7297" s="8"/>
      <c r="AQ7297"/>
      <c r="BJ7297" s="33" t="s">
        <v>7464</v>
      </c>
      <c r="BP7297" s="8"/>
    </row>
    <row r="7298" spans="1:68" x14ac:dyDescent="0.25">
      <c r="A7298" s="8"/>
      <c r="B7298" s="8"/>
      <c r="C7298" s="8"/>
      <c r="D7298" s="8"/>
      <c r="F7298" s="8"/>
      <c r="H7298"/>
      <c r="N7298"/>
      <c r="P7298" s="8"/>
      <c r="R7298" s="8"/>
      <c r="T7298" s="8"/>
      <c r="AQ7298"/>
      <c r="BJ7298" s="33" t="s">
        <v>7465</v>
      </c>
      <c r="BP7298" s="8"/>
    </row>
    <row r="7299" spans="1:68" x14ac:dyDescent="0.25">
      <c r="A7299" s="8"/>
      <c r="B7299" s="8"/>
      <c r="C7299" s="8"/>
      <c r="D7299" s="8"/>
      <c r="F7299" s="8"/>
      <c r="H7299"/>
      <c r="N7299"/>
      <c r="P7299" s="8"/>
      <c r="R7299" s="8"/>
      <c r="T7299" s="8"/>
      <c r="AQ7299"/>
      <c r="BJ7299" s="33" t="s">
        <v>7466</v>
      </c>
      <c r="BP7299" s="8"/>
    </row>
    <row r="7300" spans="1:68" x14ac:dyDescent="0.25">
      <c r="A7300" s="8"/>
      <c r="B7300" s="8"/>
      <c r="C7300" s="8"/>
      <c r="D7300" s="8"/>
      <c r="F7300" s="8"/>
      <c r="H7300"/>
      <c r="N7300"/>
      <c r="P7300" s="8"/>
      <c r="R7300" s="8"/>
      <c r="T7300" s="8"/>
      <c r="AQ7300"/>
      <c r="BJ7300" s="33" t="s">
        <v>7467</v>
      </c>
      <c r="BP7300" s="8"/>
    </row>
    <row r="7301" spans="1:68" x14ac:dyDescent="0.25">
      <c r="A7301" s="8"/>
      <c r="B7301" s="8"/>
      <c r="C7301" s="8"/>
      <c r="D7301" s="8"/>
      <c r="F7301" s="8"/>
      <c r="H7301"/>
      <c r="N7301"/>
      <c r="P7301" s="8"/>
      <c r="R7301" s="8"/>
      <c r="T7301" s="8"/>
      <c r="AQ7301"/>
      <c r="BJ7301" s="33" t="s">
        <v>7468</v>
      </c>
      <c r="BP7301" s="8"/>
    </row>
    <row r="7302" spans="1:68" x14ac:dyDescent="0.25">
      <c r="A7302" s="8"/>
      <c r="B7302" s="8"/>
      <c r="C7302" s="8"/>
      <c r="D7302" s="8"/>
      <c r="F7302" s="8"/>
      <c r="H7302"/>
      <c r="N7302"/>
      <c r="P7302" s="8"/>
      <c r="R7302" s="8"/>
      <c r="T7302" s="8"/>
      <c r="AQ7302"/>
      <c r="BJ7302" s="33" t="s">
        <v>7469</v>
      </c>
      <c r="BP7302" s="8"/>
    </row>
    <row r="7303" spans="1:68" x14ac:dyDescent="0.25">
      <c r="A7303" s="8"/>
      <c r="B7303" s="8"/>
      <c r="C7303" s="8"/>
      <c r="D7303" s="8"/>
      <c r="F7303" s="8"/>
      <c r="H7303"/>
      <c r="N7303"/>
      <c r="P7303" s="8"/>
      <c r="R7303" s="8"/>
      <c r="T7303" s="8"/>
      <c r="AQ7303"/>
      <c r="BJ7303" s="33" t="s">
        <v>7470</v>
      </c>
      <c r="BP7303" s="8"/>
    </row>
    <row r="7304" spans="1:68" x14ac:dyDescent="0.25">
      <c r="A7304" s="8"/>
      <c r="B7304" s="8"/>
      <c r="C7304" s="8"/>
      <c r="D7304" s="8"/>
      <c r="F7304" s="8"/>
      <c r="H7304"/>
      <c r="N7304"/>
      <c r="P7304" s="8"/>
      <c r="R7304" s="8"/>
      <c r="T7304" s="8"/>
      <c r="AQ7304"/>
      <c r="BJ7304" s="33" t="s">
        <v>7471</v>
      </c>
      <c r="BP7304" s="8"/>
    </row>
    <row r="7305" spans="1:68" x14ac:dyDescent="0.25">
      <c r="A7305" s="8"/>
      <c r="B7305" s="8"/>
      <c r="C7305" s="8"/>
      <c r="D7305" s="8"/>
      <c r="F7305" s="8"/>
      <c r="H7305"/>
      <c r="N7305"/>
      <c r="P7305" s="8"/>
      <c r="R7305" s="8"/>
      <c r="T7305" s="8"/>
      <c r="AQ7305"/>
      <c r="BJ7305" s="33" t="s">
        <v>7472</v>
      </c>
      <c r="BP7305" s="8"/>
    </row>
    <row r="7306" spans="1:68" x14ac:dyDescent="0.25">
      <c r="A7306" s="8"/>
      <c r="B7306" s="8"/>
      <c r="C7306" s="8"/>
      <c r="D7306" s="8"/>
      <c r="F7306" s="8"/>
      <c r="H7306"/>
      <c r="N7306"/>
      <c r="P7306" s="8"/>
      <c r="R7306" s="8"/>
      <c r="T7306" s="8"/>
      <c r="AQ7306"/>
      <c r="BJ7306" s="33" t="s">
        <v>7473</v>
      </c>
      <c r="BP7306" s="8"/>
    </row>
    <row r="7307" spans="1:68" x14ac:dyDescent="0.25">
      <c r="A7307" s="8"/>
      <c r="B7307" s="8"/>
      <c r="C7307" s="8"/>
      <c r="D7307" s="8"/>
      <c r="F7307" s="8"/>
      <c r="H7307"/>
      <c r="N7307"/>
      <c r="P7307" s="8"/>
      <c r="R7307" s="8"/>
      <c r="T7307" s="8"/>
      <c r="AQ7307"/>
      <c r="BJ7307" s="33" t="s">
        <v>7474</v>
      </c>
      <c r="BP7307" s="8"/>
    </row>
    <row r="7308" spans="1:68" x14ac:dyDescent="0.25">
      <c r="A7308" s="8"/>
      <c r="B7308" s="8"/>
      <c r="C7308" s="8"/>
      <c r="D7308" s="8"/>
      <c r="F7308" s="8"/>
      <c r="H7308"/>
      <c r="N7308"/>
      <c r="P7308" s="8"/>
      <c r="R7308" s="8"/>
      <c r="T7308" s="8"/>
      <c r="AQ7308"/>
      <c r="BJ7308" s="33" t="s">
        <v>7475</v>
      </c>
      <c r="BP7308" s="8"/>
    </row>
    <row r="7309" spans="1:68" x14ac:dyDescent="0.25">
      <c r="A7309" s="8"/>
      <c r="B7309" s="8"/>
      <c r="C7309" s="8"/>
      <c r="D7309" s="8"/>
      <c r="F7309" s="8"/>
      <c r="H7309"/>
      <c r="N7309"/>
      <c r="P7309" s="8"/>
      <c r="R7309" s="8"/>
      <c r="T7309" s="8"/>
      <c r="AQ7309"/>
      <c r="BJ7309" s="33" t="s">
        <v>7476</v>
      </c>
      <c r="BP7309" s="8"/>
    </row>
    <row r="7310" spans="1:68" x14ac:dyDescent="0.25">
      <c r="A7310" s="8"/>
      <c r="B7310" s="8"/>
      <c r="C7310" s="8"/>
      <c r="D7310" s="8"/>
      <c r="F7310" s="8"/>
      <c r="H7310"/>
      <c r="N7310"/>
      <c r="P7310" s="8"/>
      <c r="R7310" s="8"/>
      <c r="T7310" s="8"/>
      <c r="AQ7310"/>
      <c r="BJ7310" s="33" t="s">
        <v>7477</v>
      </c>
      <c r="BP7310" s="8"/>
    </row>
    <row r="7311" spans="1:68" x14ac:dyDescent="0.25">
      <c r="A7311" s="8"/>
      <c r="B7311" s="8"/>
      <c r="C7311" s="8"/>
      <c r="D7311" s="8"/>
      <c r="F7311" s="8"/>
      <c r="H7311"/>
      <c r="N7311"/>
      <c r="P7311" s="8"/>
      <c r="R7311" s="8"/>
      <c r="T7311" s="8"/>
      <c r="AQ7311"/>
      <c r="BJ7311" s="33" t="s">
        <v>7478</v>
      </c>
      <c r="BP7311" s="8"/>
    </row>
    <row r="7312" spans="1:68" x14ac:dyDescent="0.25">
      <c r="A7312" s="8"/>
      <c r="B7312" s="8"/>
      <c r="C7312" s="8"/>
      <c r="D7312" s="8"/>
      <c r="F7312" s="8"/>
      <c r="H7312"/>
      <c r="N7312"/>
      <c r="P7312" s="8"/>
      <c r="R7312" s="8"/>
      <c r="T7312" s="8"/>
      <c r="AQ7312"/>
      <c r="BJ7312" s="33" t="s">
        <v>7479</v>
      </c>
      <c r="BP7312" s="8"/>
    </row>
    <row r="7313" spans="1:68" x14ac:dyDescent="0.25">
      <c r="A7313" s="8"/>
      <c r="B7313" s="8"/>
      <c r="C7313" s="8"/>
      <c r="D7313" s="8"/>
      <c r="F7313" s="8"/>
      <c r="H7313"/>
      <c r="N7313"/>
      <c r="P7313" s="8"/>
      <c r="R7313" s="8"/>
      <c r="T7313" s="8"/>
      <c r="AQ7313"/>
      <c r="BJ7313" s="33" t="s">
        <v>7480</v>
      </c>
      <c r="BP7313" s="8"/>
    </row>
    <row r="7314" spans="1:68" x14ac:dyDescent="0.25">
      <c r="A7314" s="8"/>
      <c r="B7314" s="8"/>
      <c r="C7314" s="8"/>
      <c r="D7314" s="8"/>
      <c r="F7314" s="8"/>
      <c r="H7314"/>
      <c r="N7314"/>
      <c r="P7314" s="8"/>
      <c r="R7314" s="8"/>
      <c r="T7314" s="8"/>
      <c r="AQ7314"/>
      <c r="BJ7314" s="33" t="s">
        <v>7481</v>
      </c>
      <c r="BP7314" s="8"/>
    </row>
    <row r="7315" spans="1:68" x14ac:dyDescent="0.25">
      <c r="A7315" s="8"/>
      <c r="B7315" s="8"/>
      <c r="C7315" s="8"/>
      <c r="D7315" s="8"/>
      <c r="F7315" s="8"/>
      <c r="H7315"/>
      <c r="N7315"/>
      <c r="P7315" s="8"/>
      <c r="R7315" s="8"/>
      <c r="T7315" s="8"/>
      <c r="AQ7315"/>
      <c r="BJ7315" s="33" t="s">
        <v>7482</v>
      </c>
      <c r="BP7315" s="8"/>
    </row>
    <row r="7316" spans="1:68" x14ac:dyDescent="0.25">
      <c r="A7316" s="8"/>
      <c r="B7316" s="8"/>
      <c r="C7316" s="8"/>
      <c r="D7316" s="8"/>
      <c r="F7316" s="8"/>
      <c r="H7316"/>
      <c r="N7316"/>
      <c r="P7316" s="8"/>
      <c r="R7316" s="8"/>
      <c r="T7316" s="8"/>
      <c r="AQ7316"/>
      <c r="BJ7316" s="33" t="s">
        <v>7483</v>
      </c>
      <c r="BP7316" s="8"/>
    </row>
    <row r="7317" spans="1:68" x14ac:dyDescent="0.25">
      <c r="A7317" s="8"/>
      <c r="B7317" s="8"/>
      <c r="C7317" s="8"/>
      <c r="D7317" s="8"/>
      <c r="F7317" s="8"/>
      <c r="H7317"/>
      <c r="N7317"/>
      <c r="P7317" s="8"/>
      <c r="R7317" s="8"/>
      <c r="T7317" s="8"/>
      <c r="AQ7317"/>
      <c r="BJ7317" s="33" t="s">
        <v>7484</v>
      </c>
      <c r="BP7317" s="8"/>
    </row>
    <row r="7318" spans="1:68" x14ac:dyDescent="0.25">
      <c r="A7318" s="8"/>
      <c r="B7318" s="8"/>
      <c r="C7318" s="8"/>
      <c r="D7318" s="8"/>
      <c r="F7318" s="8"/>
      <c r="H7318"/>
      <c r="N7318"/>
      <c r="P7318" s="8"/>
      <c r="R7318" s="8"/>
      <c r="T7318" s="8"/>
      <c r="AQ7318"/>
      <c r="BJ7318" s="33" t="s">
        <v>7485</v>
      </c>
      <c r="BP7318" s="8"/>
    </row>
    <row r="7319" spans="1:68" x14ac:dyDescent="0.25">
      <c r="A7319" s="8"/>
      <c r="B7319" s="8"/>
      <c r="C7319" s="8"/>
      <c r="D7319" s="8"/>
      <c r="F7319" s="8"/>
      <c r="H7319"/>
      <c r="N7319"/>
      <c r="P7319" s="8"/>
      <c r="R7319" s="8"/>
      <c r="T7319" s="8"/>
      <c r="AQ7319"/>
      <c r="BJ7319" s="33" t="s">
        <v>7486</v>
      </c>
      <c r="BP7319" s="8"/>
    </row>
    <row r="7320" spans="1:68" x14ac:dyDescent="0.25">
      <c r="A7320" s="8"/>
      <c r="B7320" s="8"/>
      <c r="C7320" s="8"/>
      <c r="D7320" s="8"/>
      <c r="F7320" s="8"/>
      <c r="H7320"/>
      <c r="N7320"/>
      <c r="P7320" s="8"/>
      <c r="R7320" s="8"/>
      <c r="T7320" s="8"/>
      <c r="AQ7320"/>
      <c r="BJ7320" s="33" t="s">
        <v>7487</v>
      </c>
      <c r="BP7320" s="8"/>
    </row>
    <row r="7321" spans="1:68" x14ac:dyDescent="0.25">
      <c r="A7321" s="8"/>
      <c r="B7321" s="8"/>
      <c r="C7321" s="8"/>
      <c r="D7321" s="8"/>
      <c r="F7321" s="8"/>
      <c r="H7321"/>
      <c r="N7321"/>
      <c r="P7321" s="8"/>
      <c r="R7321" s="8"/>
      <c r="T7321" s="8"/>
      <c r="AQ7321"/>
      <c r="BJ7321" s="33" t="s">
        <v>7488</v>
      </c>
      <c r="BP7321" s="8"/>
    </row>
    <row r="7322" spans="1:68" x14ac:dyDescent="0.25">
      <c r="A7322" s="8"/>
      <c r="B7322" s="8"/>
      <c r="C7322" s="8"/>
      <c r="D7322" s="8"/>
      <c r="F7322" s="8"/>
      <c r="H7322"/>
      <c r="N7322"/>
      <c r="P7322" s="8"/>
      <c r="R7322" s="8"/>
      <c r="T7322" s="8"/>
      <c r="AQ7322"/>
      <c r="BJ7322" s="33" t="s">
        <v>7489</v>
      </c>
      <c r="BP7322" s="8"/>
    </row>
    <row r="7323" spans="1:68" x14ac:dyDescent="0.25">
      <c r="A7323" s="8"/>
      <c r="B7323" s="8"/>
      <c r="C7323" s="8"/>
      <c r="D7323" s="8"/>
      <c r="F7323" s="8"/>
      <c r="H7323"/>
      <c r="N7323"/>
      <c r="P7323" s="8"/>
      <c r="R7323" s="8"/>
      <c r="T7323" s="8"/>
      <c r="AQ7323"/>
      <c r="BJ7323" s="33" t="s">
        <v>7490</v>
      </c>
      <c r="BP7323" s="8"/>
    </row>
    <row r="7324" spans="1:68" x14ac:dyDescent="0.25">
      <c r="A7324" s="8"/>
      <c r="B7324" s="8"/>
      <c r="C7324" s="8"/>
      <c r="D7324" s="8"/>
      <c r="F7324" s="8"/>
      <c r="H7324"/>
      <c r="N7324"/>
      <c r="P7324" s="8"/>
      <c r="R7324" s="8"/>
      <c r="T7324" s="8"/>
      <c r="AQ7324"/>
      <c r="BJ7324" s="33" t="s">
        <v>7491</v>
      </c>
      <c r="BP7324" s="8"/>
    </row>
    <row r="7325" spans="1:68" x14ac:dyDescent="0.25">
      <c r="A7325" s="8"/>
      <c r="B7325" s="8"/>
      <c r="C7325" s="8"/>
      <c r="D7325" s="8"/>
      <c r="F7325" s="8"/>
      <c r="H7325"/>
      <c r="N7325"/>
      <c r="P7325" s="8"/>
      <c r="R7325" s="8"/>
      <c r="T7325" s="8"/>
      <c r="AQ7325"/>
      <c r="BJ7325" s="33" t="s">
        <v>7492</v>
      </c>
      <c r="BP7325" s="8"/>
    </row>
    <row r="7326" spans="1:68" x14ac:dyDescent="0.25">
      <c r="A7326" s="8"/>
      <c r="B7326" s="8"/>
      <c r="C7326" s="8"/>
      <c r="D7326" s="8"/>
      <c r="F7326" s="8"/>
      <c r="H7326"/>
      <c r="N7326"/>
      <c r="P7326" s="8"/>
      <c r="R7326" s="8"/>
      <c r="T7326" s="8"/>
      <c r="AQ7326"/>
      <c r="BJ7326" s="33" t="s">
        <v>7493</v>
      </c>
      <c r="BP7326" s="8"/>
    </row>
    <row r="7327" spans="1:68" x14ac:dyDescent="0.25">
      <c r="A7327" s="8"/>
      <c r="B7327" s="8"/>
      <c r="C7327" s="8"/>
      <c r="D7327" s="8"/>
      <c r="F7327" s="8"/>
      <c r="H7327"/>
      <c r="N7327"/>
      <c r="P7327" s="8"/>
      <c r="R7327" s="8"/>
      <c r="T7327" s="8"/>
      <c r="AQ7327"/>
      <c r="BJ7327" s="33" t="s">
        <v>7494</v>
      </c>
      <c r="BP7327" s="8"/>
    </row>
    <row r="7328" spans="1:68" x14ac:dyDescent="0.25">
      <c r="A7328" s="8"/>
      <c r="B7328" s="8"/>
      <c r="C7328" s="8"/>
      <c r="D7328" s="8"/>
      <c r="F7328" s="8"/>
      <c r="H7328"/>
      <c r="N7328"/>
      <c r="P7328" s="8"/>
      <c r="R7328" s="8"/>
      <c r="T7328" s="8"/>
      <c r="AQ7328"/>
      <c r="BJ7328" s="33" t="s">
        <v>7495</v>
      </c>
      <c r="BP7328" s="8"/>
    </row>
    <row r="7329" spans="1:68" x14ac:dyDescent="0.25">
      <c r="A7329" s="8"/>
      <c r="B7329" s="8"/>
      <c r="C7329" s="8"/>
      <c r="D7329" s="8"/>
      <c r="F7329" s="8"/>
      <c r="H7329"/>
      <c r="N7329"/>
      <c r="P7329" s="8"/>
      <c r="R7329" s="8"/>
      <c r="T7329" s="8"/>
      <c r="AQ7329"/>
      <c r="BJ7329" s="33" t="s">
        <v>7496</v>
      </c>
      <c r="BP7329" s="8"/>
    </row>
    <row r="7330" spans="1:68" x14ac:dyDescent="0.25">
      <c r="A7330" s="8"/>
      <c r="B7330" s="8"/>
      <c r="C7330" s="8"/>
      <c r="D7330" s="8"/>
      <c r="F7330" s="8"/>
      <c r="H7330"/>
      <c r="N7330"/>
      <c r="P7330" s="8"/>
      <c r="R7330" s="8"/>
      <c r="T7330" s="8"/>
      <c r="AQ7330"/>
      <c r="BJ7330" s="33" t="s">
        <v>7497</v>
      </c>
      <c r="BP7330" s="8"/>
    </row>
    <row r="7331" spans="1:68" x14ac:dyDescent="0.25">
      <c r="A7331" s="8"/>
      <c r="B7331" s="8"/>
      <c r="C7331" s="8"/>
      <c r="D7331" s="8"/>
      <c r="F7331" s="8"/>
      <c r="H7331"/>
      <c r="N7331"/>
      <c r="P7331" s="8"/>
      <c r="R7331" s="8"/>
      <c r="T7331" s="8"/>
      <c r="AQ7331"/>
      <c r="BJ7331" s="33" t="s">
        <v>7498</v>
      </c>
      <c r="BP7331" s="8"/>
    </row>
    <row r="7332" spans="1:68" x14ac:dyDescent="0.25">
      <c r="A7332" s="8"/>
      <c r="B7332" s="8"/>
      <c r="C7332" s="8"/>
      <c r="D7332" s="8"/>
      <c r="F7332" s="8"/>
      <c r="H7332"/>
      <c r="N7332"/>
      <c r="P7332" s="8"/>
      <c r="R7332" s="8"/>
      <c r="T7332" s="8"/>
      <c r="AQ7332"/>
      <c r="BJ7332" s="33" t="s">
        <v>7499</v>
      </c>
      <c r="BP7332" s="8"/>
    </row>
    <row r="7333" spans="1:68" x14ac:dyDescent="0.25">
      <c r="A7333" s="8"/>
      <c r="B7333" s="8"/>
      <c r="C7333" s="8"/>
      <c r="D7333" s="8"/>
      <c r="F7333" s="8"/>
      <c r="H7333"/>
      <c r="N7333"/>
      <c r="P7333" s="8"/>
      <c r="R7333" s="8"/>
      <c r="T7333" s="8"/>
      <c r="AQ7333"/>
      <c r="BJ7333" s="33" t="s">
        <v>7500</v>
      </c>
      <c r="BP7333" s="8"/>
    </row>
    <row r="7334" spans="1:68" x14ac:dyDescent="0.25">
      <c r="A7334" s="8"/>
      <c r="B7334" s="8"/>
      <c r="C7334" s="8"/>
      <c r="D7334" s="8"/>
      <c r="F7334" s="8"/>
      <c r="H7334"/>
      <c r="N7334"/>
      <c r="P7334" s="8"/>
      <c r="R7334" s="8"/>
      <c r="T7334" s="8"/>
      <c r="AQ7334"/>
      <c r="BJ7334" s="33" t="s">
        <v>7501</v>
      </c>
      <c r="BP7334" s="8"/>
    </row>
    <row r="7335" spans="1:68" x14ac:dyDescent="0.25">
      <c r="A7335" s="8"/>
      <c r="B7335" s="8"/>
      <c r="C7335" s="8"/>
      <c r="D7335" s="8"/>
      <c r="F7335" s="8"/>
      <c r="H7335"/>
      <c r="N7335"/>
      <c r="P7335" s="8"/>
      <c r="R7335" s="8"/>
      <c r="T7335" s="8"/>
      <c r="AQ7335"/>
      <c r="BJ7335" s="33" t="s">
        <v>7502</v>
      </c>
      <c r="BP7335" s="8"/>
    </row>
    <row r="7336" spans="1:68" x14ac:dyDescent="0.25">
      <c r="A7336" s="8"/>
      <c r="B7336" s="8"/>
      <c r="C7336" s="8"/>
      <c r="D7336" s="8"/>
      <c r="F7336" s="8"/>
      <c r="H7336"/>
      <c r="N7336"/>
      <c r="P7336" s="8"/>
      <c r="R7336" s="8"/>
      <c r="T7336" s="8"/>
      <c r="AQ7336"/>
      <c r="BJ7336" s="33" t="s">
        <v>7503</v>
      </c>
      <c r="BP7336" s="8"/>
    </row>
    <row r="7337" spans="1:68" x14ac:dyDescent="0.25">
      <c r="A7337" s="8"/>
      <c r="B7337" s="8"/>
      <c r="C7337" s="8"/>
      <c r="D7337" s="8"/>
      <c r="F7337" s="8"/>
      <c r="H7337"/>
      <c r="N7337"/>
      <c r="P7337" s="8"/>
      <c r="R7337" s="8"/>
      <c r="T7337" s="8"/>
      <c r="AQ7337"/>
      <c r="BJ7337" s="33" t="s">
        <v>7504</v>
      </c>
      <c r="BP7337" s="8"/>
    </row>
    <row r="7338" spans="1:68" x14ac:dyDescent="0.25">
      <c r="A7338" s="8"/>
      <c r="B7338" s="8"/>
      <c r="C7338" s="8"/>
      <c r="D7338" s="8"/>
      <c r="F7338" s="8"/>
      <c r="H7338"/>
      <c r="N7338"/>
      <c r="P7338" s="8"/>
      <c r="R7338" s="8"/>
      <c r="T7338" s="8"/>
      <c r="AQ7338"/>
      <c r="BJ7338" s="33" t="s">
        <v>7505</v>
      </c>
      <c r="BP7338" s="8"/>
    </row>
    <row r="7339" spans="1:68" x14ac:dyDescent="0.25">
      <c r="A7339" s="8"/>
      <c r="B7339" s="8"/>
      <c r="C7339" s="8"/>
      <c r="D7339" s="8"/>
      <c r="F7339" s="8"/>
      <c r="H7339"/>
      <c r="N7339"/>
      <c r="P7339" s="8"/>
      <c r="R7339" s="8"/>
      <c r="T7339" s="8"/>
      <c r="AQ7339"/>
      <c r="BJ7339" s="33" t="s">
        <v>7506</v>
      </c>
      <c r="BP7339" s="8"/>
    </row>
    <row r="7340" spans="1:68" x14ac:dyDescent="0.25">
      <c r="A7340" s="8"/>
      <c r="B7340" s="8"/>
      <c r="C7340" s="8"/>
      <c r="D7340" s="8"/>
      <c r="F7340" s="8"/>
      <c r="H7340"/>
      <c r="N7340"/>
      <c r="P7340" s="8"/>
      <c r="R7340" s="8"/>
      <c r="T7340" s="8"/>
      <c r="AQ7340"/>
      <c r="BJ7340" s="33" t="s">
        <v>7507</v>
      </c>
      <c r="BP7340" s="8"/>
    </row>
    <row r="7341" spans="1:68" x14ac:dyDescent="0.25">
      <c r="A7341" s="8"/>
      <c r="B7341" s="8"/>
      <c r="C7341" s="8"/>
      <c r="D7341" s="8"/>
      <c r="F7341" s="8"/>
      <c r="H7341"/>
      <c r="N7341"/>
      <c r="P7341" s="8"/>
      <c r="R7341" s="8"/>
      <c r="T7341" s="8"/>
      <c r="AQ7341"/>
      <c r="BJ7341" s="33" t="s">
        <v>7508</v>
      </c>
      <c r="BP7341" s="8"/>
    </row>
    <row r="7342" spans="1:68" x14ac:dyDescent="0.25">
      <c r="A7342" s="8"/>
      <c r="B7342" s="8"/>
      <c r="C7342" s="8"/>
      <c r="D7342" s="8"/>
      <c r="F7342" s="8"/>
      <c r="H7342"/>
      <c r="N7342"/>
      <c r="P7342" s="8"/>
      <c r="R7342" s="8"/>
      <c r="T7342" s="8"/>
      <c r="AQ7342"/>
      <c r="BJ7342" s="33" t="s">
        <v>7509</v>
      </c>
      <c r="BP7342" s="8"/>
    </row>
    <row r="7343" spans="1:68" x14ac:dyDescent="0.25">
      <c r="A7343" s="8"/>
      <c r="B7343" s="8"/>
      <c r="C7343" s="8"/>
      <c r="D7343" s="8"/>
      <c r="F7343" s="8"/>
      <c r="H7343"/>
      <c r="N7343"/>
      <c r="P7343" s="8"/>
      <c r="R7343" s="8"/>
      <c r="T7343" s="8"/>
      <c r="AQ7343"/>
      <c r="BJ7343" s="33" t="s">
        <v>7510</v>
      </c>
      <c r="BP7343" s="8"/>
    </row>
    <row r="7344" spans="1:68" x14ac:dyDescent="0.25">
      <c r="A7344" s="8"/>
      <c r="B7344" s="8"/>
      <c r="C7344" s="8"/>
      <c r="D7344" s="8"/>
      <c r="F7344" s="8"/>
      <c r="H7344"/>
      <c r="N7344"/>
      <c r="P7344" s="8"/>
      <c r="R7344" s="8"/>
      <c r="T7344" s="8"/>
      <c r="AQ7344"/>
      <c r="BJ7344" s="33" t="s">
        <v>7511</v>
      </c>
      <c r="BP7344" s="8"/>
    </row>
    <row r="7345" spans="1:68" x14ac:dyDescent="0.25">
      <c r="A7345" s="8"/>
      <c r="B7345" s="8"/>
      <c r="C7345" s="8"/>
      <c r="D7345" s="8"/>
      <c r="F7345" s="8"/>
      <c r="H7345"/>
      <c r="N7345"/>
      <c r="P7345" s="8"/>
      <c r="R7345" s="8"/>
      <c r="T7345" s="8"/>
      <c r="AQ7345"/>
      <c r="BJ7345" s="33" t="s">
        <v>7512</v>
      </c>
      <c r="BP7345" s="8"/>
    </row>
    <row r="7346" spans="1:68" x14ac:dyDescent="0.25">
      <c r="A7346" s="8"/>
      <c r="B7346" s="8"/>
      <c r="C7346" s="8"/>
      <c r="D7346" s="8"/>
      <c r="F7346" s="8"/>
      <c r="H7346"/>
      <c r="N7346"/>
      <c r="P7346" s="8"/>
      <c r="R7346" s="8"/>
      <c r="T7346" s="8"/>
      <c r="AQ7346"/>
      <c r="BJ7346" s="33" t="s">
        <v>7513</v>
      </c>
      <c r="BP7346" s="8"/>
    </row>
    <row r="7347" spans="1:68" x14ac:dyDescent="0.25">
      <c r="A7347" s="8"/>
      <c r="B7347" s="8"/>
      <c r="C7347" s="8"/>
      <c r="D7347" s="8"/>
      <c r="F7347" s="8"/>
      <c r="H7347"/>
      <c r="N7347"/>
      <c r="P7347" s="8"/>
      <c r="R7347" s="8"/>
      <c r="T7347" s="8"/>
      <c r="AQ7347"/>
      <c r="BJ7347" s="33" t="s">
        <v>7514</v>
      </c>
      <c r="BP7347" s="8"/>
    </row>
    <row r="7348" spans="1:68" x14ac:dyDescent="0.25">
      <c r="A7348" s="8"/>
      <c r="B7348" s="8"/>
      <c r="C7348" s="8"/>
      <c r="D7348" s="8"/>
      <c r="F7348" s="8"/>
      <c r="H7348"/>
      <c r="N7348"/>
      <c r="P7348" s="8"/>
      <c r="R7348" s="8"/>
      <c r="T7348" s="8"/>
      <c r="AQ7348"/>
      <c r="BJ7348" s="33" t="s">
        <v>7515</v>
      </c>
      <c r="BP7348" s="8"/>
    </row>
    <row r="7349" spans="1:68" x14ac:dyDescent="0.25">
      <c r="A7349" s="8"/>
      <c r="B7349" s="8"/>
      <c r="C7349" s="8"/>
      <c r="D7349" s="8"/>
      <c r="F7349" s="8"/>
      <c r="H7349"/>
      <c r="N7349"/>
      <c r="P7349" s="8"/>
      <c r="R7349" s="8"/>
      <c r="T7349" s="8"/>
      <c r="AQ7349"/>
      <c r="BJ7349" s="33" t="s">
        <v>7516</v>
      </c>
      <c r="BP7349" s="8"/>
    </row>
    <row r="7350" spans="1:68" x14ac:dyDescent="0.25">
      <c r="A7350" s="8"/>
      <c r="B7350" s="8"/>
      <c r="C7350" s="8"/>
      <c r="D7350" s="8"/>
      <c r="F7350" s="8"/>
      <c r="H7350"/>
      <c r="N7350"/>
      <c r="P7350" s="8"/>
      <c r="R7350" s="8"/>
      <c r="T7350" s="8"/>
      <c r="AQ7350"/>
      <c r="BJ7350" s="33" t="s">
        <v>7517</v>
      </c>
      <c r="BP7350" s="8"/>
    </row>
    <row r="7351" spans="1:68" x14ac:dyDescent="0.25">
      <c r="A7351" s="8"/>
      <c r="B7351" s="8"/>
      <c r="C7351" s="8"/>
      <c r="D7351" s="8"/>
      <c r="F7351" s="8"/>
      <c r="H7351"/>
      <c r="N7351"/>
      <c r="P7351" s="8"/>
      <c r="R7351" s="8"/>
      <c r="T7351" s="8"/>
      <c r="AQ7351"/>
      <c r="BJ7351" s="33" t="s">
        <v>7518</v>
      </c>
      <c r="BP7351" s="8"/>
    </row>
    <row r="7352" spans="1:68" x14ac:dyDescent="0.25">
      <c r="A7352" s="8"/>
      <c r="B7352" s="8"/>
      <c r="C7352" s="8"/>
      <c r="D7352" s="8"/>
      <c r="F7352" s="8"/>
      <c r="H7352"/>
      <c r="N7352"/>
      <c r="P7352" s="8"/>
      <c r="R7352" s="8"/>
      <c r="T7352" s="8"/>
      <c r="AQ7352"/>
      <c r="BJ7352" s="33" t="s">
        <v>7519</v>
      </c>
      <c r="BP7352" s="8"/>
    </row>
    <row r="7353" spans="1:68" x14ac:dyDescent="0.25">
      <c r="A7353" s="8"/>
      <c r="B7353" s="8"/>
      <c r="C7353" s="8"/>
      <c r="D7353" s="8"/>
      <c r="F7353" s="8"/>
      <c r="H7353"/>
      <c r="N7353"/>
      <c r="P7353" s="8"/>
      <c r="R7353" s="8"/>
      <c r="T7353" s="8"/>
      <c r="AQ7353"/>
      <c r="BJ7353" s="33" t="s">
        <v>7520</v>
      </c>
      <c r="BP7353" s="8"/>
    </row>
    <row r="7354" spans="1:68" x14ac:dyDescent="0.25">
      <c r="A7354" s="8"/>
      <c r="B7354" s="8"/>
      <c r="C7354" s="8"/>
      <c r="D7354" s="8"/>
      <c r="F7354" s="8"/>
      <c r="H7354"/>
      <c r="N7354"/>
      <c r="P7354" s="8"/>
      <c r="R7354" s="8"/>
      <c r="T7354" s="8"/>
      <c r="AQ7354"/>
      <c r="BJ7354" s="33" t="s">
        <v>7521</v>
      </c>
      <c r="BP7354" s="8"/>
    </row>
    <row r="7355" spans="1:68" x14ac:dyDescent="0.25">
      <c r="A7355" s="8"/>
      <c r="B7355" s="8"/>
      <c r="C7355" s="8"/>
      <c r="D7355" s="8"/>
      <c r="F7355" s="8"/>
      <c r="H7355"/>
      <c r="N7355"/>
      <c r="P7355" s="8"/>
      <c r="R7355" s="8"/>
      <c r="T7355" s="8"/>
      <c r="AQ7355"/>
      <c r="BJ7355" s="33" t="s">
        <v>7522</v>
      </c>
      <c r="BP7355" s="8"/>
    </row>
    <row r="7356" spans="1:68" x14ac:dyDescent="0.25">
      <c r="A7356" s="8"/>
      <c r="B7356" s="8"/>
      <c r="C7356" s="8"/>
      <c r="D7356" s="8"/>
      <c r="F7356" s="8"/>
      <c r="H7356"/>
      <c r="N7356"/>
      <c r="P7356" s="8"/>
      <c r="R7356" s="8"/>
      <c r="T7356" s="8"/>
      <c r="AQ7356"/>
      <c r="BJ7356" s="33" t="s">
        <v>7523</v>
      </c>
      <c r="BP7356" s="8"/>
    </row>
    <row r="7357" spans="1:68" x14ac:dyDescent="0.25">
      <c r="A7357" s="8"/>
      <c r="B7357" s="8"/>
      <c r="C7357" s="8"/>
      <c r="D7357" s="8"/>
      <c r="F7357" s="8"/>
      <c r="H7357"/>
      <c r="N7357"/>
      <c r="P7357" s="8"/>
      <c r="R7357" s="8"/>
      <c r="T7357" s="8"/>
      <c r="AQ7357"/>
      <c r="BJ7357" s="33" t="s">
        <v>7524</v>
      </c>
      <c r="BP7357" s="8"/>
    </row>
    <row r="7358" spans="1:68" x14ac:dyDescent="0.25">
      <c r="A7358" s="8"/>
      <c r="B7358" s="8"/>
      <c r="C7358" s="8"/>
      <c r="D7358" s="8"/>
      <c r="F7358" s="8"/>
      <c r="H7358"/>
      <c r="N7358"/>
      <c r="P7358" s="8"/>
      <c r="R7358" s="8"/>
      <c r="T7358" s="8"/>
      <c r="AQ7358"/>
      <c r="BJ7358" s="33" t="s">
        <v>7525</v>
      </c>
      <c r="BP7358" s="8"/>
    </row>
    <row r="7359" spans="1:68" x14ac:dyDescent="0.25">
      <c r="A7359" s="8"/>
      <c r="B7359" s="8"/>
      <c r="C7359" s="8"/>
      <c r="D7359" s="8"/>
      <c r="F7359" s="8"/>
      <c r="H7359"/>
      <c r="N7359"/>
      <c r="P7359" s="8"/>
      <c r="R7359" s="8"/>
      <c r="T7359" s="8"/>
      <c r="AQ7359"/>
      <c r="BJ7359" s="33" t="s">
        <v>7526</v>
      </c>
      <c r="BP7359" s="8"/>
    </row>
    <row r="7360" spans="1:68" x14ac:dyDescent="0.25">
      <c r="A7360" s="8"/>
      <c r="B7360" s="8"/>
      <c r="C7360" s="8"/>
      <c r="D7360" s="8"/>
      <c r="F7360" s="8"/>
      <c r="H7360"/>
      <c r="N7360"/>
      <c r="P7360" s="8"/>
      <c r="R7360" s="8"/>
      <c r="T7360" s="8"/>
      <c r="AQ7360"/>
      <c r="BJ7360" s="33" t="s">
        <v>7527</v>
      </c>
      <c r="BP7360" s="8"/>
    </row>
    <row r="7361" spans="1:68" x14ac:dyDescent="0.25">
      <c r="A7361" s="8"/>
      <c r="B7361" s="8"/>
      <c r="C7361" s="8"/>
      <c r="D7361" s="8"/>
      <c r="F7361" s="8"/>
      <c r="H7361"/>
      <c r="N7361"/>
      <c r="P7361" s="8"/>
      <c r="R7361" s="8"/>
      <c r="T7361" s="8"/>
      <c r="AQ7361"/>
      <c r="BJ7361" s="33" t="s">
        <v>7528</v>
      </c>
      <c r="BP7361" s="8"/>
    </row>
    <row r="7362" spans="1:68" x14ac:dyDescent="0.25">
      <c r="A7362" s="8"/>
      <c r="B7362" s="8"/>
      <c r="C7362" s="8"/>
      <c r="D7362" s="8"/>
      <c r="F7362" s="8"/>
      <c r="H7362"/>
      <c r="N7362"/>
      <c r="P7362" s="8"/>
      <c r="R7362" s="8"/>
      <c r="T7362" s="8"/>
      <c r="AQ7362"/>
      <c r="BJ7362" s="33" t="s">
        <v>7529</v>
      </c>
      <c r="BP7362" s="8"/>
    </row>
    <row r="7363" spans="1:68" x14ac:dyDescent="0.25">
      <c r="A7363" s="8"/>
      <c r="B7363" s="8"/>
      <c r="C7363" s="8"/>
      <c r="D7363" s="8"/>
      <c r="F7363" s="8"/>
      <c r="H7363"/>
      <c r="N7363"/>
      <c r="P7363" s="8"/>
      <c r="R7363" s="8"/>
      <c r="T7363" s="8"/>
      <c r="AQ7363"/>
      <c r="BJ7363" s="33" t="s">
        <v>7530</v>
      </c>
      <c r="BP7363" s="8"/>
    </row>
    <row r="7364" spans="1:68" x14ac:dyDescent="0.25">
      <c r="A7364" s="8"/>
      <c r="B7364" s="8"/>
      <c r="C7364" s="8"/>
      <c r="D7364" s="8"/>
      <c r="F7364" s="8"/>
      <c r="H7364"/>
      <c r="N7364"/>
      <c r="P7364" s="8"/>
      <c r="R7364" s="8"/>
      <c r="T7364" s="8"/>
      <c r="AQ7364"/>
      <c r="BJ7364" s="33" t="s">
        <v>7531</v>
      </c>
      <c r="BP7364" s="8"/>
    </row>
    <row r="7365" spans="1:68" x14ac:dyDescent="0.25">
      <c r="A7365" s="8"/>
      <c r="B7365" s="8"/>
      <c r="C7365" s="8"/>
      <c r="D7365" s="8"/>
      <c r="F7365" s="8"/>
      <c r="H7365"/>
      <c r="N7365"/>
      <c r="P7365" s="8"/>
      <c r="R7365" s="8"/>
      <c r="T7365" s="8"/>
      <c r="AQ7365"/>
      <c r="BJ7365" s="33" t="s">
        <v>7532</v>
      </c>
      <c r="BP7365" s="8"/>
    </row>
    <row r="7366" spans="1:68" x14ac:dyDescent="0.25">
      <c r="A7366" s="8"/>
      <c r="B7366" s="8"/>
      <c r="C7366" s="8"/>
      <c r="D7366" s="8"/>
      <c r="F7366" s="8"/>
      <c r="H7366"/>
      <c r="N7366"/>
      <c r="P7366" s="8"/>
      <c r="R7366" s="8"/>
      <c r="T7366" s="8"/>
      <c r="AQ7366"/>
      <c r="BJ7366" s="33" t="s">
        <v>7533</v>
      </c>
      <c r="BP7366" s="8"/>
    </row>
    <row r="7367" spans="1:68" x14ac:dyDescent="0.25">
      <c r="A7367" s="8"/>
      <c r="B7367" s="8"/>
      <c r="C7367" s="8"/>
      <c r="D7367" s="8"/>
      <c r="F7367" s="8"/>
      <c r="H7367"/>
      <c r="N7367"/>
      <c r="P7367" s="8"/>
      <c r="R7367" s="8"/>
      <c r="T7367" s="8"/>
      <c r="AQ7367"/>
      <c r="BJ7367" s="33" t="s">
        <v>7534</v>
      </c>
      <c r="BP7367" s="8"/>
    </row>
    <row r="7368" spans="1:68" x14ac:dyDescent="0.25">
      <c r="A7368" s="8"/>
      <c r="B7368" s="8"/>
      <c r="C7368" s="8"/>
      <c r="D7368" s="8"/>
      <c r="F7368" s="8"/>
      <c r="H7368"/>
      <c r="N7368"/>
      <c r="P7368" s="8"/>
      <c r="R7368" s="8"/>
      <c r="T7368" s="8"/>
      <c r="AQ7368"/>
      <c r="BJ7368" s="33" t="s">
        <v>7535</v>
      </c>
      <c r="BP7368" s="8"/>
    </row>
    <row r="7369" spans="1:68" x14ac:dyDescent="0.25">
      <c r="A7369" s="8"/>
      <c r="B7369" s="8"/>
      <c r="C7369" s="8"/>
      <c r="D7369" s="8"/>
      <c r="F7369" s="8"/>
      <c r="H7369"/>
      <c r="N7369"/>
      <c r="P7369" s="8"/>
      <c r="R7369" s="8"/>
      <c r="T7369" s="8"/>
      <c r="AQ7369"/>
      <c r="BJ7369" s="33" t="s">
        <v>7536</v>
      </c>
      <c r="BP7369" s="8"/>
    </row>
    <row r="7370" spans="1:68" x14ac:dyDescent="0.25">
      <c r="A7370" s="8"/>
      <c r="B7370" s="8"/>
      <c r="C7370" s="8"/>
      <c r="D7370" s="8"/>
      <c r="F7370" s="8"/>
      <c r="H7370"/>
      <c r="N7370"/>
      <c r="P7370" s="8"/>
      <c r="R7370" s="8"/>
      <c r="T7370" s="8"/>
      <c r="AQ7370"/>
      <c r="BJ7370" s="33" t="s">
        <v>7537</v>
      </c>
      <c r="BP7370" s="8"/>
    </row>
    <row r="7371" spans="1:68" x14ac:dyDescent="0.25">
      <c r="A7371" s="8"/>
      <c r="B7371" s="8"/>
      <c r="C7371" s="8"/>
      <c r="D7371" s="8"/>
      <c r="F7371" s="8"/>
      <c r="H7371"/>
      <c r="N7371"/>
      <c r="P7371" s="8"/>
      <c r="R7371" s="8"/>
      <c r="T7371" s="8"/>
      <c r="AQ7371"/>
      <c r="BJ7371" s="33" t="s">
        <v>7538</v>
      </c>
      <c r="BP7371" s="8"/>
    </row>
    <row r="7372" spans="1:68" x14ac:dyDescent="0.25">
      <c r="A7372" s="8"/>
      <c r="B7372" s="8"/>
      <c r="C7372" s="8"/>
      <c r="D7372" s="8"/>
      <c r="F7372" s="8"/>
      <c r="H7372"/>
      <c r="N7372"/>
      <c r="P7372" s="8"/>
      <c r="R7372" s="8"/>
      <c r="T7372" s="8"/>
      <c r="AQ7372"/>
      <c r="BJ7372" s="33" t="s">
        <v>7539</v>
      </c>
      <c r="BP7372" s="8"/>
    </row>
    <row r="7373" spans="1:68" x14ac:dyDescent="0.25">
      <c r="A7373" s="8"/>
      <c r="B7373" s="8"/>
      <c r="C7373" s="8"/>
      <c r="D7373" s="8"/>
      <c r="F7373" s="8"/>
      <c r="H7373"/>
      <c r="N7373"/>
      <c r="P7373" s="8"/>
      <c r="R7373" s="8"/>
      <c r="T7373" s="8"/>
      <c r="AQ7373"/>
      <c r="BJ7373" s="33" t="s">
        <v>7540</v>
      </c>
      <c r="BP7373" s="8"/>
    </row>
    <row r="7374" spans="1:68" x14ac:dyDescent="0.25">
      <c r="A7374" s="8"/>
      <c r="B7374" s="8"/>
      <c r="C7374" s="8"/>
      <c r="D7374" s="8"/>
      <c r="F7374" s="8"/>
      <c r="H7374"/>
      <c r="N7374"/>
      <c r="P7374" s="8"/>
      <c r="R7374" s="8"/>
      <c r="T7374" s="8"/>
      <c r="AQ7374"/>
      <c r="BJ7374" s="33" t="s">
        <v>7541</v>
      </c>
      <c r="BP7374" s="8"/>
    </row>
    <row r="7375" spans="1:68" x14ac:dyDescent="0.25">
      <c r="A7375" s="8"/>
      <c r="B7375" s="8"/>
      <c r="C7375" s="8"/>
      <c r="D7375" s="8"/>
      <c r="F7375" s="8"/>
      <c r="H7375"/>
      <c r="N7375"/>
      <c r="P7375" s="8"/>
      <c r="R7375" s="8"/>
      <c r="T7375" s="8"/>
      <c r="AQ7375"/>
      <c r="BJ7375" s="33" t="s">
        <v>7542</v>
      </c>
      <c r="BP7375" s="8"/>
    </row>
    <row r="7376" spans="1:68" x14ac:dyDescent="0.25">
      <c r="A7376" s="8"/>
      <c r="B7376" s="8"/>
      <c r="C7376" s="8"/>
      <c r="D7376" s="8"/>
      <c r="F7376" s="8"/>
      <c r="H7376"/>
      <c r="N7376"/>
      <c r="P7376" s="8"/>
      <c r="R7376" s="8"/>
      <c r="T7376" s="8"/>
      <c r="AQ7376"/>
      <c r="BJ7376" s="33" t="s">
        <v>7543</v>
      </c>
      <c r="BP7376" s="8"/>
    </row>
    <row r="7377" spans="1:68" x14ac:dyDescent="0.25">
      <c r="A7377" s="8"/>
      <c r="B7377" s="8"/>
      <c r="C7377" s="8"/>
      <c r="D7377" s="8"/>
      <c r="F7377" s="8"/>
      <c r="H7377"/>
      <c r="N7377"/>
      <c r="P7377" s="8"/>
      <c r="R7377" s="8"/>
      <c r="T7377" s="8"/>
      <c r="AQ7377"/>
      <c r="BJ7377" s="33" t="s">
        <v>7544</v>
      </c>
      <c r="BP7377" s="8"/>
    </row>
    <row r="7378" spans="1:68" x14ac:dyDescent="0.25">
      <c r="A7378" s="8"/>
      <c r="B7378" s="8"/>
      <c r="C7378" s="8"/>
      <c r="D7378" s="8"/>
      <c r="F7378" s="8"/>
      <c r="H7378"/>
      <c r="N7378"/>
      <c r="P7378" s="8"/>
      <c r="R7378" s="8"/>
      <c r="T7378" s="8"/>
      <c r="AQ7378"/>
      <c r="BJ7378" s="33" t="s">
        <v>7545</v>
      </c>
      <c r="BP7378" s="8"/>
    </row>
    <row r="7379" spans="1:68" x14ac:dyDescent="0.25">
      <c r="A7379" s="8"/>
      <c r="B7379" s="8"/>
      <c r="C7379" s="8"/>
      <c r="D7379" s="8"/>
      <c r="F7379" s="8"/>
      <c r="H7379"/>
      <c r="N7379"/>
      <c r="P7379" s="8"/>
      <c r="R7379" s="8"/>
      <c r="T7379" s="8"/>
      <c r="AQ7379"/>
      <c r="BJ7379" s="33" t="s">
        <v>7546</v>
      </c>
      <c r="BP7379" s="8"/>
    </row>
    <row r="7380" spans="1:68" x14ac:dyDescent="0.25">
      <c r="A7380" s="8"/>
      <c r="B7380" s="8"/>
      <c r="C7380" s="8"/>
      <c r="D7380" s="8"/>
      <c r="F7380" s="8"/>
      <c r="H7380"/>
      <c r="N7380"/>
      <c r="P7380" s="8"/>
      <c r="R7380" s="8"/>
      <c r="T7380" s="8"/>
      <c r="AQ7380"/>
      <c r="BJ7380" s="33" t="s">
        <v>7547</v>
      </c>
      <c r="BP7380" s="8"/>
    </row>
    <row r="7381" spans="1:68" x14ac:dyDescent="0.25">
      <c r="A7381" s="8"/>
      <c r="B7381" s="8"/>
      <c r="C7381" s="8"/>
      <c r="D7381" s="8"/>
      <c r="F7381" s="8"/>
      <c r="H7381"/>
      <c r="N7381"/>
      <c r="P7381" s="8"/>
      <c r="R7381" s="8"/>
      <c r="T7381" s="8"/>
      <c r="AQ7381"/>
      <c r="BJ7381" s="33" t="s">
        <v>7548</v>
      </c>
      <c r="BP7381" s="8"/>
    </row>
    <row r="7382" spans="1:68" x14ac:dyDescent="0.25">
      <c r="A7382" s="8"/>
      <c r="B7382" s="8"/>
      <c r="C7382" s="8"/>
      <c r="D7382" s="8"/>
      <c r="F7382" s="8"/>
      <c r="H7382"/>
      <c r="N7382"/>
      <c r="P7382" s="8"/>
      <c r="R7382" s="8"/>
      <c r="T7382" s="8"/>
      <c r="AQ7382"/>
      <c r="BJ7382" s="33" t="s">
        <v>7549</v>
      </c>
      <c r="BP7382" s="8"/>
    </row>
    <row r="7383" spans="1:68" x14ac:dyDescent="0.25">
      <c r="A7383" s="8"/>
      <c r="B7383" s="8"/>
      <c r="C7383" s="8"/>
      <c r="D7383" s="8"/>
      <c r="F7383" s="8"/>
      <c r="H7383"/>
      <c r="N7383"/>
      <c r="P7383" s="8"/>
      <c r="R7383" s="8"/>
      <c r="T7383" s="8"/>
      <c r="AQ7383"/>
      <c r="BJ7383" s="33" t="s">
        <v>7550</v>
      </c>
      <c r="BP7383" s="8"/>
    </row>
    <row r="7384" spans="1:68" x14ac:dyDescent="0.25">
      <c r="A7384" s="8"/>
      <c r="B7384" s="8"/>
      <c r="C7384" s="8"/>
      <c r="D7384" s="8"/>
      <c r="F7384" s="8"/>
      <c r="H7384"/>
      <c r="N7384"/>
      <c r="P7384" s="8"/>
      <c r="R7384" s="8"/>
      <c r="T7384" s="8"/>
      <c r="AQ7384"/>
      <c r="BJ7384" s="33" t="s">
        <v>7551</v>
      </c>
      <c r="BP7384" s="8"/>
    </row>
    <row r="7385" spans="1:68" x14ac:dyDescent="0.25">
      <c r="A7385" s="8"/>
      <c r="B7385" s="8"/>
      <c r="C7385" s="8"/>
      <c r="D7385" s="8"/>
      <c r="F7385" s="8"/>
      <c r="H7385"/>
      <c r="N7385"/>
      <c r="P7385" s="8"/>
      <c r="R7385" s="8"/>
      <c r="T7385" s="8"/>
      <c r="AQ7385"/>
      <c r="BJ7385" s="33" t="s">
        <v>7552</v>
      </c>
      <c r="BP7385" s="8"/>
    </row>
    <row r="7386" spans="1:68" x14ac:dyDescent="0.25">
      <c r="A7386" s="8"/>
      <c r="B7386" s="8"/>
      <c r="C7386" s="8"/>
      <c r="D7386" s="8"/>
      <c r="F7386" s="8"/>
      <c r="H7386"/>
      <c r="N7386"/>
      <c r="P7386" s="8"/>
      <c r="R7386" s="8"/>
      <c r="T7386" s="8"/>
      <c r="AQ7386"/>
      <c r="BJ7386" s="33" t="s">
        <v>7553</v>
      </c>
      <c r="BP7386" s="8"/>
    </row>
    <row r="7387" spans="1:68" x14ac:dyDescent="0.25">
      <c r="A7387" s="8"/>
      <c r="B7387" s="8"/>
      <c r="C7387" s="8"/>
      <c r="D7387" s="8"/>
      <c r="F7387" s="8"/>
      <c r="H7387"/>
      <c r="N7387"/>
      <c r="P7387" s="8"/>
      <c r="R7387" s="8"/>
      <c r="T7387" s="8"/>
      <c r="AQ7387"/>
      <c r="BJ7387" s="33" t="s">
        <v>7554</v>
      </c>
      <c r="BP7387" s="8"/>
    </row>
    <row r="7388" spans="1:68" x14ac:dyDescent="0.25">
      <c r="A7388" s="8"/>
      <c r="B7388" s="8"/>
      <c r="C7388" s="8"/>
      <c r="D7388" s="8"/>
      <c r="F7388" s="8"/>
      <c r="H7388"/>
      <c r="N7388"/>
      <c r="P7388" s="8"/>
      <c r="R7388" s="8"/>
      <c r="T7388" s="8"/>
      <c r="AQ7388"/>
      <c r="BJ7388" s="33" t="s">
        <v>7555</v>
      </c>
      <c r="BP7388" s="8"/>
    </row>
    <row r="7389" spans="1:68" x14ac:dyDescent="0.25">
      <c r="A7389" s="8"/>
      <c r="B7389" s="8"/>
      <c r="C7389" s="8"/>
      <c r="D7389" s="8"/>
      <c r="F7389" s="8"/>
      <c r="H7389"/>
      <c r="N7389"/>
      <c r="P7389" s="8"/>
      <c r="R7389" s="8"/>
      <c r="T7389" s="8"/>
      <c r="AQ7389"/>
      <c r="BJ7389" s="33" t="s">
        <v>7556</v>
      </c>
      <c r="BP7389" s="8"/>
    </row>
    <row r="7390" spans="1:68" x14ac:dyDescent="0.25">
      <c r="A7390" s="8"/>
      <c r="B7390" s="8"/>
      <c r="C7390" s="8"/>
      <c r="D7390" s="8"/>
      <c r="F7390" s="8"/>
      <c r="H7390"/>
      <c r="N7390"/>
      <c r="P7390" s="8"/>
      <c r="R7390" s="8"/>
      <c r="T7390" s="8"/>
      <c r="AQ7390"/>
      <c r="BJ7390" s="33" t="s">
        <v>7557</v>
      </c>
      <c r="BP7390" s="8"/>
    </row>
    <row r="7391" spans="1:68" x14ac:dyDescent="0.25">
      <c r="A7391" s="8"/>
      <c r="B7391" s="8"/>
      <c r="C7391" s="8"/>
      <c r="D7391" s="8"/>
      <c r="F7391" s="8"/>
      <c r="H7391"/>
      <c r="N7391"/>
      <c r="P7391" s="8"/>
      <c r="R7391" s="8"/>
      <c r="T7391" s="8"/>
      <c r="AQ7391"/>
      <c r="BJ7391" s="33" t="s">
        <v>7558</v>
      </c>
      <c r="BP7391" s="8"/>
    </row>
    <row r="7392" spans="1:68" x14ac:dyDescent="0.25">
      <c r="A7392" s="8"/>
      <c r="B7392" s="8"/>
      <c r="C7392" s="8"/>
      <c r="D7392" s="8"/>
      <c r="F7392" s="8"/>
      <c r="H7392"/>
      <c r="N7392"/>
      <c r="P7392" s="8"/>
      <c r="R7392" s="8"/>
      <c r="T7392" s="8"/>
      <c r="AQ7392"/>
      <c r="BJ7392" s="33" t="s">
        <v>7559</v>
      </c>
      <c r="BP7392" s="8"/>
    </row>
    <row r="7393" spans="1:68" x14ac:dyDescent="0.25">
      <c r="A7393" s="8"/>
      <c r="B7393" s="8"/>
      <c r="C7393" s="8"/>
      <c r="D7393" s="8"/>
      <c r="F7393" s="8"/>
      <c r="H7393"/>
      <c r="N7393"/>
      <c r="P7393" s="8"/>
      <c r="R7393" s="8"/>
      <c r="T7393" s="8"/>
      <c r="AQ7393"/>
      <c r="BJ7393" s="33" t="s">
        <v>7560</v>
      </c>
      <c r="BP7393" s="8"/>
    </row>
    <row r="7394" spans="1:68" x14ac:dyDescent="0.25">
      <c r="A7394" s="8"/>
      <c r="B7394" s="8"/>
      <c r="C7394" s="8"/>
      <c r="D7394" s="8"/>
      <c r="F7394" s="8"/>
      <c r="H7394"/>
      <c r="N7394"/>
      <c r="P7394" s="8"/>
      <c r="R7394" s="8"/>
      <c r="T7394" s="8"/>
      <c r="AQ7394"/>
      <c r="BJ7394" s="33" t="s">
        <v>7561</v>
      </c>
      <c r="BP7394" s="8"/>
    </row>
    <row r="7395" spans="1:68" x14ac:dyDescent="0.25">
      <c r="A7395" s="8"/>
      <c r="B7395" s="8"/>
      <c r="C7395" s="8"/>
      <c r="D7395" s="8"/>
      <c r="F7395" s="8"/>
      <c r="H7395"/>
      <c r="N7395"/>
      <c r="P7395" s="8"/>
      <c r="R7395" s="8"/>
      <c r="T7395" s="8"/>
      <c r="AQ7395"/>
      <c r="BJ7395" s="33" t="s">
        <v>7562</v>
      </c>
      <c r="BP7395" s="8"/>
    </row>
    <row r="7396" spans="1:68" x14ac:dyDescent="0.25">
      <c r="A7396" s="8"/>
      <c r="B7396" s="8"/>
      <c r="C7396" s="8"/>
      <c r="D7396" s="8"/>
      <c r="F7396" s="8"/>
      <c r="H7396"/>
      <c r="N7396"/>
      <c r="P7396" s="8"/>
      <c r="R7396" s="8"/>
      <c r="T7396" s="8"/>
      <c r="AQ7396"/>
      <c r="BJ7396" s="33" t="s">
        <v>7563</v>
      </c>
      <c r="BP7396" s="8"/>
    </row>
    <row r="7397" spans="1:68" x14ac:dyDescent="0.25">
      <c r="A7397" s="8"/>
      <c r="B7397" s="8"/>
      <c r="C7397" s="8"/>
      <c r="D7397" s="8"/>
      <c r="F7397" s="8"/>
      <c r="H7397"/>
      <c r="N7397"/>
      <c r="P7397" s="8"/>
      <c r="R7397" s="8"/>
      <c r="T7397" s="8"/>
      <c r="AQ7397"/>
      <c r="BJ7397" s="33" t="s">
        <v>7564</v>
      </c>
      <c r="BP7397" s="8"/>
    </row>
    <row r="7398" spans="1:68" x14ac:dyDescent="0.25">
      <c r="A7398" s="8"/>
      <c r="B7398" s="8"/>
      <c r="C7398" s="8"/>
      <c r="D7398" s="8"/>
      <c r="F7398" s="8"/>
      <c r="H7398"/>
      <c r="N7398"/>
      <c r="P7398" s="8"/>
      <c r="R7398" s="8"/>
      <c r="T7398" s="8"/>
      <c r="AQ7398"/>
      <c r="BJ7398" s="33" t="s">
        <v>7565</v>
      </c>
      <c r="BP7398" s="8"/>
    </row>
    <row r="7399" spans="1:68" x14ac:dyDescent="0.25">
      <c r="A7399" s="8"/>
      <c r="B7399" s="8"/>
      <c r="C7399" s="8"/>
      <c r="D7399" s="8"/>
      <c r="F7399" s="8"/>
      <c r="H7399"/>
      <c r="N7399"/>
      <c r="P7399" s="8"/>
      <c r="R7399" s="8"/>
      <c r="T7399" s="8"/>
      <c r="AQ7399"/>
      <c r="BJ7399" s="33" t="s">
        <v>7566</v>
      </c>
      <c r="BP7399" s="8"/>
    </row>
    <row r="7400" spans="1:68" x14ac:dyDescent="0.25">
      <c r="A7400" s="8"/>
      <c r="B7400" s="8"/>
      <c r="C7400" s="8"/>
      <c r="D7400" s="8"/>
      <c r="F7400" s="8"/>
      <c r="H7400"/>
      <c r="N7400"/>
      <c r="P7400" s="8"/>
      <c r="R7400" s="8"/>
      <c r="T7400" s="8"/>
      <c r="AQ7400"/>
      <c r="BJ7400" s="33" t="s">
        <v>7567</v>
      </c>
      <c r="BP7400" s="8"/>
    </row>
    <row r="7401" spans="1:68" x14ac:dyDescent="0.25">
      <c r="A7401" s="8"/>
      <c r="B7401" s="8"/>
      <c r="C7401" s="8"/>
      <c r="D7401" s="8"/>
      <c r="F7401" s="8"/>
      <c r="H7401"/>
      <c r="N7401"/>
      <c r="P7401" s="8"/>
      <c r="R7401" s="8"/>
      <c r="T7401" s="8"/>
      <c r="AQ7401"/>
      <c r="BJ7401" s="33" t="s">
        <v>7568</v>
      </c>
      <c r="BP7401" s="8"/>
    </row>
    <row r="7402" spans="1:68" x14ac:dyDescent="0.25">
      <c r="A7402" s="8"/>
      <c r="B7402" s="8"/>
      <c r="C7402" s="8"/>
      <c r="D7402" s="8"/>
      <c r="F7402" s="8"/>
      <c r="H7402"/>
      <c r="N7402"/>
      <c r="P7402" s="8"/>
      <c r="R7402" s="8"/>
      <c r="T7402" s="8"/>
      <c r="AQ7402"/>
      <c r="BJ7402" s="33" t="s">
        <v>7569</v>
      </c>
      <c r="BP7402" s="8"/>
    </row>
    <row r="7403" spans="1:68" x14ac:dyDescent="0.25">
      <c r="A7403" s="8"/>
      <c r="B7403" s="8"/>
      <c r="C7403" s="8"/>
      <c r="D7403" s="8"/>
      <c r="F7403" s="8"/>
      <c r="H7403"/>
      <c r="N7403"/>
      <c r="P7403" s="8"/>
      <c r="R7403" s="8"/>
      <c r="T7403" s="8"/>
      <c r="AQ7403"/>
      <c r="BJ7403" s="33" t="s">
        <v>7570</v>
      </c>
      <c r="BP7403" s="8"/>
    </row>
    <row r="7404" spans="1:68" x14ac:dyDescent="0.25">
      <c r="A7404" s="8"/>
      <c r="B7404" s="8"/>
      <c r="C7404" s="8"/>
      <c r="D7404" s="8"/>
      <c r="F7404" s="8"/>
      <c r="H7404"/>
      <c r="N7404"/>
      <c r="P7404" s="8"/>
      <c r="R7404" s="8"/>
      <c r="T7404" s="8"/>
      <c r="AQ7404"/>
      <c r="BJ7404" s="33" t="s">
        <v>7571</v>
      </c>
      <c r="BP7404" s="8"/>
    </row>
    <row r="7405" spans="1:68" x14ac:dyDescent="0.25">
      <c r="A7405" s="8"/>
      <c r="B7405" s="8"/>
      <c r="C7405" s="8"/>
      <c r="D7405" s="8"/>
      <c r="F7405" s="8"/>
      <c r="H7405"/>
      <c r="N7405"/>
      <c r="P7405" s="8"/>
      <c r="R7405" s="8"/>
      <c r="T7405" s="8"/>
      <c r="AQ7405"/>
      <c r="BJ7405" s="33" t="s">
        <v>7572</v>
      </c>
      <c r="BP7405" s="8"/>
    </row>
    <row r="7406" spans="1:68" x14ac:dyDescent="0.25">
      <c r="A7406" s="8"/>
      <c r="B7406" s="8"/>
      <c r="C7406" s="8"/>
      <c r="D7406" s="8"/>
      <c r="F7406" s="8"/>
      <c r="H7406"/>
      <c r="N7406"/>
      <c r="P7406" s="8"/>
      <c r="R7406" s="8"/>
      <c r="T7406" s="8"/>
      <c r="AQ7406"/>
      <c r="BJ7406" s="33" t="s">
        <v>7573</v>
      </c>
      <c r="BP7406" s="8"/>
    </row>
    <row r="7407" spans="1:68" x14ac:dyDescent="0.25">
      <c r="A7407" s="8"/>
      <c r="B7407" s="8"/>
      <c r="C7407" s="8"/>
      <c r="D7407" s="8"/>
      <c r="F7407" s="8"/>
      <c r="H7407"/>
      <c r="N7407"/>
      <c r="P7407" s="8"/>
      <c r="R7407" s="8"/>
      <c r="T7407" s="8"/>
      <c r="AQ7407"/>
      <c r="BJ7407" s="33" t="s">
        <v>7574</v>
      </c>
      <c r="BP7407" s="8"/>
    </row>
    <row r="7408" spans="1:68" x14ac:dyDescent="0.25">
      <c r="A7408" s="8"/>
      <c r="B7408" s="8"/>
      <c r="C7408" s="8"/>
      <c r="D7408" s="8"/>
      <c r="F7408" s="8"/>
      <c r="H7408"/>
      <c r="N7408"/>
      <c r="P7408" s="8"/>
      <c r="R7408" s="8"/>
      <c r="T7408" s="8"/>
      <c r="AQ7408"/>
      <c r="BJ7408" s="33" t="s">
        <v>7575</v>
      </c>
      <c r="BP7408" s="8"/>
    </row>
    <row r="7409" spans="1:68" x14ac:dyDescent="0.25">
      <c r="A7409" s="8"/>
      <c r="B7409" s="8"/>
      <c r="C7409" s="8"/>
      <c r="D7409" s="8"/>
      <c r="F7409" s="8"/>
      <c r="H7409"/>
      <c r="N7409"/>
      <c r="P7409" s="8"/>
      <c r="R7409" s="8"/>
      <c r="T7409" s="8"/>
      <c r="AQ7409"/>
      <c r="BJ7409" s="33" t="s">
        <v>7576</v>
      </c>
      <c r="BP7409" s="8"/>
    </row>
    <row r="7410" spans="1:68" x14ac:dyDescent="0.25">
      <c r="A7410" s="8"/>
      <c r="B7410" s="8"/>
      <c r="C7410" s="8"/>
      <c r="D7410" s="8"/>
      <c r="F7410" s="8"/>
      <c r="H7410"/>
      <c r="N7410"/>
      <c r="P7410" s="8"/>
      <c r="R7410" s="8"/>
      <c r="T7410" s="8"/>
      <c r="AQ7410"/>
      <c r="BJ7410" s="33" t="s">
        <v>7577</v>
      </c>
      <c r="BP7410" s="8"/>
    </row>
    <row r="7411" spans="1:68" x14ac:dyDescent="0.25">
      <c r="A7411" s="8"/>
      <c r="B7411" s="8"/>
      <c r="C7411" s="8"/>
      <c r="D7411" s="8"/>
      <c r="F7411" s="8"/>
      <c r="H7411"/>
      <c r="N7411"/>
      <c r="P7411" s="8"/>
      <c r="R7411" s="8"/>
      <c r="T7411" s="8"/>
      <c r="AQ7411"/>
      <c r="BJ7411" s="33" t="s">
        <v>7578</v>
      </c>
      <c r="BP7411" s="8"/>
    </row>
    <row r="7412" spans="1:68" x14ac:dyDescent="0.25">
      <c r="A7412" s="8"/>
      <c r="B7412" s="8"/>
      <c r="C7412" s="8"/>
      <c r="D7412" s="8"/>
      <c r="F7412" s="8"/>
      <c r="H7412"/>
      <c r="N7412"/>
      <c r="P7412" s="8"/>
      <c r="R7412" s="8"/>
      <c r="T7412" s="8"/>
      <c r="AQ7412"/>
      <c r="BJ7412" s="33" t="s">
        <v>7579</v>
      </c>
      <c r="BP7412" s="8"/>
    </row>
    <row r="7413" spans="1:68" x14ac:dyDescent="0.25">
      <c r="A7413" s="8"/>
      <c r="B7413" s="8"/>
      <c r="C7413" s="8"/>
      <c r="D7413" s="8"/>
      <c r="F7413" s="8"/>
      <c r="H7413"/>
      <c r="N7413"/>
      <c r="P7413" s="8"/>
      <c r="R7413" s="8"/>
      <c r="T7413" s="8"/>
      <c r="AQ7413"/>
      <c r="BJ7413" s="33" t="s">
        <v>7580</v>
      </c>
      <c r="BP7413" s="8"/>
    </row>
    <row r="7414" spans="1:68" x14ac:dyDescent="0.25">
      <c r="A7414" s="8"/>
      <c r="B7414" s="8"/>
      <c r="C7414" s="8"/>
      <c r="D7414" s="8"/>
      <c r="F7414" s="8"/>
      <c r="H7414"/>
      <c r="N7414"/>
      <c r="P7414" s="8"/>
      <c r="R7414" s="8"/>
      <c r="T7414" s="8"/>
      <c r="AQ7414"/>
      <c r="BJ7414" s="33" t="s">
        <v>7581</v>
      </c>
      <c r="BP7414" s="8"/>
    </row>
    <row r="7415" spans="1:68" x14ac:dyDescent="0.25">
      <c r="A7415" s="8"/>
      <c r="B7415" s="8"/>
      <c r="C7415" s="8"/>
      <c r="D7415" s="8"/>
      <c r="F7415" s="8"/>
      <c r="H7415"/>
      <c r="N7415"/>
      <c r="P7415" s="8"/>
      <c r="R7415" s="8"/>
      <c r="T7415" s="8"/>
      <c r="AQ7415"/>
      <c r="BJ7415" s="33" t="s">
        <v>7582</v>
      </c>
      <c r="BP7415" s="8"/>
    </row>
    <row r="7416" spans="1:68" x14ac:dyDescent="0.25">
      <c r="A7416" s="8"/>
      <c r="B7416" s="8"/>
      <c r="C7416" s="8"/>
      <c r="D7416" s="8"/>
      <c r="F7416" s="8"/>
      <c r="H7416"/>
      <c r="N7416"/>
      <c r="P7416" s="8"/>
      <c r="R7416" s="8"/>
      <c r="T7416" s="8"/>
      <c r="AQ7416"/>
      <c r="BJ7416" s="33" t="s">
        <v>7583</v>
      </c>
      <c r="BP7416" s="8"/>
    </row>
    <row r="7417" spans="1:68" x14ac:dyDescent="0.25">
      <c r="A7417" s="8"/>
      <c r="B7417" s="8"/>
      <c r="C7417" s="8"/>
      <c r="D7417" s="8"/>
      <c r="F7417" s="8"/>
      <c r="H7417"/>
      <c r="N7417"/>
      <c r="P7417" s="8"/>
      <c r="R7417" s="8"/>
      <c r="T7417" s="8"/>
      <c r="AQ7417"/>
      <c r="BJ7417" s="33" t="s">
        <v>7584</v>
      </c>
      <c r="BP7417" s="8"/>
    </row>
    <row r="7418" spans="1:68" x14ac:dyDescent="0.25">
      <c r="A7418" s="8"/>
      <c r="B7418" s="8"/>
      <c r="C7418" s="8"/>
      <c r="D7418" s="8"/>
      <c r="F7418" s="8"/>
      <c r="H7418"/>
      <c r="N7418"/>
      <c r="P7418" s="8"/>
      <c r="R7418" s="8"/>
      <c r="T7418" s="8"/>
      <c r="AQ7418"/>
      <c r="BJ7418" s="33" t="s">
        <v>7585</v>
      </c>
      <c r="BP7418" s="8"/>
    </row>
    <row r="7419" spans="1:68" x14ac:dyDescent="0.25">
      <c r="A7419" s="8"/>
      <c r="B7419" s="8"/>
      <c r="C7419" s="8"/>
      <c r="D7419" s="8"/>
      <c r="F7419" s="8"/>
      <c r="H7419"/>
      <c r="N7419"/>
      <c r="P7419" s="8"/>
      <c r="R7419" s="8"/>
      <c r="T7419" s="8"/>
      <c r="AQ7419"/>
      <c r="BJ7419" s="33" t="s">
        <v>7586</v>
      </c>
      <c r="BP7419" s="8"/>
    </row>
    <row r="7420" spans="1:68" x14ac:dyDescent="0.25">
      <c r="A7420" s="8"/>
      <c r="B7420" s="8"/>
      <c r="C7420" s="8"/>
      <c r="D7420" s="8"/>
      <c r="F7420" s="8"/>
      <c r="H7420"/>
      <c r="N7420"/>
      <c r="P7420" s="8"/>
      <c r="R7420" s="8"/>
      <c r="T7420" s="8"/>
      <c r="AQ7420"/>
      <c r="BJ7420" s="33" t="s">
        <v>7587</v>
      </c>
      <c r="BP7420" s="8"/>
    </row>
    <row r="7421" spans="1:68" x14ac:dyDescent="0.25">
      <c r="A7421" s="8"/>
      <c r="B7421" s="8"/>
      <c r="C7421" s="8"/>
      <c r="D7421" s="8"/>
      <c r="F7421" s="8"/>
      <c r="H7421"/>
      <c r="N7421"/>
      <c r="P7421" s="8"/>
      <c r="R7421" s="8"/>
      <c r="T7421" s="8"/>
      <c r="AQ7421"/>
      <c r="BJ7421" s="33" t="s">
        <v>7588</v>
      </c>
      <c r="BP7421" s="8"/>
    </row>
    <row r="7422" spans="1:68" x14ac:dyDescent="0.25">
      <c r="A7422" s="8"/>
      <c r="B7422" s="8"/>
      <c r="C7422" s="8"/>
      <c r="D7422" s="8"/>
      <c r="F7422" s="8"/>
      <c r="H7422"/>
      <c r="N7422"/>
      <c r="P7422" s="8"/>
      <c r="R7422" s="8"/>
      <c r="T7422" s="8"/>
      <c r="AQ7422"/>
      <c r="BJ7422" s="33" t="s">
        <v>7589</v>
      </c>
      <c r="BP7422" s="8"/>
    </row>
    <row r="7423" spans="1:68" x14ac:dyDescent="0.25">
      <c r="A7423" s="8"/>
      <c r="B7423" s="8"/>
      <c r="C7423" s="8"/>
      <c r="D7423" s="8"/>
      <c r="F7423" s="8"/>
      <c r="H7423"/>
      <c r="N7423"/>
      <c r="P7423" s="8"/>
      <c r="R7423" s="8"/>
      <c r="T7423" s="8"/>
      <c r="AQ7423"/>
      <c r="BJ7423" s="33" t="s">
        <v>7590</v>
      </c>
      <c r="BP7423" s="8"/>
    </row>
    <row r="7424" spans="1:68" x14ac:dyDescent="0.25">
      <c r="A7424" s="8"/>
      <c r="B7424" s="8"/>
      <c r="C7424" s="8"/>
      <c r="D7424" s="8"/>
      <c r="F7424" s="8"/>
      <c r="H7424"/>
      <c r="N7424"/>
      <c r="P7424" s="8"/>
      <c r="R7424" s="8"/>
      <c r="T7424" s="8"/>
      <c r="AQ7424"/>
      <c r="BJ7424" s="33" t="s">
        <v>7591</v>
      </c>
      <c r="BP7424" s="8"/>
    </row>
    <row r="7425" spans="1:68" x14ac:dyDescent="0.25">
      <c r="A7425" s="8"/>
      <c r="B7425" s="8"/>
      <c r="C7425" s="8"/>
      <c r="D7425" s="8"/>
      <c r="F7425" s="8"/>
      <c r="H7425"/>
      <c r="N7425"/>
      <c r="P7425" s="8"/>
      <c r="R7425" s="8"/>
      <c r="T7425" s="8"/>
      <c r="AQ7425"/>
      <c r="BJ7425" s="33" t="s">
        <v>7592</v>
      </c>
      <c r="BP7425" s="8"/>
    </row>
    <row r="7426" spans="1:68" x14ac:dyDescent="0.25">
      <c r="A7426" s="8"/>
      <c r="B7426" s="8"/>
      <c r="C7426" s="8"/>
      <c r="D7426" s="8"/>
      <c r="F7426" s="8"/>
      <c r="H7426"/>
      <c r="N7426"/>
      <c r="P7426" s="8"/>
      <c r="R7426" s="8"/>
      <c r="T7426" s="8"/>
      <c r="AQ7426"/>
      <c r="BJ7426" s="33" t="s">
        <v>7593</v>
      </c>
      <c r="BP7426" s="8"/>
    </row>
    <row r="7427" spans="1:68" x14ac:dyDescent="0.25">
      <c r="A7427" s="8"/>
      <c r="B7427" s="8"/>
      <c r="C7427" s="8"/>
      <c r="D7427" s="8"/>
      <c r="F7427" s="8"/>
      <c r="H7427"/>
      <c r="N7427"/>
      <c r="P7427" s="8"/>
      <c r="R7427" s="8"/>
      <c r="T7427" s="8"/>
      <c r="AQ7427"/>
      <c r="BJ7427" s="33" t="s">
        <v>7594</v>
      </c>
      <c r="BP7427" s="8"/>
    </row>
    <row r="7428" spans="1:68" x14ac:dyDescent="0.25">
      <c r="A7428" s="8"/>
      <c r="B7428" s="8"/>
      <c r="C7428" s="8"/>
      <c r="D7428" s="8"/>
      <c r="F7428" s="8"/>
      <c r="H7428"/>
      <c r="N7428"/>
      <c r="P7428" s="8"/>
      <c r="R7428" s="8"/>
      <c r="T7428" s="8"/>
      <c r="AQ7428"/>
      <c r="BJ7428" s="33" t="s">
        <v>7595</v>
      </c>
      <c r="BP7428" s="8"/>
    </row>
    <row r="7429" spans="1:68" x14ac:dyDescent="0.25">
      <c r="A7429" s="8"/>
      <c r="B7429" s="8"/>
      <c r="C7429" s="8"/>
      <c r="D7429" s="8"/>
      <c r="F7429" s="8"/>
      <c r="H7429"/>
      <c r="N7429"/>
      <c r="P7429" s="8"/>
      <c r="R7429" s="8"/>
      <c r="T7429" s="8"/>
      <c r="AQ7429"/>
      <c r="BJ7429" s="33" t="s">
        <v>7596</v>
      </c>
      <c r="BP7429" s="8"/>
    </row>
    <row r="7430" spans="1:68" x14ac:dyDescent="0.25">
      <c r="A7430" s="8"/>
      <c r="B7430" s="8"/>
      <c r="C7430" s="8"/>
      <c r="D7430" s="8"/>
      <c r="F7430" s="8"/>
      <c r="H7430"/>
      <c r="N7430"/>
      <c r="P7430" s="8"/>
      <c r="R7430" s="8"/>
      <c r="T7430" s="8"/>
      <c r="AQ7430"/>
      <c r="BJ7430" s="33" t="s">
        <v>7597</v>
      </c>
      <c r="BP7430" s="8"/>
    </row>
    <row r="7431" spans="1:68" x14ac:dyDescent="0.25">
      <c r="A7431" s="8"/>
      <c r="B7431" s="8"/>
      <c r="C7431" s="8"/>
      <c r="D7431" s="8"/>
      <c r="F7431" s="8"/>
      <c r="H7431"/>
      <c r="N7431"/>
      <c r="P7431" s="8"/>
      <c r="R7431" s="8"/>
      <c r="T7431" s="8"/>
      <c r="AQ7431"/>
      <c r="BJ7431" s="33" t="s">
        <v>7598</v>
      </c>
      <c r="BP7431" s="8"/>
    </row>
    <row r="7432" spans="1:68" x14ac:dyDescent="0.25">
      <c r="A7432" s="8"/>
      <c r="B7432" s="8"/>
      <c r="C7432" s="8"/>
      <c r="D7432" s="8"/>
      <c r="F7432" s="8"/>
      <c r="H7432"/>
      <c r="N7432"/>
      <c r="P7432" s="8"/>
      <c r="R7432" s="8"/>
      <c r="T7432" s="8"/>
      <c r="AQ7432"/>
      <c r="BJ7432" s="33" t="s">
        <v>7599</v>
      </c>
      <c r="BP7432" s="8"/>
    </row>
    <row r="7433" spans="1:68" x14ac:dyDescent="0.25">
      <c r="A7433" s="8"/>
      <c r="B7433" s="8"/>
      <c r="C7433" s="8"/>
      <c r="D7433" s="8"/>
      <c r="F7433" s="8"/>
      <c r="H7433"/>
      <c r="N7433"/>
      <c r="P7433" s="8"/>
      <c r="R7433" s="8"/>
      <c r="T7433" s="8"/>
      <c r="AQ7433"/>
      <c r="BJ7433" s="33" t="s">
        <v>7600</v>
      </c>
      <c r="BP7433" s="8"/>
    </row>
    <row r="7434" spans="1:68" x14ac:dyDescent="0.25">
      <c r="A7434" s="8"/>
      <c r="B7434" s="8"/>
      <c r="C7434" s="8"/>
      <c r="D7434" s="8"/>
      <c r="F7434" s="8"/>
      <c r="H7434"/>
      <c r="N7434"/>
      <c r="P7434" s="8"/>
      <c r="R7434" s="8"/>
      <c r="T7434" s="8"/>
      <c r="AQ7434"/>
      <c r="BJ7434" s="33" t="s">
        <v>7601</v>
      </c>
      <c r="BP7434" s="8"/>
    </row>
    <row r="7435" spans="1:68" x14ac:dyDescent="0.25">
      <c r="A7435" s="8"/>
      <c r="B7435" s="8"/>
      <c r="C7435" s="8"/>
      <c r="D7435" s="8"/>
      <c r="F7435" s="8"/>
      <c r="H7435"/>
      <c r="N7435"/>
      <c r="P7435" s="8"/>
      <c r="R7435" s="8"/>
      <c r="T7435" s="8"/>
      <c r="AQ7435"/>
      <c r="BJ7435" s="33" t="s">
        <v>7602</v>
      </c>
      <c r="BP7435" s="8"/>
    </row>
    <row r="7436" spans="1:68" x14ac:dyDescent="0.25">
      <c r="A7436" s="8"/>
      <c r="B7436" s="8"/>
      <c r="C7436" s="8"/>
      <c r="D7436" s="8"/>
      <c r="F7436" s="8"/>
      <c r="H7436"/>
      <c r="N7436"/>
      <c r="P7436" s="8"/>
      <c r="R7436" s="8"/>
      <c r="T7436" s="8"/>
      <c r="AQ7436"/>
      <c r="BJ7436" s="33" t="s">
        <v>7603</v>
      </c>
      <c r="BP7436" s="8"/>
    </row>
    <row r="7437" spans="1:68" x14ac:dyDescent="0.25">
      <c r="A7437" s="8"/>
      <c r="B7437" s="8"/>
      <c r="C7437" s="8"/>
      <c r="D7437" s="8"/>
      <c r="F7437" s="8"/>
      <c r="H7437"/>
      <c r="N7437"/>
      <c r="P7437" s="8"/>
      <c r="R7437" s="8"/>
      <c r="T7437" s="8"/>
      <c r="AQ7437"/>
      <c r="BJ7437" s="33" t="s">
        <v>7604</v>
      </c>
      <c r="BP7437" s="8"/>
    </row>
    <row r="7438" spans="1:68" x14ac:dyDescent="0.25">
      <c r="A7438" s="8"/>
      <c r="B7438" s="8"/>
      <c r="C7438" s="8"/>
      <c r="D7438" s="8"/>
      <c r="F7438" s="8"/>
      <c r="H7438"/>
      <c r="N7438"/>
      <c r="P7438" s="8"/>
      <c r="R7438" s="8"/>
      <c r="T7438" s="8"/>
      <c r="AQ7438"/>
      <c r="BJ7438" s="33" t="s">
        <v>7605</v>
      </c>
      <c r="BP7438" s="8"/>
    </row>
    <row r="7439" spans="1:68" x14ac:dyDescent="0.25">
      <c r="A7439" s="8"/>
      <c r="B7439" s="8"/>
      <c r="C7439" s="8"/>
      <c r="D7439" s="8"/>
      <c r="F7439" s="8"/>
      <c r="H7439"/>
      <c r="N7439"/>
      <c r="P7439" s="8"/>
      <c r="R7439" s="8"/>
      <c r="T7439" s="8"/>
      <c r="AQ7439"/>
      <c r="BJ7439" s="33" t="s">
        <v>7606</v>
      </c>
      <c r="BP7439" s="8"/>
    </row>
    <row r="7440" spans="1:68" x14ac:dyDescent="0.25">
      <c r="A7440" s="8"/>
      <c r="B7440" s="8"/>
      <c r="C7440" s="8"/>
      <c r="D7440" s="8"/>
      <c r="F7440" s="8"/>
      <c r="H7440"/>
      <c r="N7440"/>
      <c r="P7440" s="8"/>
      <c r="R7440" s="8"/>
      <c r="T7440" s="8"/>
      <c r="AQ7440"/>
      <c r="BJ7440" s="33" t="s">
        <v>7607</v>
      </c>
      <c r="BP7440" s="8"/>
    </row>
    <row r="7441" spans="1:68" x14ac:dyDescent="0.25">
      <c r="A7441" s="8"/>
      <c r="B7441" s="8"/>
      <c r="C7441" s="8"/>
      <c r="D7441" s="8"/>
      <c r="F7441" s="8"/>
      <c r="H7441"/>
      <c r="N7441"/>
      <c r="P7441" s="8"/>
      <c r="R7441" s="8"/>
      <c r="T7441" s="8"/>
      <c r="AQ7441"/>
      <c r="BJ7441" s="33" t="s">
        <v>7608</v>
      </c>
      <c r="BP7441" s="8"/>
    </row>
    <row r="7442" spans="1:68" x14ac:dyDescent="0.25">
      <c r="A7442" s="8"/>
      <c r="B7442" s="8"/>
      <c r="C7442" s="8"/>
      <c r="D7442" s="8"/>
      <c r="F7442" s="8"/>
      <c r="H7442"/>
      <c r="N7442"/>
      <c r="P7442" s="8"/>
      <c r="R7442" s="8"/>
      <c r="T7442" s="8"/>
      <c r="AQ7442"/>
      <c r="BJ7442" s="33" t="s">
        <v>7609</v>
      </c>
      <c r="BP7442" s="8"/>
    </row>
    <row r="7443" spans="1:68" x14ac:dyDescent="0.25">
      <c r="A7443" s="8"/>
      <c r="B7443" s="8"/>
      <c r="C7443" s="8"/>
      <c r="D7443" s="8"/>
      <c r="F7443" s="8"/>
      <c r="H7443"/>
      <c r="N7443"/>
      <c r="P7443" s="8"/>
      <c r="R7443" s="8"/>
      <c r="T7443" s="8"/>
      <c r="AQ7443"/>
      <c r="BJ7443" s="33" t="s">
        <v>7610</v>
      </c>
      <c r="BP7443" s="8"/>
    </row>
    <row r="7444" spans="1:68" x14ac:dyDescent="0.25">
      <c r="A7444" s="8"/>
      <c r="B7444" s="8"/>
      <c r="C7444" s="8"/>
      <c r="D7444" s="8"/>
      <c r="F7444" s="8"/>
      <c r="H7444"/>
      <c r="N7444"/>
      <c r="P7444" s="8"/>
      <c r="R7444" s="8"/>
      <c r="T7444" s="8"/>
      <c r="AQ7444"/>
      <c r="BJ7444" s="33" t="s">
        <v>7611</v>
      </c>
      <c r="BP7444" s="8"/>
    </row>
    <row r="7445" spans="1:68" x14ac:dyDescent="0.25">
      <c r="A7445" s="8"/>
      <c r="B7445" s="8"/>
      <c r="C7445" s="8"/>
      <c r="D7445" s="8"/>
      <c r="F7445" s="8"/>
      <c r="H7445"/>
      <c r="N7445"/>
      <c r="P7445" s="8"/>
      <c r="R7445" s="8"/>
      <c r="T7445" s="8"/>
      <c r="AQ7445"/>
      <c r="BJ7445" s="33" t="s">
        <v>7612</v>
      </c>
      <c r="BP7445" s="8"/>
    </row>
    <row r="7446" spans="1:68" x14ac:dyDescent="0.25">
      <c r="A7446" s="8"/>
      <c r="B7446" s="8"/>
      <c r="C7446" s="8"/>
      <c r="D7446" s="8"/>
      <c r="F7446" s="8"/>
      <c r="H7446"/>
      <c r="N7446"/>
      <c r="P7446" s="8"/>
      <c r="R7446" s="8"/>
      <c r="T7446" s="8"/>
      <c r="AQ7446"/>
      <c r="BJ7446" s="33" t="s">
        <v>7613</v>
      </c>
      <c r="BP7446" s="8"/>
    </row>
    <row r="7447" spans="1:68" x14ac:dyDescent="0.25">
      <c r="A7447" s="8"/>
      <c r="B7447" s="8"/>
      <c r="C7447" s="8"/>
      <c r="D7447" s="8"/>
      <c r="F7447" s="8"/>
      <c r="H7447"/>
      <c r="N7447"/>
      <c r="P7447" s="8"/>
      <c r="R7447" s="8"/>
      <c r="T7447" s="8"/>
      <c r="AQ7447"/>
      <c r="BJ7447" s="33" t="s">
        <v>7614</v>
      </c>
      <c r="BP7447" s="8"/>
    </row>
    <row r="7448" spans="1:68" x14ac:dyDescent="0.25">
      <c r="A7448" s="8"/>
      <c r="B7448" s="8"/>
      <c r="C7448" s="8"/>
      <c r="D7448" s="8"/>
      <c r="F7448" s="8"/>
      <c r="H7448"/>
      <c r="N7448"/>
      <c r="P7448" s="8"/>
      <c r="R7448" s="8"/>
      <c r="T7448" s="8"/>
      <c r="AQ7448"/>
      <c r="BJ7448" s="33" t="s">
        <v>7615</v>
      </c>
      <c r="BP7448" s="8"/>
    </row>
    <row r="7449" spans="1:68" x14ac:dyDescent="0.25">
      <c r="A7449" s="8"/>
      <c r="B7449" s="8"/>
      <c r="C7449" s="8"/>
      <c r="D7449" s="8"/>
      <c r="F7449" s="8"/>
      <c r="H7449"/>
      <c r="N7449"/>
      <c r="P7449" s="8"/>
      <c r="R7449" s="8"/>
      <c r="T7449" s="8"/>
      <c r="AQ7449"/>
      <c r="BJ7449" s="33" t="s">
        <v>7616</v>
      </c>
      <c r="BP7449" s="8"/>
    </row>
    <row r="7450" spans="1:68" x14ac:dyDescent="0.25">
      <c r="A7450" s="8"/>
      <c r="B7450" s="8"/>
      <c r="C7450" s="8"/>
      <c r="D7450" s="8"/>
      <c r="F7450" s="8"/>
      <c r="H7450"/>
      <c r="N7450"/>
      <c r="P7450" s="8"/>
      <c r="R7450" s="8"/>
      <c r="T7450" s="8"/>
      <c r="AQ7450"/>
      <c r="BJ7450" s="33" t="s">
        <v>7617</v>
      </c>
      <c r="BP7450" s="8"/>
    </row>
    <row r="7451" spans="1:68" x14ac:dyDescent="0.25">
      <c r="A7451" s="8"/>
      <c r="B7451" s="8"/>
      <c r="C7451" s="8"/>
      <c r="D7451" s="8"/>
      <c r="F7451" s="8"/>
      <c r="H7451"/>
      <c r="N7451"/>
      <c r="P7451" s="8"/>
      <c r="R7451" s="8"/>
      <c r="T7451" s="8"/>
      <c r="AQ7451"/>
      <c r="BJ7451" s="33" t="s">
        <v>7618</v>
      </c>
      <c r="BP7451" s="8"/>
    </row>
    <row r="7452" spans="1:68" x14ac:dyDescent="0.25">
      <c r="A7452" s="8"/>
      <c r="B7452" s="8"/>
      <c r="C7452" s="8"/>
      <c r="D7452" s="8"/>
      <c r="F7452" s="8"/>
      <c r="H7452"/>
      <c r="N7452"/>
      <c r="P7452" s="8"/>
      <c r="R7452" s="8"/>
      <c r="T7452" s="8"/>
      <c r="AQ7452"/>
      <c r="BJ7452" s="33" t="s">
        <v>7619</v>
      </c>
      <c r="BP7452" s="8"/>
    </row>
    <row r="7453" spans="1:68" x14ac:dyDescent="0.25">
      <c r="A7453" s="8"/>
      <c r="B7453" s="8"/>
      <c r="C7453" s="8"/>
      <c r="D7453" s="8"/>
      <c r="F7453" s="8"/>
      <c r="H7453"/>
      <c r="N7453"/>
      <c r="P7453" s="8"/>
      <c r="R7453" s="8"/>
      <c r="T7453" s="8"/>
      <c r="AQ7453"/>
      <c r="BJ7453" s="33" t="s">
        <v>7620</v>
      </c>
      <c r="BP7453" s="8"/>
    </row>
    <row r="7454" spans="1:68" x14ac:dyDescent="0.25">
      <c r="A7454" s="8"/>
      <c r="B7454" s="8"/>
      <c r="C7454" s="8"/>
      <c r="D7454" s="8"/>
      <c r="F7454" s="8"/>
      <c r="H7454"/>
      <c r="N7454"/>
      <c r="P7454" s="8"/>
      <c r="R7454" s="8"/>
      <c r="T7454" s="8"/>
      <c r="AQ7454"/>
      <c r="BJ7454" s="33" t="s">
        <v>7621</v>
      </c>
      <c r="BP7454" s="8"/>
    </row>
    <row r="7455" spans="1:68" x14ac:dyDescent="0.25">
      <c r="A7455" s="8"/>
      <c r="B7455" s="8"/>
      <c r="C7455" s="8"/>
      <c r="D7455" s="8"/>
      <c r="F7455" s="8"/>
      <c r="H7455"/>
      <c r="N7455"/>
      <c r="P7455" s="8"/>
      <c r="R7455" s="8"/>
      <c r="T7455" s="8"/>
      <c r="AQ7455"/>
      <c r="BJ7455" s="33" t="s">
        <v>7622</v>
      </c>
      <c r="BP7455" s="8"/>
    </row>
    <row r="7456" spans="1:68" x14ac:dyDescent="0.25">
      <c r="A7456" s="8"/>
      <c r="B7456" s="8"/>
      <c r="C7456" s="8"/>
      <c r="D7456" s="8"/>
      <c r="F7456" s="8"/>
      <c r="H7456"/>
      <c r="N7456"/>
      <c r="P7456" s="8"/>
      <c r="R7456" s="8"/>
      <c r="T7456" s="8"/>
      <c r="AQ7456"/>
      <c r="BJ7456" s="33" t="s">
        <v>7623</v>
      </c>
      <c r="BP7456" s="8"/>
    </row>
    <row r="7457" spans="1:68" x14ac:dyDescent="0.25">
      <c r="A7457" s="8"/>
      <c r="B7457" s="8"/>
      <c r="C7457" s="8"/>
      <c r="D7457" s="8"/>
      <c r="F7457" s="8"/>
      <c r="H7457"/>
      <c r="N7457"/>
      <c r="P7457" s="8"/>
      <c r="R7457" s="8"/>
      <c r="T7457" s="8"/>
      <c r="AQ7457"/>
      <c r="BJ7457" s="33" t="s">
        <v>7624</v>
      </c>
      <c r="BP7457" s="8"/>
    </row>
    <row r="7458" spans="1:68" x14ac:dyDescent="0.25">
      <c r="A7458" s="8"/>
      <c r="B7458" s="8"/>
      <c r="C7458" s="8"/>
      <c r="D7458" s="8"/>
      <c r="F7458" s="8"/>
      <c r="H7458"/>
      <c r="N7458"/>
      <c r="P7458" s="8"/>
      <c r="R7458" s="8"/>
      <c r="T7458" s="8"/>
      <c r="AQ7458"/>
      <c r="BJ7458" s="33" t="s">
        <v>7625</v>
      </c>
      <c r="BP7458" s="8"/>
    </row>
    <row r="7459" spans="1:68" x14ac:dyDescent="0.25">
      <c r="A7459" s="8"/>
      <c r="B7459" s="8"/>
      <c r="C7459" s="8"/>
      <c r="D7459" s="8"/>
      <c r="F7459" s="8"/>
      <c r="H7459"/>
      <c r="N7459"/>
      <c r="P7459" s="8"/>
      <c r="R7459" s="8"/>
      <c r="T7459" s="8"/>
      <c r="AQ7459"/>
      <c r="BJ7459" s="33" t="s">
        <v>7626</v>
      </c>
      <c r="BP7459" s="8"/>
    </row>
    <row r="7460" spans="1:68" x14ac:dyDescent="0.25">
      <c r="A7460" s="8"/>
      <c r="B7460" s="8"/>
      <c r="C7460" s="8"/>
      <c r="D7460" s="8"/>
      <c r="F7460" s="8"/>
      <c r="H7460"/>
      <c r="N7460"/>
      <c r="P7460" s="8"/>
      <c r="R7460" s="8"/>
      <c r="T7460" s="8"/>
      <c r="AQ7460"/>
      <c r="BJ7460" s="33" t="s">
        <v>7627</v>
      </c>
      <c r="BP7460" s="8"/>
    </row>
    <row r="7461" spans="1:68" x14ac:dyDescent="0.25">
      <c r="A7461" s="8"/>
      <c r="B7461" s="8"/>
      <c r="C7461" s="8"/>
      <c r="D7461" s="8"/>
      <c r="F7461" s="8"/>
      <c r="H7461"/>
      <c r="N7461"/>
      <c r="P7461" s="8"/>
      <c r="R7461" s="8"/>
      <c r="T7461" s="8"/>
      <c r="AQ7461"/>
      <c r="BJ7461" s="33" t="s">
        <v>7628</v>
      </c>
      <c r="BP7461" s="8"/>
    </row>
    <row r="7462" spans="1:68" x14ac:dyDescent="0.25">
      <c r="A7462" s="8"/>
      <c r="B7462" s="8"/>
      <c r="C7462" s="8"/>
      <c r="D7462" s="8"/>
      <c r="F7462" s="8"/>
      <c r="H7462"/>
      <c r="N7462"/>
      <c r="P7462" s="8"/>
      <c r="R7462" s="8"/>
      <c r="T7462" s="8"/>
      <c r="AQ7462"/>
      <c r="BJ7462" s="33" t="s">
        <v>7629</v>
      </c>
      <c r="BP7462" s="8"/>
    </row>
    <row r="7463" spans="1:68" x14ac:dyDescent="0.25">
      <c r="A7463" s="8"/>
      <c r="B7463" s="8"/>
      <c r="C7463" s="8"/>
      <c r="D7463" s="8"/>
      <c r="F7463" s="8"/>
      <c r="H7463"/>
      <c r="N7463"/>
      <c r="P7463" s="8"/>
      <c r="R7463" s="8"/>
      <c r="T7463" s="8"/>
      <c r="AQ7463"/>
      <c r="BJ7463" s="33" t="s">
        <v>7630</v>
      </c>
      <c r="BP7463" s="8"/>
    </row>
    <row r="7464" spans="1:68" x14ac:dyDescent="0.25">
      <c r="A7464" s="8"/>
      <c r="B7464" s="8"/>
      <c r="C7464" s="8"/>
      <c r="D7464" s="8"/>
      <c r="F7464" s="8"/>
      <c r="H7464"/>
      <c r="N7464"/>
      <c r="P7464" s="8"/>
      <c r="R7464" s="8"/>
      <c r="T7464" s="8"/>
      <c r="AQ7464"/>
      <c r="BJ7464" s="33" t="s">
        <v>7631</v>
      </c>
      <c r="BP7464" s="8"/>
    </row>
    <row r="7465" spans="1:68" x14ac:dyDescent="0.25">
      <c r="A7465" s="8"/>
      <c r="B7465" s="8"/>
      <c r="C7465" s="8"/>
      <c r="D7465" s="8"/>
      <c r="F7465" s="8"/>
      <c r="H7465"/>
      <c r="N7465"/>
      <c r="P7465" s="8"/>
      <c r="R7465" s="8"/>
      <c r="T7465" s="8"/>
      <c r="AQ7465"/>
      <c r="BJ7465" s="33" t="s">
        <v>7632</v>
      </c>
      <c r="BP7465" s="8"/>
    </row>
    <row r="7466" spans="1:68" x14ac:dyDescent="0.25">
      <c r="A7466" s="8"/>
      <c r="B7466" s="8"/>
      <c r="C7466" s="8"/>
      <c r="D7466" s="8"/>
      <c r="F7466" s="8"/>
      <c r="H7466"/>
      <c r="N7466"/>
      <c r="P7466" s="8"/>
      <c r="R7466" s="8"/>
      <c r="T7466" s="8"/>
      <c r="AQ7466"/>
      <c r="BJ7466" s="33" t="s">
        <v>7633</v>
      </c>
      <c r="BP7466" s="8"/>
    </row>
    <row r="7467" spans="1:68" x14ac:dyDescent="0.25">
      <c r="A7467" s="8"/>
      <c r="B7467" s="8"/>
      <c r="C7467" s="8"/>
      <c r="D7467" s="8"/>
      <c r="F7467" s="8"/>
      <c r="H7467"/>
      <c r="N7467"/>
      <c r="P7467" s="8"/>
      <c r="R7467" s="8"/>
      <c r="T7467" s="8"/>
      <c r="AQ7467"/>
      <c r="BJ7467" s="33" t="s">
        <v>7634</v>
      </c>
      <c r="BP7467" s="8"/>
    </row>
    <row r="7468" spans="1:68" x14ac:dyDescent="0.25">
      <c r="A7468" s="8"/>
      <c r="B7468" s="8"/>
      <c r="C7468" s="8"/>
      <c r="D7468" s="8"/>
      <c r="F7468" s="8"/>
      <c r="H7468"/>
      <c r="N7468"/>
      <c r="P7468" s="8"/>
      <c r="R7468" s="8"/>
      <c r="T7468" s="8"/>
      <c r="AQ7468"/>
      <c r="BJ7468" s="33" t="s">
        <v>7635</v>
      </c>
      <c r="BP7468" s="8"/>
    </row>
    <row r="7469" spans="1:68" x14ac:dyDescent="0.25">
      <c r="A7469" s="8"/>
      <c r="B7469" s="8"/>
      <c r="C7469" s="8"/>
      <c r="D7469" s="8"/>
      <c r="F7469" s="8"/>
      <c r="H7469"/>
      <c r="N7469"/>
      <c r="P7469" s="8"/>
      <c r="R7469" s="8"/>
      <c r="T7469" s="8"/>
      <c r="AQ7469"/>
      <c r="BJ7469" s="33" t="s">
        <v>7636</v>
      </c>
      <c r="BP7469" s="8"/>
    </row>
    <row r="7470" spans="1:68" x14ac:dyDescent="0.25">
      <c r="A7470" s="8"/>
      <c r="B7470" s="8"/>
      <c r="C7470" s="8"/>
      <c r="D7470" s="8"/>
      <c r="F7470" s="8"/>
      <c r="H7470"/>
      <c r="N7470"/>
      <c r="P7470" s="8"/>
      <c r="R7470" s="8"/>
      <c r="T7470" s="8"/>
      <c r="AQ7470"/>
      <c r="BJ7470" s="33" t="s">
        <v>7637</v>
      </c>
      <c r="BP7470" s="8"/>
    </row>
    <row r="7471" spans="1:68" x14ac:dyDescent="0.25">
      <c r="A7471" s="8"/>
      <c r="B7471" s="8"/>
      <c r="C7471" s="8"/>
      <c r="D7471" s="8"/>
      <c r="F7471" s="8"/>
      <c r="H7471"/>
      <c r="N7471"/>
      <c r="P7471" s="8"/>
      <c r="R7471" s="8"/>
      <c r="T7471" s="8"/>
      <c r="AQ7471"/>
      <c r="BJ7471" s="33" t="s">
        <v>7638</v>
      </c>
      <c r="BP7471" s="8"/>
    </row>
    <row r="7472" spans="1:68" x14ac:dyDescent="0.25">
      <c r="A7472" s="8"/>
      <c r="B7472" s="8"/>
      <c r="C7472" s="8"/>
      <c r="D7472" s="8"/>
      <c r="F7472" s="8"/>
      <c r="H7472"/>
      <c r="N7472"/>
      <c r="P7472" s="8"/>
      <c r="R7472" s="8"/>
      <c r="T7472" s="8"/>
      <c r="AQ7472"/>
      <c r="BJ7472" s="33" t="s">
        <v>7639</v>
      </c>
      <c r="BP7472" s="8"/>
    </row>
    <row r="7473" spans="1:68" x14ac:dyDescent="0.25">
      <c r="A7473" s="8"/>
      <c r="B7473" s="8"/>
      <c r="C7473" s="8"/>
      <c r="D7473" s="8"/>
      <c r="F7473" s="8"/>
      <c r="H7473"/>
      <c r="N7473"/>
      <c r="P7473" s="8"/>
      <c r="R7473" s="8"/>
      <c r="T7473" s="8"/>
      <c r="AQ7473"/>
      <c r="BJ7473" s="33" t="s">
        <v>7640</v>
      </c>
      <c r="BP7473" s="8"/>
    </row>
    <row r="7474" spans="1:68" x14ac:dyDescent="0.25">
      <c r="A7474" s="8"/>
      <c r="B7474" s="8"/>
      <c r="C7474" s="8"/>
      <c r="D7474" s="8"/>
      <c r="F7474" s="8"/>
      <c r="H7474"/>
      <c r="N7474"/>
      <c r="P7474" s="8"/>
      <c r="R7474" s="8"/>
      <c r="T7474" s="8"/>
      <c r="AQ7474"/>
      <c r="BJ7474" s="33" t="s">
        <v>7641</v>
      </c>
      <c r="BP7474" s="8"/>
    </row>
    <row r="7475" spans="1:68" x14ac:dyDescent="0.25">
      <c r="A7475" s="8"/>
      <c r="B7475" s="8"/>
      <c r="C7475" s="8"/>
      <c r="D7475" s="8"/>
      <c r="F7475" s="8"/>
      <c r="H7475"/>
      <c r="N7475"/>
      <c r="P7475" s="8"/>
      <c r="R7475" s="8"/>
      <c r="T7475" s="8"/>
      <c r="AQ7475"/>
      <c r="BJ7475" s="33" t="s">
        <v>7642</v>
      </c>
      <c r="BP7475" s="8"/>
    </row>
    <row r="7476" spans="1:68" x14ac:dyDescent="0.25">
      <c r="A7476" s="8"/>
      <c r="B7476" s="8"/>
      <c r="C7476" s="8"/>
      <c r="D7476" s="8"/>
      <c r="F7476" s="8"/>
      <c r="H7476"/>
      <c r="N7476"/>
      <c r="P7476" s="8"/>
      <c r="R7476" s="8"/>
      <c r="T7476" s="8"/>
      <c r="AQ7476"/>
      <c r="BJ7476" s="33" t="s">
        <v>7643</v>
      </c>
      <c r="BP7476" s="8"/>
    </row>
    <row r="7477" spans="1:68" x14ac:dyDescent="0.25">
      <c r="A7477" s="8"/>
      <c r="B7477" s="8"/>
      <c r="C7477" s="8"/>
      <c r="D7477" s="8"/>
      <c r="F7477" s="8"/>
      <c r="H7477"/>
      <c r="N7477"/>
      <c r="P7477" s="8"/>
      <c r="R7477" s="8"/>
      <c r="T7477" s="8"/>
      <c r="AQ7477"/>
      <c r="BJ7477" s="33" t="s">
        <v>7644</v>
      </c>
      <c r="BP7477" s="8"/>
    </row>
    <row r="7478" spans="1:68" x14ac:dyDescent="0.25">
      <c r="A7478" s="8"/>
      <c r="B7478" s="8"/>
      <c r="C7478" s="8"/>
      <c r="D7478" s="8"/>
      <c r="F7478" s="8"/>
      <c r="H7478"/>
      <c r="N7478"/>
      <c r="P7478" s="8"/>
      <c r="R7478" s="8"/>
      <c r="T7478" s="8"/>
      <c r="AQ7478"/>
      <c r="BJ7478" s="33" t="s">
        <v>7645</v>
      </c>
      <c r="BP7478" s="8"/>
    </row>
    <row r="7479" spans="1:68" x14ac:dyDescent="0.25">
      <c r="A7479" s="8"/>
      <c r="B7479" s="8"/>
      <c r="C7479" s="8"/>
      <c r="D7479" s="8"/>
      <c r="F7479" s="8"/>
      <c r="H7479"/>
      <c r="N7479"/>
      <c r="P7479" s="8"/>
      <c r="R7479" s="8"/>
      <c r="T7479" s="8"/>
      <c r="AQ7479"/>
      <c r="BJ7479" s="33" t="s">
        <v>7646</v>
      </c>
      <c r="BP7479" s="8"/>
    </row>
    <row r="7480" spans="1:68" x14ac:dyDescent="0.25">
      <c r="A7480" s="8"/>
      <c r="B7480" s="8"/>
      <c r="C7480" s="8"/>
      <c r="D7480" s="8"/>
      <c r="F7480" s="8"/>
      <c r="H7480"/>
      <c r="N7480"/>
      <c r="P7480" s="8"/>
      <c r="R7480" s="8"/>
      <c r="T7480" s="8"/>
      <c r="AQ7480"/>
      <c r="BJ7480" s="33" t="s">
        <v>7647</v>
      </c>
      <c r="BP7480" s="8"/>
    </row>
    <row r="7481" spans="1:68" x14ac:dyDescent="0.25">
      <c r="A7481" s="8"/>
      <c r="B7481" s="8"/>
      <c r="C7481" s="8"/>
      <c r="D7481" s="8"/>
      <c r="F7481" s="8"/>
      <c r="H7481"/>
      <c r="N7481"/>
      <c r="P7481" s="8"/>
      <c r="R7481" s="8"/>
      <c r="T7481" s="8"/>
      <c r="AQ7481"/>
      <c r="BJ7481" s="33" t="s">
        <v>7648</v>
      </c>
      <c r="BP7481" s="8"/>
    </row>
    <row r="7482" spans="1:68" x14ac:dyDescent="0.25">
      <c r="A7482" s="8"/>
      <c r="B7482" s="8"/>
      <c r="C7482" s="8"/>
      <c r="D7482" s="8"/>
      <c r="F7482" s="8"/>
      <c r="H7482"/>
      <c r="N7482"/>
      <c r="P7482" s="8"/>
      <c r="R7482" s="8"/>
      <c r="T7482" s="8"/>
      <c r="AQ7482"/>
      <c r="BJ7482" s="33" t="s">
        <v>7649</v>
      </c>
      <c r="BP7482" s="8"/>
    </row>
    <row r="7483" spans="1:68" x14ac:dyDescent="0.25">
      <c r="A7483" s="8"/>
      <c r="B7483" s="8"/>
      <c r="C7483" s="8"/>
      <c r="D7483" s="8"/>
      <c r="F7483" s="8"/>
      <c r="H7483"/>
      <c r="N7483"/>
      <c r="P7483" s="8"/>
      <c r="R7483" s="8"/>
      <c r="T7483" s="8"/>
      <c r="AQ7483"/>
      <c r="BJ7483" s="33" t="s">
        <v>7650</v>
      </c>
      <c r="BP7483" s="8"/>
    </row>
    <row r="7484" spans="1:68" x14ac:dyDescent="0.25">
      <c r="A7484" s="8"/>
      <c r="B7484" s="8"/>
      <c r="C7484" s="8"/>
      <c r="D7484" s="8"/>
      <c r="F7484" s="8"/>
      <c r="H7484"/>
      <c r="N7484"/>
      <c r="P7484" s="8"/>
      <c r="R7484" s="8"/>
      <c r="T7484" s="8"/>
      <c r="AQ7484"/>
      <c r="BJ7484" s="33" t="s">
        <v>7651</v>
      </c>
      <c r="BP7484" s="8"/>
    </row>
    <row r="7485" spans="1:68" x14ac:dyDescent="0.25">
      <c r="A7485" s="8"/>
      <c r="B7485" s="8"/>
      <c r="C7485" s="8"/>
      <c r="D7485" s="8"/>
      <c r="F7485" s="8"/>
      <c r="H7485"/>
      <c r="N7485"/>
      <c r="P7485" s="8"/>
      <c r="R7485" s="8"/>
      <c r="T7485" s="8"/>
      <c r="AQ7485"/>
      <c r="BJ7485" s="33" t="s">
        <v>7652</v>
      </c>
      <c r="BP7485" s="8"/>
    </row>
    <row r="7486" spans="1:68" x14ac:dyDescent="0.25">
      <c r="A7486" s="8"/>
      <c r="B7486" s="8"/>
      <c r="C7486" s="8"/>
      <c r="D7486" s="8"/>
      <c r="F7486" s="8"/>
      <c r="H7486"/>
      <c r="N7486"/>
      <c r="P7486" s="8"/>
      <c r="R7486" s="8"/>
      <c r="T7486" s="8"/>
      <c r="AQ7486"/>
      <c r="BJ7486" s="33" t="s">
        <v>7653</v>
      </c>
      <c r="BP7486" s="8"/>
    </row>
    <row r="7487" spans="1:68" x14ac:dyDescent="0.25">
      <c r="A7487" s="8"/>
      <c r="B7487" s="8"/>
      <c r="C7487" s="8"/>
      <c r="D7487" s="8"/>
      <c r="F7487" s="8"/>
      <c r="H7487"/>
      <c r="N7487"/>
      <c r="P7487" s="8"/>
      <c r="R7487" s="8"/>
      <c r="T7487" s="8"/>
      <c r="AQ7487"/>
      <c r="BJ7487" s="33" t="s">
        <v>7654</v>
      </c>
      <c r="BP7487" s="8"/>
    </row>
    <row r="7488" spans="1:68" x14ac:dyDescent="0.25">
      <c r="A7488" s="8"/>
      <c r="B7488" s="8"/>
      <c r="C7488" s="8"/>
      <c r="D7488" s="8"/>
      <c r="F7488" s="8"/>
      <c r="H7488"/>
      <c r="N7488"/>
      <c r="P7488" s="8"/>
      <c r="R7488" s="8"/>
      <c r="T7488" s="8"/>
      <c r="AQ7488"/>
      <c r="BJ7488" s="33" t="s">
        <v>7655</v>
      </c>
      <c r="BP7488" s="8"/>
    </row>
    <row r="7489" spans="1:68" x14ac:dyDescent="0.25">
      <c r="A7489" s="8"/>
      <c r="B7489" s="8"/>
      <c r="C7489" s="8"/>
      <c r="D7489" s="8"/>
      <c r="F7489" s="8"/>
      <c r="H7489"/>
      <c r="N7489"/>
      <c r="P7489" s="8"/>
      <c r="R7489" s="8"/>
      <c r="T7489" s="8"/>
      <c r="AQ7489"/>
      <c r="BJ7489" s="33" t="s">
        <v>7656</v>
      </c>
      <c r="BP7489" s="8"/>
    </row>
    <row r="7490" spans="1:68" x14ac:dyDescent="0.25">
      <c r="A7490" s="8"/>
      <c r="B7490" s="8"/>
      <c r="C7490" s="8"/>
      <c r="D7490" s="8"/>
      <c r="F7490" s="8"/>
      <c r="H7490"/>
      <c r="N7490"/>
      <c r="P7490" s="8"/>
      <c r="R7490" s="8"/>
      <c r="T7490" s="8"/>
      <c r="AQ7490"/>
      <c r="BJ7490" s="33" t="s">
        <v>7657</v>
      </c>
      <c r="BP7490" s="8"/>
    </row>
    <row r="7491" spans="1:68" x14ac:dyDescent="0.25">
      <c r="A7491" s="8"/>
      <c r="B7491" s="8"/>
      <c r="C7491" s="8"/>
      <c r="D7491" s="8"/>
      <c r="F7491" s="8"/>
      <c r="H7491"/>
      <c r="N7491"/>
      <c r="P7491" s="8"/>
      <c r="R7491" s="8"/>
      <c r="T7491" s="8"/>
      <c r="AQ7491"/>
      <c r="BJ7491" s="33" t="s">
        <v>7658</v>
      </c>
      <c r="BP7491" s="8"/>
    </row>
    <row r="7492" spans="1:68" x14ac:dyDescent="0.25">
      <c r="A7492" s="8"/>
      <c r="B7492" s="8"/>
      <c r="C7492" s="8"/>
      <c r="D7492" s="8"/>
      <c r="F7492" s="8"/>
      <c r="H7492"/>
      <c r="N7492"/>
      <c r="P7492" s="8"/>
      <c r="R7492" s="8"/>
      <c r="T7492" s="8"/>
      <c r="AQ7492"/>
      <c r="BJ7492" s="33" t="s">
        <v>7659</v>
      </c>
      <c r="BP7492" s="8"/>
    </row>
    <row r="7493" spans="1:68" x14ac:dyDescent="0.25">
      <c r="A7493" s="8"/>
      <c r="B7493" s="8"/>
      <c r="C7493" s="8"/>
      <c r="D7493" s="8"/>
      <c r="F7493" s="8"/>
      <c r="H7493"/>
      <c r="N7493"/>
      <c r="P7493" s="8"/>
      <c r="R7493" s="8"/>
      <c r="T7493" s="8"/>
      <c r="AQ7493"/>
      <c r="BJ7493" s="33" t="s">
        <v>7660</v>
      </c>
      <c r="BP7493" s="8"/>
    </row>
    <row r="7494" spans="1:68" x14ac:dyDescent="0.25">
      <c r="A7494" s="8"/>
      <c r="B7494" s="8"/>
      <c r="C7494" s="8"/>
      <c r="D7494" s="8"/>
      <c r="F7494" s="8"/>
      <c r="H7494"/>
      <c r="N7494"/>
      <c r="P7494" s="8"/>
      <c r="R7494" s="8"/>
      <c r="T7494" s="8"/>
      <c r="AQ7494"/>
      <c r="BJ7494" s="33" t="s">
        <v>7661</v>
      </c>
      <c r="BP7494" s="8"/>
    </row>
    <row r="7495" spans="1:68" x14ac:dyDescent="0.25">
      <c r="A7495" s="8"/>
      <c r="B7495" s="8"/>
      <c r="C7495" s="8"/>
      <c r="D7495" s="8"/>
      <c r="F7495" s="8"/>
      <c r="H7495"/>
      <c r="N7495"/>
      <c r="P7495" s="8"/>
      <c r="R7495" s="8"/>
      <c r="T7495" s="8"/>
      <c r="AQ7495"/>
      <c r="BJ7495" s="33" t="s">
        <v>7662</v>
      </c>
      <c r="BP7495" s="8"/>
    </row>
    <row r="7496" spans="1:68" x14ac:dyDescent="0.25">
      <c r="A7496" s="8"/>
      <c r="B7496" s="8"/>
      <c r="C7496" s="8"/>
      <c r="D7496" s="8"/>
      <c r="F7496" s="8"/>
      <c r="H7496"/>
      <c r="N7496"/>
      <c r="P7496" s="8"/>
      <c r="R7496" s="8"/>
      <c r="T7496" s="8"/>
      <c r="AQ7496"/>
      <c r="BJ7496" s="33" t="s">
        <v>7663</v>
      </c>
      <c r="BP7496" s="8"/>
    </row>
    <row r="7497" spans="1:68" x14ac:dyDescent="0.25">
      <c r="A7497" s="8"/>
      <c r="B7497" s="8"/>
      <c r="C7497" s="8"/>
      <c r="D7497" s="8"/>
      <c r="F7497" s="8"/>
      <c r="H7497"/>
      <c r="N7497"/>
      <c r="P7497" s="8"/>
      <c r="R7497" s="8"/>
      <c r="T7497" s="8"/>
      <c r="AQ7497"/>
      <c r="BJ7497" s="33" t="s">
        <v>7664</v>
      </c>
      <c r="BP7497" s="8"/>
    </row>
    <row r="7498" spans="1:68" x14ac:dyDescent="0.25">
      <c r="A7498" s="8"/>
      <c r="B7498" s="8"/>
      <c r="C7498" s="8"/>
      <c r="D7498" s="8"/>
      <c r="F7498" s="8"/>
      <c r="H7498"/>
      <c r="N7498"/>
      <c r="P7498" s="8"/>
      <c r="R7498" s="8"/>
      <c r="T7498" s="8"/>
      <c r="AQ7498"/>
      <c r="BJ7498" s="33" t="s">
        <v>7665</v>
      </c>
      <c r="BP7498" s="8"/>
    </row>
    <row r="7499" spans="1:68" x14ac:dyDescent="0.25">
      <c r="A7499" s="8"/>
      <c r="B7499" s="8"/>
      <c r="C7499" s="8"/>
      <c r="D7499" s="8"/>
      <c r="F7499" s="8"/>
      <c r="H7499"/>
      <c r="N7499"/>
      <c r="P7499" s="8"/>
      <c r="R7499" s="8"/>
      <c r="T7499" s="8"/>
      <c r="AQ7499"/>
      <c r="BJ7499" s="33" t="s">
        <v>7666</v>
      </c>
      <c r="BP7499" s="8"/>
    </row>
    <row r="7500" spans="1:68" x14ac:dyDescent="0.25">
      <c r="A7500" s="8"/>
      <c r="B7500" s="8"/>
      <c r="C7500" s="8"/>
      <c r="D7500" s="8"/>
      <c r="F7500" s="8"/>
      <c r="H7500"/>
      <c r="N7500"/>
      <c r="P7500" s="8"/>
      <c r="R7500" s="8"/>
      <c r="T7500" s="8"/>
      <c r="AQ7500"/>
      <c r="BJ7500" s="33" t="s">
        <v>7667</v>
      </c>
      <c r="BP7500" s="8"/>
    </row>
    <row r="7501" spans="1:68" x14ac:dyDescent="0.25">
      <c r="A7501" s="8"/>
      <c r="B7501" s="8"/>
      <c r="C7501" s="8"/>
      <c r="D7501" s="8"/>
      <c r="F7501" s="8"/>
      <c r="H7501"/>
      <c r="N7501"/>
      <c r="P7501" s="8"/>
      <c r="R7501" s="8"/>
      <c r="T7501" s="8"/>
      <c r="AQ7501"/>
      <c r="BJ7501" s="33" t="s">
        <v>7668</v>
      </c>
      <c r="BP7501" s="8"/>
    </row>
    <row r="7502" spans="1:68" x14ac:dyDescent="0.25">
      <c r="A7502" s="8"/>
      <c r="B7502" s="8"/>
      <c r="C7502" s="8"/>
      <c r="D7502" s="8"/>
      <c r="F7502" s="8"/>
      <c r="H7502"/>
      <c r="N7502"/>
      <c r="P7502" s="8"/>
      <c r="R7502" s="8"/>
      <c r="T7502" s="8"/>
      <c r="AQ7502"/>
      <c r="BJ7502" s="33" t="s">
        <v>7669</v>
      </c>
      <c r="BP7502" s="8"/>
    </row>
    <row r="7503" spans="1:68" x14ac:dyDescent="0.25">
      <c r="A7503" s="8"/>
      <c r="B7503" s="8"/>
      <c r="C7503" s="8"/>
      <c r="D7503" s="8"/>
      <c r="F7503" s="8"/>
      <c r="H7503"/>
      <c r="N7503"/>
      <c r="P7503" s="8"/>
      <c r="R7503" s="8"/>
      <c r="T7503" s="8"/>
      <c r="AQ7503"/>
      <c r="BJ7503" s="33" t="s">
        <v>7670</v>
      </c>
      <c r="BP7503" s="8"/>
    </row>
    <row r="7504" spans="1:68" x14ac:dyDescent="0.25">
      <c r="A7504" s="8"/>
      <c r="B7504" s="8"/>
      <c r="C7504" s="8"/>
      <c r="D7504" s="8"/>
      <c r="F7504" s="8"/>
      <c r="H7504"/>
      <c r="N7504"/>
      <c r="P7504" s="8"/>
      <c r="R7504" s="8"/>
      <c r="T7504" s="8"/>
      <c r="AQ7504"/>
      <c r="BJ7504" s="33" t="s">
        <v>7671</v>
      </c>
      <c r="BP7504" s="8"/>
    </row>
    <row r="7505" spans="1:68" x14ac:dyDescent="0.25">
      <c r="A7505" s="8"/>
      <c r="B7505" s="8"/>
      <c r="C7505" s="8"/>
      <c r="D7505" s="8"/>
      <c r="F7505" s="8"/>
      <c r="H7505"/>
      <c r="N7505"/>
      <c r="P7505" s="8"/>
      <c r="R7505" s="8"/>
      <c r="T7505" s="8"/>
      <c r="AQ7505"/>
      <c r="BJ7505" s="33" t="s">
        <v>7672</v>
      </c>
      <c r="BP7505" s="8"/>
    </row>
    <row r="7506" spans="1:68" x14ac:dyDescent="0.25">
      <c r="A7506" s="8"/>
      <c r="B7506" s="8"/>
      <c r="C7506" s="8"/>
      <c r="D7506" s="8"/>
      <c r="F7506" s="8"/>
      <c r="H7506"/>
      <c r="N7506"/>
      <c r="P7506" s="8"/>
      <c r="R7506" s="8"/>
      <c r="T7506" s="8"/>
      <c r="AQ7506"/>
      <c r="BJ7506" s="33" t="s">
        <v>7673</v>
      </c>
      <c r="BP7506" s="8"/>
    </row>
    <row r="7507" spans="1:68" x14ac:dyDescent="0.25">
      <c r="A7507" s="8"/>
      <c r="B7507" s="8"/>
      <c r="C7507" s="8"/>
      <c r="D7507" s="8"/>
      <c r="F7507" s="8"/>
      <c r="H7507"/>
      <c r="N7507"/>
      <c r="P7507" s="8"/>
      <c r="R7507" s="8"/>
      <c r="T7507" s="8"/>
      <c r="AQ7507"/>
      <c r="BJ7507" s="33" t="s">
        <v>7674</v>
      </c>
      <c r="BP7507" s="8"/>
    </row>
    <row r="7508" spans="1:68" x14ac:dyDescent="0.25">
      <c r="A7508" s="8"/>
      <c r="B7508" s="8"/>
      <c r="C7508" s="8"/>
      <c r="D7508" s="8"/>
      <c r="F7508" s="8"/>
      <c r="H7508"/>
      <c r="N7508"/>
      <c r="P7508" s="8"/>
      <c r="R7508" s="8"/>
      <c r="T7508" s="8"/>
      <c r="AQ7508"/>
      <c r="BJ7508" s="33" t="s">
        <v>7675</v>
      </c>
      <c r="BP7508" s="8"/>
    </row>
    <row r="7509" spans="1:68" x14ac:dyDescent="0.25">
      <c r="A7509" s="8"/>
      <c r="B7509" s="8"/>
      <c r="C7509" s="8"/>
      <c r="D7509" s="8"/>
      <c r="F7509" s="8"/>
      <c r="H7509"/>
      <c r="N7509"/>
      <c r="P7509" s="8"/>
      <c r="R7509" s="8"/>
      <c r="T7509" s="8"/>
      <c r="AQ7509"/>
      <c r="BJ7509" s="33" t="s">
        <v>7676</v>
      </c>
      <c r="BP7509" s="8"/>
    </row>
    <row r="7510" spans="1:68" x14ac:dyDescent="0.25">
      <c r="A7510" s="8"/>
      <c r="B7510" s="8"/>
      <c r="C7510" s="8"/>
      <c r="D7510" s="8"/>
      <c r="F7510" s="8"/>
      <c r="H7510"/>
      <c r="N7510"/>
      <c r="P7510" s="8"/>
      <c r="R7510" s="8"/>
      <c r="T7510" s="8"/>
      <c r="AQ7510"/>
      <c r="BJ7510" s="33" t="s">
        <v>7677</v>
      </c>
      <c r="BP7510" s="8"/>
    </row>
    <row r="7511" spans="1:68" x14ac:dyDescent="0.25">
      <c r="A7511" s="8"/>
      <c r="B7511" s="8"/>
      <c r="C7511" s="8"/>
      <c r="D7511" s="8"/>
      <c r="F7511" s="8"/>
      <c r="H7511"/>
      <c r="N7511"/>
      <c r="P7511" s="8"/>
      <c r="R7511" s="8"/>
      <c r="T7511" s="8"/>
      <c r="AQ7511"/>
      <c r="BJ7511" s="33" t="s">
        <v>7678</v>
      </c>
      <c r="BP7511" s="8"/>
    </row>
    <row r="7512" spans="1:68" x14ac:dyDescent="0.25">
      <c r="A7512" s="8"/>
      <c r="B7512" s="8"/>
      <c r="C7512" s="8"/>
      <c r="D7512" s="8"/>
      <c r="F7512" s="8"/>
      <c r="H7512"/>
      <c r="N7512"/>
      <c r="P7512" s="8"/>
      <c r="R7512" s="8"/>
      <c r="T7512" s="8"/>
      <c r="AQ7512"/>
      <c r="BJ7512" s="33" t="s">
        <v>7679</v>
      </c>
      <c r="BP7512" s="8"/>
    </row>
    <row r="7513" spans="1:68" x14ac:dyDescent="0.25">
      <c r="A7513" s="8"/>
      <c r="B7513" s="8"/>
      <c r="C7513" s="8"/>
      <c r="D7513" s="8"/>
      <c r="F7513" s="8"/>
      <c r="H7513"/>
      <c r="N7513"/>
      <c r="P7513" s="8"/>
      <c r="R7513" s="8"/>
      <c r="T7513" s="8"/>
      <c r="AQ7513"/>
      <c r="BJ7513" s="33" t="s">
        <v>7680</v>
      </c>
      <c r="BP7513" s="8"/>
    </row>
    <row r="7514" spans="1:68" x14ac:dyDescent="0.25">
      <c r="A7514" s="8"/>
      <c r="B7514" s="8"/>
      <c r="C7514" s="8"/>
      <c r="D7514" s="8"/>
      <c r="F7514" s="8"/>
      <c r="H7514"/>
      <c r="N7514"/>
      <c r="P7514" s="8"/>
      <c r="R7514" s="8"/>
      <c r="T7514" s="8"/>
      <c r="AQ7514"/>
      <c r="BJ7514" s="33" t="s">
        <v>7681</v>
      </c>
      <c r="BP7514" s="8"/>
    </row>
    <row r="7515" spans="1:68" x14ac:dyDescent="0.25">
      <c r="A7515" s="8"/>
      <c r="B7515" s="8"/>
      <c r="C7515" s="8"/>
      <c r="D7515" s="8"/>
      <c r="F7515" s="8"/>
      <c r="H7515"/>
      <c r="N7515"/>
      <c r="P7515" s="8"/>
      <c r="R7515" s="8"/>
      <c r="T7515" s="8"/>
      <c r="AQ7515"/>
      <c r="BJ7515" s="33" t="s">
        <v>7682</v>
      </c>
      <c r="BP7515" s="8"/>
    </row>
    <row r="7516" spans="1:68" x14ac:dyDescent="0.25">
      <c r="A7516" s="8"/>
      <c r="B7516" s="8"/>
      <c r="C7516" s="8"/>
      <c r="D7516" s="8"/>
      <c r="F7516" s="8"/>
      <c r="H7516"/>
      <c r="N7516"/>
      <c r="P7516" s="8"/>
      <c r="R7516" s="8"/>
      <c r="T7516" s="8"/>
      <c r="AQ7516"/>
      <c r="BJ7516" s="33" t="s">
        <v>7683</v>
      </c>
      <c r="BP7516" s="8"/>
    </row>
    <row r="7517" spans="1:68" x14ac:dyDescent="0.25">
      <c r="A7517" s="8"/>
      <c r="B7517" s="8"/>
      <c r="C7517" s="8"/>
      <c r="D7517" s="8"/>
      <c r="F7517" s="8"/>
      <c r="H7517"/>
      <c r="N7517"/>
      <c r="P7517" s="8"/>
      <c r="R7517" s="8"/>
      <c r="T7517" s="8"/>
      <c r="AQ7517"/>
      <c r="BJ7517" s="33" t="s">
        <v>7684</v>
      </c>
      <c r="BP7517" s="8"/>
    </row>
    <row r="7518" spans="1:68" x14ac:dyDescent="0.25">
      <c r="A7518" s="8"/>
      <c r="B7518" s="8"/>
      <c r="C7518" s="8"/>
      <c r="D7518" s="8"/>
      <c r="F7518" s="8"/>
      <c r="H7518"/>
      <c r="N7518"/>
      <c r="P7518" s="8"/>
      <c r="R7518" s="8"/>
      <c r="T7518" s="8"/>
      <c r="AQ7518"/>
      <c r="BJ7518" s="33" t="s">
        <v>7685</v>
      </c>
      <c r="BP7518" s="8"/>
    </row>
    <row r="7519" spans="1:68" x14ac:dyDescent="0.25">
      <c r="A7519" s="8"/>
      <c r="B7519" s="8"/>
      <c r="C7519" s="8"/>
      <c r="D7519" s="8"/>
      <c r="F7519" s="8"/>
      <c r="H7519"/>
      <c r="N7519"/>
      <c r="P7519" s="8"/>
      <c r="R7519" s="8"/>
      <c r="T7519" s="8"/>
      <c r="AQ7519"/>
      <c r="BJ7519" s="33" t="s">
        <v>7686</v>
      </c>
      <c r="BP7519" s="8"/>
    </row>
    <row r="7520" spans="1:68" x14ac:dyDescent="0.25">
      <c r="A7520" s="8"/>
      <c r="B7520" s="8"/>
      <c r="C7520" s="8"/>
      <c r="D7520" s="8"/>
      <c r="F7520" s="8"/>
      <c r="H7520"/>
      <c r="N7520"/>
      <c r="P7520" s="8"/>
      <c r="R7520" s="8"/>
      <c r="T7520" s="8"/>
      <c r="AQ7520"/>
      <c r="BJ7520" s="33" t="s">
        <v>7687</v>
      </c>
      <c r="BP7520" s="8"/>
    </row>
    <row r="7521" spans="1:68" x14ac:dyDescent="0.25">
      <c r="A7521" s="8"/>
      <c r="B7521" s="8"/>
      <c r="C7521" s="8"/>
      <c r="D7521" s="8"/>
      <c r="F7521" s="8"/>
      <c r="H7521"/>
      <c r="N7521"/>
      <c r="P7521" s="8"/>
      <c r="R7521" s="8"/>
      <c r="T7521" s="8"/>
      <c r="AQ7521"/>
      <c r="BJ7521" s="33" t="s">
        <v>7688</v>
      </c>
      <c r="BP7521" s="8"/>
    </row>
    <row r="7522" spans="1:68" x14ac:dyDescent="0.25">
      <c r="A7522" s="8"/>
      <c r="B7522" s="8"/>
      <c r="C7522" s="8"/>
      <c r="D7522" s="8"/>
      <c r="F7522" s="8"/>
      <c r="H7522"/>
      <c r="N7522"/>
      <c r="P7522" s="8"/>
      <c r="R7522" s="8"/>
      <c r="T7522" s="8"/>
      <c r="AQ7522"/>
      <c r="BJ7522" s="33" t="s">
        <v>7689</v>
      </c>
      <c r="BP7522" s="8"/>
    </row>
    <row r="7523" spans="1:68" x14ac:dyDescent="0.25">
      <c r="A7523" s="8"/>
      <c r="B7523" s="8"/>
      <c r="C7523" s="8"/>
      <c r="D7523" s="8"/>
      <c r="F7523" s="8"/>
      <c r="H7523"/>
      <c r="N7523"/>
      <c r="P7523" s="8"/>
      <c r="R7523" s="8"/>
      <c r="T7523" s="8"/>
      <c r="AQ7523"/>
      <c r="BJ7523" s="33" t="s">
        <v>7690</v>
      </c>
      <c r="BP7523" s="8"/>
    </row>
    <row r="7524" spans="1:68" x14ac:dyDescent="0.25">
      <c r="A7524" s="8"/>
      <c r="B7524" s="8"/>
      <c r="C7524" s="8"/>
      <c r="D7524" s="8"/>
      <c r="F7524" s="8"/>
      <c r="H7524"/>
      <c r="N7524"/>
      <c r="P7524" s="8"/>
      <c r="R7524" s="8"/>
      <c r="T7524" s="8"/>
      <c r="AQ7524"/>
      <c r="BJ7524" s="33" t="s">
        <v>7691</v>
      </c>
      <c r="BP7524" s="8"/>
    </row>
    <row r="7525" spans="1:68" x14ac:dyDescent="0.25">
      <c r="A7525" s="8"/>
      <c r="B7525" s="8"/>
      <c r="C7525" s="8"/>
      <c r="D7525" s="8"/>
      <c r="F7525" s="8"/>
      <c r="H7525"/>
      <c r="N7525"/>
      <c r="P7525" s="8"/>
      <c r="R7525" s="8"/>
      <c r="T7525" s="8"/>
      <c r="AQ7525"/>
      <c r="BJ7525" s="33" t="s">
        <v>7692</v>
      </c>
      <c r="BP7525" s="8"/>
    </row>
    <row r="7526" spans="1:68" x14ac:dyDescent="0.25">
      <c r="A7526" s="8"/>
      <c r="B7526" s="8"/>
      <c r="C7526" s="8"/>
      <c r="D7526" s="8"/>
      <c r="F7526" s="8"/>
      <c r="H7526"/>
      <c r="N7526"/>
      <c r="P7526" s="8"/>
      <c r="R7526" s="8"/>
      <c r="T7526" s="8"/>
      <c r="AQ7526"/>
      <c r="BJ7526" s="33" t="s">
        <v>7693</v>
      </c>
      <c r="BP7526" s="8"/>
    </row>
    <row r="7527" spans="1:68" x14ac:dyDescent="0.25">
      <c r="A7527" s="8"/>
      <c r="B7527" s="8"/>
      <c r="C7527" s="8"/>
      <c r="D7527" s="8"/>
      <c r="F7527" s="8"/>
      <c r="H7527"/>
      <c r="N7527"/>
      <c r="P7527" s="8"/>
      <c r="R7527" s="8"/>
      <c r="T7527" s="8"/>
      <c r="AQ7527"/>
      <c r="BJ7527" s="33" t="s">
        <v>7694</v>
      </c>
      <c r="BP7527" s="8"/>
    </row>
    <row r="7528" spans="1:68" x14ac:dyDescent="0.25">
      <c r="A7528" s="8"/>
      <c r="B7528" s="8"/>
      <c r="C7528" s="8"/>
      <c r="D7528" s="8"/>
      <c r="F7528" s="8"/>
      <c r="H7528"/>
      <c r="N7528"/>
      <c r="P7528" s="8"/>
      <c r="R7528" s="8"/>
      <c r="T7528" s="8"/>
      <c r="AQ7528"/>
      <c r="BJ7528" s="33" t="s">
        <v>7695</v>
      </c>
      <c r="BP7528" s="8"/>
    </row>
    <row r="7529" spans="1:68" x14ac:dyDescent="0.25">
      <c r="A7529" s="8"/>
      <c r="B7529" s="8"/>
      <c r="C7529" s="8"/>
      <c r="D7529" s="8"/>
      <c r="F7529" s="8"/>
      <c r="H7529"/>
      <c r="N7529"/>
      <c r="P7529" s="8"/>
      <c r="R7529" s="8"/>
      <c r="T7529" s="8"/>
      <c r="AQ7529"/>
      <c r="BJ7529" s="33" t="s">
        <v>7696</v>
      </c>
      <c r="BP7529" s="8"/>
    </row>
    <row r="7530" spans="1:68" x14ac:dyDescent="0.25">
      <c r="A7530" s="8"/>
      <c r="B7530" s="8"/>
      <c r="C7530" s="8"/>
      <c r="D7530" s="8"/>
      <c r="F7530" s="8"/>
      <c r="H7530"/>
      <c r="N7530"/>
      <c r="P7530" s="8"/>
      <c r="R7530" s="8"/>
      <c r="T7530" s="8"/>
      <c r="AQ7530"/>
      <c r="BJ7530" s="33" t="s">
        <v>7697</v>
      </c>
      <c r="BP7530" s="8"/>
    </row>
    <row r="7531" spans="1:68" x14ac:dyDescent="0.25">
      <c r="A7531" s="8"/>
      <c r="B7531" s="8"/>
      <c r="C7531" s="8"/>
      <c r="D7531" s="8"/>
      <c r="F7531" s="8"/>
      <c r="H7531"/>
      <c r="N7531"/>
      <c r="P7531" s="8"/>
      <c r="R7531" s="8"/>
      <c r="T7531" s="8"/>
      <c r="AQ7531"/>
      <c r="BJ7531" s="33" t="s">
        <v>7698</v>
      </c>
      <c r="BP7531" s="8"/>
    </row>
    <row r="7532" spans="1:68" x14ac:dyDescent="0.25">
      <c r="A7532" s="8"/>
      <c r="B7532" s="8"/>
      <c r="C7532" s="8"/>
      <c r="D7532" s="8"/>
      <c r="F7532" s="8"/>
      <c r="H7532"/>
      <c r="N7532"/>
      <c r="P7532" s="8"/>
      <c r="R7532" s="8"/>
      <c r="T7532" s="8"/>
      <c r="AQ7532"/>
      <c r="BJ7532" s="33" t="s">
        <v>7699</v>
      </c>
      <c r="BP7532" s="8"/>
    </row>
    <row r="7533" spans="1:68" x14ac:dyDescent="0.25">
      <c r="A7533" s="8"/>
      <c r="B7533" s="8"/>
      <c r="C7533" s="8"/>
      <c r="D7533" s="8"/>
      <c r="F7533" s="8"/>
      <c r="H7533"/>
      <c r="N7533"/>
      <c r="P7533" s="8"/>
      <c r="R7533" s="8"/>
      <c r="T7533" s="8"/>
      <c r="AQ7533"/>
      <c r="BJ7533" s="33" t="s">
        <v>7700</v>
      </c>
      <c r="BP7533" s="8"/>
    </row>
    <row r="7534" spans="1:68" x14ac:dyDescent="0.25">
      <c r="A7534" s="8"/>
      <c r="B7534" s="8"/>
      <c r="C7534" s="8"/>
      <c r="D7534" s="8"/>
      <c r="F7534" s="8"/>
      <c r="H7534"/>
      <c r="N7534"/>
      <c r="P7534" s="8"/>
      <c r="R7534" s="8"/>
      <c r="T7534" s="8"/>
      <c r="AQ7534"/>
      <c r="BJ7534" s="33" t="s">
        <v>7701</v>
      </c>
      <c r="BP7534" s="8"/>
    </row>
    <row r="7535" spans="1:68" x14ac:dyDescent="0.25">
      <c r="A7535" s="8"/>
      <c r="B7535" s="8"/>
      <c r="C7535" s="8"/>
      <c r="D7535" s="8"/>
      <c r="F7535" s="8"/>
      <c r="H7535"/>
      <c r="N7535"/>
      <c r="P7535" s="8"/>
      <c r="R7535" s="8"/>
      <c r="T7535" s="8"/>
      <c r="AQ7535"/>
      <c r="BJ7535" s="33" t="s">
        <v>7702</v>
      </c>
      <c r="BP7535" s="8"/>
    </row>
    <row r="7536" spans="1:68" x14ac:dyDescent="0.25">
      <c r="A7536" s="8"/>
      <c r="B7536" s="8"/>
      <c r="C7536" s="8"/>
      <c r="D7536" s="8"/>
      <c r="F7536" s="8"/>
      <c r="H7536"/>
      <c r="N7536"/>
      <c r="P7536" s="8"/>
      <c r="R7536" s="8"/>
      <c r="T7536" s="8"/>
      <c r="AQ7536"/>
      <c r="BJ7536" s="33" t="s">
        <v>7703</v>
      </c>
      <c r="BP7536" s="8"/>
    </row>
    <row r="7537" spans="1:68" x14ac:dyDescent="0.25">
      <c r="A7537" s="8"/>
      <c r="B7537" s="8"/>
      <c r="C7537" s="8"/>
      <c r="D7537" s="8"/>
      <c r="F7537" s="8"/>
      <c r="H7537"/>
      <c r="N7537"/>
      <c r="P7537" s="8"/>
      <c r="R7537" s="8"/>
      <c r="T7537" s="8"/>
      <c r="AQ7537"/>
      <c r="BJ7537" s="33" t="s">
        <v>7704</v>
      </c>
      <c r="BP7537" s="8"/>
    </row>
    <row r="7538" spans="1:68" x14ac:dyDescent="0.25">
      <c r="A7538" s="8"/>
      <c r="B7538" s="8"/>
      <c r="C7538" s="8"/>
      <c r="D7538" s="8"/>
      <c r="F7538" s="8"/>
      <c r="H7538"/>
      <c r="N7538"/>
      <c r="P7538" s="8"/>
      <c r="R7538" s="8"/>
      <c r="T7538" s="8"/>
      <c r="AQ7538"/>
      <c r="BJ7538" s="33" t="s">
        <v>7705</v>
      </c>
      <c r="BP7538" s="8"/>
    </row>
    <row r="7539" spans="1:68" x14ac:dyDescent="0.25">
      <c r="A7539" s="8"/>
      <c r="B7539" s="8"/>
      <c r="C7539" s="8"/>
      <c r="D7539" s="8"/>
      <c r="F7539" s="8"/>
      <c r="H7539"/>
      <c r="N7539"/>
      <c r="P7539" s="8"/>
      <c r="R7539" s="8"/>
      <c r="T7539" s="8"/>
      <c r="AQ7539"/>
      <c r="BJ7539" s="33" t="s">
        <v>7706</v>
      </c>
      <c r="BP7539" s="8"/>
    </row>
    <row r="7540" spans="1:68" x14ac:dyDescent="0.25">
      <c r="A7540" s="8"/>
      <c r="B7540" s="8"/>
      <c r="C7540" s="8"/>
      <c r="D7540" s="8"/>
      <c r="F7540" s="8"/>
      <c r="H7540"/>
      <c r="N7540"/>
      <c r="P7540" s="8"/>
      <c r="R7540" s="8"/>
      <c r="T7540" s="8"/>
      <c r="AQ7540"/>
      <c r="BJ7540" s="33" t="s">
        <v>7707</v>
      </c>
      <c r="BP7540" s="8"/>
    </row>
    <row r="7541" spans="1:68" x14ac:dyDescent="0.25">
      <c r="A7541" s="8"/>
      <c r="B7541" s="8"/>
      <c r="C7541" s="8"/>
      <c r="D7541" s="8"/>
      <c r="F7541" s="8"/>
      <c r="H7541"/>
      <c r="N7541"/>
      <c r="P7541" s="8"/>
      <c r="R7541" s="8"/>
      <c r="T7541" s="8"/>
      <c r="AQ7541"/>
      <c r="BJ7541" s="33" t="s">
        <v>7708</v>
      </c>
      <c r="BP7541" s="8"/>
    </row>
    <row r="7542" spans="1:68" x14ac:dyDescent="0.25">
      <c r="A7542" s="8"/>
      <c r="B7542" s="8"/>
      <c r="C7542" s="8"/>
      <c r="D7542" s="8"/>
      <c r="F7542" s="8"/>
      <c r="H7542"/>
      <c r="N7542"/>
      <c r="P7542" s="8"/>
      <c r="R7542" s="8"/>
      <c r="T7542" s="8"/>
      <c r="AQ7542"/>
      <c r="BJ7542" s="33" t="s">
        <v>7709</v>
      </c>
      <c r="BP7542" s="8"/>
    </row>
    <row r="7543" spans="1:68" x14ac:dyDescent="0.25">
      <c r="A7543" s="8"/>
      <c r="B7543" s="8"/>
      <c r="C7543" s="8"/>
      <c r="D7543" s="8"/>
      <c r="F7543" s="8"/>
      <c r="H7543"/>
      <c r="N7543"/>
      <c r="P7543" s="8"/>
      <c r="R7543" s="8"/>
      <c r="T7543" s="8"/>
      <c r="AQ7543"/>
      <c r="BJ7543" s="33" t="s">
        <v>7710</v>
      </c>
      <c r="BP7543" s="8"/>
    </row>
    <row r="7544" spans="1:68" x14ac:dyDescent="0.25">
      <c r="A7544" s="8"/>
      <c r="B7544" s="8"/>
      <c r="C7544" s="8"/>
      <c r="D7544" s="8"/>
      <c r="F7544" s="8"/>
      <c r="H7544"/>
      <c r="N7544"/>
      <c r="P7544" s="8"/>
      <c r="R7544" s="8"/>
      <c r="T7544" s="8"/>
      <c r="AQ7544"/>
      <c r="BJ7544" s="33" t="s">
        <v>7711</v>
      </c>
      <c r="BP7544" s="8"/>
    </row>
    <row r="7545" spans="1:68" x14ac:dyDescent="0.25">
      <c r="A7545" s="8"/>
      <c r="B7545" s="8"/>
      <c r="C7545" s="8"/>
      <c r="D7545" s="8"/>
      <c r="F7545" s="8"/>
      <c r="H7545"/>
      <c r="N7545"/>
      <c r="P7545" s="8"/>
      <c r="R7545" s="8"/>
      <c r="T7545" s="8"/>
      <c r="AQ7545"/>
      <c r="BJ7545" s="33" t="s">
        <v>7712</v>
      </c>
      <c r="BP7545" s="8"/>
    </row>
    <row r="7546" spans="1:68" x14ac:dyDescent="0.25">
      <c r="A7546" s="8"/>
      <c r="B7546" s="8"/>
      <c r="C7546" s="8"/>
      <c r="D7546" s="8"/>
      <c r="F7546" s="8"/>
      <c r="H7546"/>
      <c r="N7546"/>
      <c r="P7546" s="8"/>
      <c r="R7546" s="8"/>
      <c r="T7546" s="8"/>
      <c r="AQ7546"/>
      <c r="BJ7546" s="33" t="s">
        <v>7713</v>
      </c>
      <c r="BP7546" s="8"/>
    </row>
    <row r="7547" spans="1:68" x14ac:dyDescent="0.25">
      <c r="A7547" s="8"/>
      <c r="B7547" s="8"/>
      <c r="C7547" s="8"/>
      <c r="D7547" s="8"/>
      <c r="F7547" s="8"/>
      <c r="H7547"/>
      <c r="N7547"/>
      <c r="P7547" s="8"/>
      <c r="R7547" s="8"/>
      <c r="T7547" s="8"/>
      <c r="AQ7547"/>
      <c r="BJ7547" s="33" t="s">
        <v>7714</v>
      </c>
      <c r="BP7547" s="8"/>
    </row>
    <row r="7548" spans="1:68" x14ac:dyDescent="0.25">
      <c r="A7548" s="8"/>
      <c r="B7548" s="8"/>
      <c r="C7548" s="8"/>
      <c r="D7548" s="8"/>
      <c r="F7548" s="8"/>
      <c r="H7548"/>
      <c r="N7548"/>
      <c r="P7548" s="8"/>
      <c r="R7548" s="8"/>
      <c r="T7548" s="8"/>
      <c r="AQ7548"/>
      <c r="BJ7548" s="33" t="s">
        <v>7715</v>
      </c>
      <c r="BP7548" s="8"/>
    </row>
    <row r="7549" spans="1:68" x14ac:dyDescent="0.25">
      <c r="A7549" s="8"/>
      <c r="B7549" s="8"/>
      <c r="C7549" s="8"/>
      <c r="D7549" s="8"/>
      <c r="F7549" s="8"/>
      <c r="H7549"/>
      <c r="N7549"/>
      <c r="P7549" s="8"/>
      <c r="R7549" s="8"/>
      <c r="T7549" s="8"/>
      <c r="AQ7549"/>
      <c r="BJ7549" s="33" t="s">
        <v>7716</v>
      </c>
      <c r="BP7549" s="8"/>
    </row>
    <row r="7550" spans="1:68" x14ac:dyDescent="0.25">
      <c r="A7550" s="8"/>
      <c r="B7550" s="8"/>
      <c r="C7550" s="8"/>
      <c r="D7550" s="8"/>
      <c r="F7550" s="8"/>
      <c r="H7550"/>
      <c r="N7550"/>
      <c r="P7550" s="8"/>
      <c r="R7550" s="8"/>
      <c r="T7550" s="8"/>
      <c r="AQ7550"/>
      <c r="BJ7550" s="33" t="s">
        <v>7717</v>
      </c>
      <c r="BP7550" s="8"/>
    </row>
    <row r="7551" spans="1:68" x14ac:dyDescent="0.25">
      <c r="A7551" s="8"/>
      <c r="B7551" s="8"/>
      <c r="C7551" s="8"/>
      <c r="D7551" s="8"/>
      <c r="F7551" s="8"/>
      <c r="H7551"/>
      <c r="N7551"/>
      <c r="P7551" s="8"/>
      <c r="R7551" s="8"/>
      <c r="T7551" s="8"/>
      <c r="AQ7551"/>
      <c r="BJ7551" s="33" t="s">
        <v>7718</v>
      </c>
      <c r="BP7551" s="8"/>
    </row>
    <row r="7552" spans="1:68" x14ac:dyDescent="0.25">
      <c r="A7552" s="8"/>
      <c r="B7552" s="8"/>
      <c r="C7552" s="8"/>
      <c r="D7552" s="8"/>
      <c r="F7552" s="8"/>
      <c r="H7552"/>
      <c r="N7552"/>
      <c r="P7552" s="8"/>
      <c r="R7552" s="8"/>
      <c r="T7552" s="8"/>
      <c r="AQ7552"/>
      <c r="BJ7552" s="33" t="s">
        <v>7719</v>
      </c>
      <c r="BP7552" s="8"/>
    </row>
    <row r="7553" spans="1:68" x14ac:dyDescent="0.25">
      <c r="A7553" s="8"/>
      <c r="B7553" s="8"/>
      <c r="C7553" s="8"/>
      <c r="D7553" s="8"/>
      <c r="F7553" s="8"/>
      <c r="H7553"/>
      <c r="N7553"/>
      <c r="P7553" s="8"/>
      <c r="R7553" s="8"/>
      <c r="T7553" s="8"/>
      <c r="AQ7553"/>
      <c r="BJ7553" s="33" t="s">
        <v>7720</v>
      </c>
      <c r="BP7553" s="8"/>
    </row>
    <row r="7554" spans="1:68" x14ac:dyDescent="0.25">
      <c r="A7554" s="8"/>
      <c r="B7554" s="8"/>
      <c r="C7554" s="8"/>
      <c r="D7554" s="8"/>
      <c r="F7554" s="8"/>
      <c r="H7554"/>
      <c r="N7554"/>
      <c r="P7554" s="8"/>
      <c r="R7554" s="8"/>
      <c r="T7554" s="8"/>
      <c r="AQ7554"/>
      <c r="BJ7554" s="33" t="s">
        <v>7721</v>
      </c>
      <c r="BP7554" s="8"/>
    </row>
    <row r="7555" spans="1:68" x14ac:dyDescent="0.25">
      <c r="A7555" s="8"/>
      <c r="B7555" s="8"/>
      <c r="C7555" s="8"/>
      <c r="D7555" s="8"/>
      <c r="F7555" s="8"/>
      <c r="H7555"/>
      <c r="N7555"/>
      <c r="P7555" s="8"/>
      <c r="R7555" s="8"/>
      <c r="T7555" s="8"/>
      <c r="AQ7555"/>
      <c r="BJ7555" s="33" t="s">
        <v>7722</v>
      </c>
      <c r="BP7555" s="8"/>
    </row>
    <row r="7556" spans="1:68" x14ac:dyDescent="0.25">
      <c r="A7556" s="8"/>
      <c r="B7556" s="8"/>
      <c r="C7556" s="8"/>
      <c r="D7556" s="8"/>
      <c r="F7556" s="8"/>
      <c r="H7556"/>
      <c r="N7556"/>
      <c r="P7556" s="8"/>
      <c r="R7556" s="8"/>
      <c r="T7556" s="8"/>
      <c r="AQ7556"/>
      <c r="BJ7556" s="33" t="s">
        <v>7723</v>
      </c>
      <c r="BP7556" s="8"/>
    </row>
    <row r="7557" spans="1:68" x14ac:dyDescent="0.25">
      <c r="A7557" s="8"/>
      <c r="B7557" s="8"/>
      <c r="C7557" s="8"/>
      <c r="D7557" s="8"/>
      <c r="F7557" s="8"/>
      <c r="H7557"/>
      <c r="N7557"/>
      <c r="P7557" s="8"/>
      <c r="R7557" s="8"/>
      <c r="T7557" s="8"/>
      <c r="AQ7557"/>
      <c r="BJ7557" s="33" t="s">
        <v>7724</v>
      </c>
      <c r="BP7557" s="8"/>
    </row>
    <row r="7558" spans="1:68" x14ac:dyDescent="0.25">
      <c r="A7558" s="8"/>
      <c r="B7558" s="8"/>
      <c r="C7558" s="8"/>
      <c r="D7558" s="8"/>
      <c r="F7558" s="8"/>
      <c r="H7558"/>
      <c r="N7558"/>
      <c r="P7558" s="8"/>
      <c r="R7558" s="8"/>
      <c r="T7558" s="8"/>
      <c r="AQ7558"/>
      <c r="BJ7558" s="33" t="s">
        <v>7725</v>
      </c>
      <c r="BP7558" s="8"/>
    </row>
    <row r="7559" spans="1:68" x14ac:dyDescent="0.25">
      <c r="A7559" s="8"/>
      <c r="B7559" s="8"/>
      <c r="C7559" s="8"/>
      <c r="D7559" s="8"/>
      <c r="F7559" s="8"/>
      <c r="H7559"/>
      <c r="N7559"/>
      <c r="P7559" s="8"/>
      <c r="R7559" s="8"/>
      <c r="T7559" s="8"/>
      <c r="AQ7559"/>
      <c r="BJ7559" s="33" t="s">
        <v>7726</v>
      </c>
      <c r="BP7559" s="8"/>
    </row>
    <row r="7560" spans="1:68" x14ac:dyDescent="0.25">
      <c r="A7560" s="8"/>
      <c r="B7560" s="8"/>
      <c r="C7560" s="8"/>
      <c r="D7560" s="8"/>
      <c r="F7560" s="8"/>
      <c r="H7560"/>
      <c r="N7560"/>
      <c r="P7560" s="8"/>
      <c r="R7560" s="8"/>
      <c r="T7560" s="8"/>
      <c r="AQ7560"/>
      <c r="BJ7560" s="33" t="s">
        <v>7727</v>
      </c>
      <c r="BP7560" s="8"/>
    </row>
    <row r="7561" spans="1:68" x14ac:dyDescent="0.25">
      <c r="A7561" s="8"/>
      <c r="B7561" s="8"/>
      <c r="C7561" s="8"/>
      <c r="D7561" s="8"/>
      <c r="F7561" s="8"/>
      <c r="H7561"/>
      <c r="N7561"/>
      <c r="P7561" s="8"/>
      <c r="R7561" s="8"/>
      <c r="T7561" s="8"/>
      <c r="AQ7561"/>
      <c r="BJ7561" s="33" t="s">
        <v>7728</v>
      </c>
      <c r="BP7561" s="8"/>
    </row>
    <row r="7562" spans="1:68" x14ac:dyDescent="0.25">
      <c r="A7562" s="8"/>
      <c r="B7562" s="8"/>
      <c r="C7562" s="8"/>
      <c r="D7562" s="8"/>
      <c r="F7562" s="8"/>
      <c r="H7562"/>
      <c r="N7562"/>
      <c r="P7562" s="8"/>
      <c r="R7562" s="8"/>
      <c r="T7562" s="8"/>
      <c r="AQ7562"/>
      <c r="BJ7562" s="33" t="s">
        <v>7729</v>
      </c>
      <c r="BP7562" s="8"/>
    </row>
    <row r="7563" spans="1:68" x14ac:dyDescent="0.25">
      <c r="A7563" s="8"/>
      <c r="B7563" s="8"/>
      <c r="C7563" s="8"/>
      <c r="D7563" s="8"/>
      <c r="F7563" s="8"/>
      <c r="H7563"/>
      <c r="N7563"/>
      <c r="P7563" s="8"/>
      <c r="R7563" s="8"/>
      <c r="T7563" s="8"/>
      <c r="AQ7563"/>
      <c r="BJ7563" s="33" t="s">
        <v>7730</v>
      </c>
      <c r="BP7563" s="8"/>
    </row>
    <row r="7564" spans="1:68" x14ac:dyDescent="0.25">
      <c r="A7564" s="8"/>
      <c r="B7564" s="8"/>
      <c r="C7564" s="8"/>
      <c r="D7564" s="8"/>
      <c r="F7564" s="8"/>
      <c r="H7564"/>
      <c r="N7564"/>
      <c r="P7564" s="8"/>
      <c r="R7564" s="8"/>
      <c r="T7564" s="8"/>
      <c r="AQ7564"/>
      <c r="BJ7564" s="33" t="s">
        <v>7731</v>
      </c>
      <c r="BP7564" s="8"/>
    </row>
    <row r="7565" spans="1:68" x14ac:dyDescent="0.25">
      <c r="A7565" s="8"/>
      <c r="B7565" s="8"/>
      <c r="C7565" s="8"/>
      <c r="D7565" s="8"/>
      <c r="F7565" s="8"/>
      <c r="H7565"/>
      <c r="N7565"/>
      <c r="P7565" s="8"/>
      <c r="R7565" s="8"/>
      <c r="T7565" s="8"/>
      <c r="AQ7565"/>
      <c r="BJ7565" s="33" t="s">
        <v>7732</v>
      </c>
      <c r="BP7565" s="8"/>
    </row>
    <row r="7566" spans="1:68" x14ac:dyDescent="0.25">
      <c r="A7566" s="8"/>
      <c r="B7566" s="8"/>
      <c r="C7566" s="8"/>
      <c r="D7566" s="8"/>
      <c r="F7566" s="8"/>
      <c r="H7566"/>
      <c r="N7566"/>
      <c r="P7566" s="8"/>
      <c r="R7566" s="8"/>
      <c r="T7566" s="8"/>
      <c r="AQ7566"/>
      <c r="BJ7566" s="33" t="s">
        <v>7733</v>
      </c>
      <c r="BP7566" s="8"/>
    </row>
    <row r="7567" spans="1:68" x14ac:dyDescent="0.25">
      <c r="A7567" s="8"/>
      <c r="B7567" s="8"/>
      <c r="C7567" s="8"/>
      <c r="D7567" s="8"/>
      <c r="F7567" s="8"/>
      <c r="H7567"/>
      <c r="N7567"/>
      <c r="P7567" s="8"/>
      <c r="R7567" s="8"/>
      <c r="T7567" s="8"/>
      <c r="AQ7567"/>
      <c r="BJ7567" s="33" t="s">
        <v>7734</v>
      </c>
      <c r="BP7567" s="8"/>
    </row>
    <row r="7568" spans="1:68" x14ac:dyDescent="0.25">
      <c r="A7568" s="8"/>
      <c r="B7568" s="8"/>
      <c r="C7568" s="8"/>
      <c r="D7568" s="8"/>
      <c r="F7568" s="8"/>
      <c r="H7568"/>
      <c r="N7568"/>
      <c r="P7568" s="8"/>
      <c r="R7568" s="8"/>
      <c r="T7568" s="8"/>
      <c r="AQ7568"/>
      <c r="BJ7568" s="33" t="s">
        <v>7735</v>
      </c>
      <c r="BP7568" s="8"/>
    </row>
    <row r="7569" spans="1:68" x14ac:dyDescent="0.25">
      <c r="A7569" s="8"/>
      <c r="B7569" s="8"/>
      <c r="C7569" s="8"/>
      <c r="D7569" s="8"/>
      <c r="F7569" s="8"/>
      <c r="H7569"/>
      <c r="N7569"/>
      <c r="P7569" s="8"/>
      <c r="R7569" s="8"/>
      <c r="T7569" s="8"/>
      <c r="AQ7569"/>
      <c r="BJ7569" s="33" t="s">
        <v>7736</v>
      </c>
      <c r="BP7569" s="8"/>
    </row>
    <row r="7570" spans="1:68" x14ac:dyDescent="0.25">
      <c r="A7570" s="8"/>
      <c r="B7570" s="8"/>
      <c r="C7570" s="8"/>
      <c r="D7570" s="8"/>
      <c r="F7570" s="8"/>
      <c r="H7570"/>
      <c r="N7570"/>
      <c r="P7570" s="8"/>
      <c r="R7570" s="8"/>
      <c r="T7570" s="8"/>
      <c r="AQ7570"/>
      <c r="BJ7570" s="33" t="s">
        <v>7737</v>
      </c>
      <c r="BP7570" s="8"/>
    </row>
    <row r="7571" spans="1:68" x14ac:dyDescent="0.25">
      <c r="A7571" s="8"/>
      <c r="B7571" s="8"/>
      <c r="C7571" s="8"/>
      <c r="D7571" s="8"/>
      <c r="F7571" s="8"/>
      <c r="H7571"/>
      <c r="N7571"/>
      <c r="P7571" s="8"/>
      <c r="R7571" s="8"/>
      <c r="T7571" s="8"/>
      <c r="AQ7571"/>
      <c r="BJ7571" s="33" t="s">
        <v>7738</v>
      </c>
      <c r="BP7571" s="8"/>
    </row>
    <row r="7572" spans="1:68" x14ac:dyDescent="0.25">
      <c r="A7572" s="8"/>
      <c r="B7572" s="8"/>
      <c r="C7572" s="8"/>
      <c r="D7572" s="8"/>
      <c r="F7572" s="8"/>
      <c r="H7572"/>
      <c r="N7572"/>
      <c r="P7572" s="8"/>
      <c r="R7572" s="8"/>
      <c r="T7572" s="8"/>
      <c r="AQ7572"/>
      <c r="BJ7572" s="33" t="s">
        <v>7739</v>
      </c>
      <c r="BP7572" s="8"/>
    </row>
    <row r="7573" spans="1:68" x14ac:dyDescent="0.25">
      <c r="A7573" s="8"/>
      <c r="B7573" s="8"/>
      <c r="C7573" s="8"/>
      <c r="D7573" s="8"/>
      <c r="F7573" s="8"/>
      <c r="H7573"/>
      <c r="N7573"/>
      <c r="P7573" s="8"/>
      <c r="R7573" s="8"/>
      <c r="T7573" s="8"/>
      <c r="AQ7573"/>
      <c r="BJ7573" s="33" t="s">
        <v>7740</v>
      </c>
      <c r="BP7573" s="8"/>
    </row>
    <row r="7574" spans="1:68" x14ac:dyDescent="0.25">
      <c r="A7574" s="8"/>
      <c r="B7574" s="8"/>
      <c r="C7574" s="8"/>
      <c r="D7574" s="8"/>
      <c r="F7574" s="8"/>
      <c r="H7574"/>
      <c r="N7574"/>
      <c r="P7574" s="8"/>
      <c r="R7574" s="8"/>
      <c r="T7574" s="8"/>
      <c r="AQ7574"/>
      <c r="BJ7574" s="33" t="s">
        <v>7741</v>
      </c>
      <c r="BP7574" s="8"/>
    </row>
    <row r="7575" spans="1:68" x14ac:dyDescent="0.25">
      <c r="A7575" s="8"/>
      <c r="B7575" s="8"/>
      <c r="C7575" s="8"/>
      <c r="D7575" s="8"/>
      <c r="F7575" s="8"/>
      <c r="H7575"/>
      <c r="N7575"/>
      <c r="P7575" s="8"/>
      <c r="R7575" s="8"/>
      <c r="T7575" s="8"/>
      <c r="AQ7575"/>
      <c r="BJ7575" s="33" t="s">
        <v>7742</v>
      </c>
      <c r="BP7575" s="8"/>
    </row>
    <row r="7576" spans="1:68" x14ac:dyDescent="0.25">
      <c r="A7576" s="8"/>
      <c r="B7576" s="8"/>
      <c r="C7576" s="8"/>
      <c r="D7576" s="8"/>
      <c r="F7576" s="8"/>
      <c r="H7576"/>
      <c r="N7576"/>
      <c r="P7576" s="8"/>
      <c r="R7576" s="8"/>
      <c r="T7576" s="8"/>
      <c r="AQ7576"/>
      <c r="BJ7576" s="33" t="s">
        <v>7743</v>
      </c>
      <c r="BP7576" s="8"/>
    </row>
    <row r="7577" spans="1:68" x14ac:dyDescent="0.25">
      <c r="A7577" s="8"/>
      <c r="B7577" s="8"/>
      <c r="C7577" s="8"/>
      <c r="D7577" s="8"/>
      <c r="F7577" s="8"/>
      <c r="H7577"/>
      <c r="N7577"/>
      <c r="P7577" s="8"/>
      <c r="R7577" s="8"/>
      <c r="T7577" s="8"/>
      <c r="AQ7577"/>
      <c r="BJ7577" s="33" t="s">
        <v>7744</v>
      </c>
      <c r="BP7577" s="8"/>
    </row>
    <row r="7578" spans="1:68" x14ac:dyDescent="0.25">
      <c r="A7578" s="8"/>
      <c r="B7578" s="8"/>
      <c r="C7578" s="8"/>
      <c r="D7578" s="8"/>
      <c r="F7578" s="8"/>
      <c r="H7578"/>
      <c r="N7578"/>
      <c r="P7578" s="8"/>
      <c r="R7578" s="8"/>
      <c r="T7578" s="8"/>
      <c r="AQ7578"/>
      <c r="BJ7578" s="33" t="s">
        <v>7745</v>
      </c>
      <c r="BP7578" s="8"/>
    </row>
    <row r="7579" spans="1:68" x14ac:dyDescent="0.25">
      <c r="A7579" s="8"/>
      <c r="B7579" s="8"/>
      <c r="C7579" s="8"/>
      <c r="D7579" s="8"/>
      <c r="F7579" s="8"/>
      <c r="H7579"/>
      <c r="N7579"/>
      <c r="P7579" s="8"/>
      <c r="R7579" s="8"/>
      <c r="T7579" s="8"/>
      <c r="AQ7579"/>
      <c r="BJ7579" s="33" t="s">
        <v>7746</v>
      </c>
      <c r="BP7579" s="8"/>
    </row>
    <row r="7580" spans="1:68" x14ac:dyDescent="0.25">
      <c r="A7580" s="8"/>
      <c r="B7580" s="8"/>
      <c r="C7580" s="8"/>
      <c r="D7580" s="8"/>
      <c r="F7580" s="8"/>
      <c r="H7580"/>
      <c r="N7580"/>
      <c r="P7580" s="8"/>
      <c r="R7580" s="8"/>
      <c r="T7580" s="8"/>
      <c r="AQ7580"/>
      <c r="BJ7580" s="33" t="s">
        <v>7747</v>
      </c>
      <c r="BP7580" s="8"/>
    </row>
    <row r="7581" spans="1:68" x14ac:dyDescent="0.25">
      <c r="A7581" s="8"/>
      <c r="B7581" s="8"/>
      <c r="C7581" s="8"/>
      <c r="D7581" s="8"/>
      <c r="F7581" s="8"/>
      <c r="H7581"/>
      <c r="N7581"/>
      <c r="P7581" s="8"/>
      <c r="R7581" s="8"/>
      <c r="T7581" s="8"/>
      <c r="AQ7581"/>
      <c r="BJ7581" s="33" t="s">
        <v>7748</v>
      </c>
      <c r="BP7581" s="8"/>
    </row>
    <row r="7582" spans="1:68" x14ac:dyDescent="0.25">
      <c r="A7582" s="8"/>
      <c r="B7582" s="8"/>
      <c r="C7582" s="8"/>
      <c r="D7582" s="8"/>
      <c r="F7582" s="8"/>
      <c r="H7582"/>
      <c r="N7582"/>
      <c r="P7582" s="8"/>
      <c r="R7582" s="8"/>
      <c r="T7582" s="8"/>
      <c r="AQ7582"/>
      <c r="BJ7582" s="33" t="s">
        <v>7749</v>
      </c>
      <c r="BP7582" s="8"/>
    </row>
    <row r="7583" spans="1:68" x14ac:dyDescent="0.25">
      <c r="A7583" s="8"/>
      <c r="B7583" s="8"/>
      <c r="C7583" s="8"/>
      <c r="D7583" s="8"/>
      <c r="F7583" s="8"/>
      <c r="H7583"/>
      <c r="N7583"/>
      <c r="P7583" s="8"/>
      <c r="R7583" s="8"/>
      <c r="T7583" s="8"/>
      <c r="AQ7583"/>
      <c r="BJ7583" s="33" t="s">
        <v>7750</v>
      </c>
      <c r="BP7583" s="8"/>
    </row>
    <row r="7584" spans="1:68" x14ac:dyDescent="0.25">
      <c r="A7584" s="8"/>
      <c r="B7584" s="8"/>
      <c r="C7584" s="8"/>
      <c r="D7584" s="8"/>
      <c r="F7584" s="8"/>
      <c r="H7584"/>
      <c r="N7584"/>
      <c r="P7584" s="8"/>
      <c r="R7584" s="8"/>
      <c r="T7584" s="8"/>
      <c r="AQ7584"/>
      <c r="BJ7584" s="33" t="s">
        <v>7751</v>
      </c>
      <c r="BP7584" s="8"/>
    </row>
    <row r="7585" spans="1:68" x14ac:dyDescent="0.25">
      <c r="A7585" s="8"/>
      <c r="B7585" s="8"/>
      <c r="C7585" s="8"/>
      <c r="D7585" s="8"/>
      <c r="F7585" s="8"/>
      <c r="H7585"/>
      <c r="N7585"/>
      <c r="P7585" s="8"/>
      <c r="R7585" s="8"/>
      <c r="T7585" s="8"/>
      <c r="AQ7585"/>
      <c r="BJ7585" s="33" t="s">
        <v>7752</v>
      </c>
      <c r="BP7585" s="8"/>
    </row>
    <row r="7586" spans="1:68" x14ac:dyDescent="0.25">
      <c r="A7586" s="8"/>
      <c r="B7586" s="8"/>
      <c r="C7586" s="8"/>
      <c r="D7586" s="8"/>
      <c r="F7586" s="8"/>
      <c r="H7586"/>
      <c r="N7586"/>
      <c r="P7586" s="8"/>
      <c r="R7586" s="8"/>
      <c r="T7586" s="8"/>
      <c r="AQ7586"/>
      <c r="BJ7586" s="33" t="s">
        <v>7753</v>
      </c>
      <c r="BP7586" s="8"/>
    </row>
    <row r="7587" spans="1:68" x14ac:dyDescent="0.25">
      <c r="A7587" s="8"/>
      <c r="B7587" s="8"/>
      <c r="C7587" s="8"/>
      <c r="D7587" s="8"/>
      <c r="F7587" s="8"/>
      <c r="H7587"/>
      <c r="N7587"/>
      <c r="P7587" s="8"/>
      <c r="R7587" s="8"/>
      <c r="T7587" s="8"/>
      <c r="AQ7587"/>
      <c r="BJ7587" s="33" t="s">
        <v>7754</v>
      </c>
      <c r="BP7587" s="8"/>
    </row>
    <row r="7588" spans="1:68" x14ac:dyDescent="0.25">
      <c r="A7588" s="8"/>
      <c r="B7588" s="8"/>
      <c r="C7588" s="8"/>
      <c r="D7588" s="8"/>
      <c r="F7588" s="8"/>
      <c r="H7588"/>
      <c r="N7588"/>
      <c r="P7588" s="8"/>
      <c r="R7588" s="8"/>
      <c r="T7588" s="8"/>
      <c r="AQ7588"/>
      <c r="BJ7588" s="33" t="s">
        <v>7755</v>
      </c>
      <c r="BP7588" s="8"/>
    </row>
    <row r="7589" spans="1:68" x14ac:dyDescent="0.25">
      <c r="A7589" s="8"/>
      <c r="B7589" s="8"/>
      <c r="C7589" s="8"/>
      <c r="D7589" s="8"/>
      <c r="F7589" s="8"/>
      <c r="H7589"/>
      <c r="N7589"/>
      <c r="P7589" s="8"/>
      <c r="R7589" s="8"/>
      <c r="T7589" s="8"/>
      <c r="AQ7589"/>
      <c r="BJ7589" s="33" t="s">
        <v>7756</v>
      </c>
      <c r="BP7589" s="8"/>
    </row>
    <row r="7590" spans="1:68" x14ac:dyDescent="0.25">
      <c r="A7590" s="8"/>
      <c r="B7590" s="8"/>
      <c r="C7590" s="8"/>
      <c r="D7590" s="8"/>
      <c r="F7590" s="8"/>
      <c r="H7590"/>
      <c r="N7590"/>
      <c r="P7590" s="8"/>
      <c r="R7590" s="8"/>
      <c r="T7590" s="8"/>
      <c r="AQ7590"/>
      <c r="BJ7590" s="33" t="s">
        <v>7757</v>
      </c>
      <c r="BP7590" s="8"/>
    </row>
    <row r="7591" spans="1:68" x14ac:dyDescent="0.25">
      <c r="A7591" s="8"/>
      <c r="B7591" s="8"/>
      <c r="C7591" s="8"/>
      <c r="D7591" s="8"/>
      <c r="F7591" s="8"/>
      <c r="H7591"/>
      <c r="N7591"/>
      <c r="P7591" s="8"/>
      <c r="R7591" s="8"/>
      <c r="T7591" s="8"/>
      <c r="AQ7591"/>
      <c r="BJ7591" s="33" t="s">
        <v>7758</v>
      </c>
      <c r="BP7591" s="8"/>
    </row>
    <row r="7592" spans="1:68" x14ac:dyDescent="0.25">
      <c r="A7592" s="8"/>
      <c r="B7592" s="8"/>
      <c r="C7592" s="8"/>
      <c r="D7592" s="8"/>
      <c r="F7592" s="8"/>
      <c r="H7592"/>
      <c r="N7592"/>
      <c r="P7592" s="8"/>
      <c r="R7592" s="8"/>
      <c r="T7592" s="8"/>
      <c r="AQ7592"/>
      <c r="BJ7592" s="33" t="s">
        <v>7759</v>
      </c>
      <c r="BP7592" s="8"/>
    </row>
    <row r="7593" spans="1:68" x14ac:dyDescent="0.25">
      <c r="A7593" s="8"/>
      <c r="B7593" s="8"/>
      <c r="C7593" s="8"/>
      <c r="D7593" s="8"/>
      <c r="F7593" s="8"/>
      <c r="H7593"/>
      <c r="N7593"/>
      <c r="P7593" s="8"/>
      <c r="R7593" s="8"/>
      <c r="T7593" s="8"/>
      <c r="AQ7593"/>
      <c r="BJ7593" s="33" t="s">
        <v>7760</v>
      </c>
      <c r="BP7593" s="8"/>
    </row>
    <row r="7594" spans="1:68" x14ac:dyDescent="0.25">
      <c r="A7594" s="8"/>
      <c r="B7594" s="8"/>
      <c r="C7594" s="8"/>
      <c r="D7594" s="8"/>
      <c r="F7594" s="8"/>
      <c r="H7594"/>
      <c r="N7594"/>
      <c r="P7594" s="8"/>
      <c r="R7594" s="8"/>
      <c r="T7594" s="8"/>
      <c r="AQ7594"/>
      <c r="BJ7594" s="33" t="s">
        <v>7761</v>
      </c>
      <c r="BP7594" s="8"/>
    </row>
    <row r="7595" spans="1:68" x14ac:dyDescent="0.25">
      <c r="A7595" s="8"/>
      <c r="B7595" s="8"/>
      <c r="C7595" s="8"/>
      <c r="D7595" s="8"/>
      <c r="F7595" s="8"/>
      <c r="H7595"/>
      <c r="N7595"/>
      <c r="P7595" s="8"/>
      <c r="R7595" s="8"/>
      <c r="T7595" s="8"/>
      <c r="AQ7595"/>
      <c r="BJ7595" s="33" t="s">
        <v>7762</v>
      </c>
      <c r="BP7595" s="8"/>
    </row>
    <row r="7596" spans="1:68" x14ac:dyDescent="0.25">
      <c r="A7596" s="8"/>
      <c r="B7596" s="8"/>
      <c r="C7596" s="8"/>
      <c r="D7596" s="8"/>
      <c r="F7596" s="8"/>
      <c r="H7596"/>
      <c r="N7596"/>
      <c r="P7596" s="8"/>
      <c r="R7596" s="8"/>
      <c r="T7596" s="8"/>
      <c r="AQ7596"/>
      <c r="BJ7596" s="33" t="s">
        <v>7763</v>
      </c>
      <c r="BP7596" s="8"/>
    </row>
    <row r="7597" spans="1:68" x14ac:dyDescent="0.25">
      <c r="A7597" s="8"/>
      <c r="B7597" s="8"/>
      <c r="C7597" s="8"/>
      <c r="D7597" s="8"/>
      <c r="F7597" s="8"/>
      <c r="H7597"/>
      <c r="N7597"/>
      <c r="P7597" s="8"/>
      <c r="R7597" s="8"/>
      <c r="T7597" s="8"/>
      <c r="AQ7597"/>
      <c r="BJ7597" s="33" t="s">
        <v>7764</v>
      </c>
      <c r="BP7597" s="8"/>
    </row>
    <row r="7598" spans="1:68" x14ac:dyDescent="0.25">
      <c r="A7598" s="8"/>
      <c r="B7598" s="8"/>
      <c r="C7598" s="8"/>
      <c r="D7598" s="8"/>
      <c r="F7598" s="8"/>
      <c r="H7598"/>
      <c r="N7598"/>
      <c r="P7598" s="8"/>
      <c r="R7598" s="8"/>
      <c r="T7598" s="8"/>
      <c r="AQ7598"/>
      <c r="BJ7598" s="33" t="s">
        <v>7765</v>
      </c>
      <c r="BP7598" s="8"/>
    </row>
    <row r="7599" spans="1:68" x14ac:dyDescent="0.25">
      <c r="A7599" s="8"/>
      <c r="B7599" s="8"/>
      <c r="C7599" s="8"/>
      <c r="D7599" s="8"/>
      <c r="F7599" s="8"/>
      <c r="H7599"/>
      <c r="N7599"/>
      <c r="P7599" s="8"/>
      <c r="R7599" s="8"/>
      <c r="T7599" s="8"/>
      <c r="AQ7599"/>
      <c r="BJ7599" s="33" t="s">
        <v>7766</v>
      </c>
      <c r="BP7599" s="8"/>
    </row>
    <row r="7600" spans="1:68" x14ac:dyDescent="0.25">
      <c r="A7600" s="8"/>
      <c r="B7600" s="8"/>
      <c r="C7600" s="8"/>
      <c r="D7600" s="8"/>
      <c r="F7600" s="8"/>
      <c r="H7600"/>
      <c r="N7600"/>
      <c r="P7600" s="8"/>
      <c r="R7600" s="8"/>
      <c r="T7600" s="8"/>
      <c r="AQ7600"/>
      <c r="BJ7600" s="33" t="s">
        <v>7767</v>
      </c>
      <c r="BP7600" s="8"/>
    </row>
    <row r="7601" spans="1:68" x14ac:dyDescent="0.25">
      <c r="A7601" s="8"/>
      <c r="B7601" s="8"/>
      <c r="C7601" s="8"/>
      <c r="D7601" s="8"/>
      <c r="F7601" s="8"/>
      <c r="H7601"/>
      <c r="N7601"/>
      <c r="P7601" s="8"/>
      <c r="R7601" s="8"/>
      <c r="T7601" s="8"/>
      <c r="AQ7601"/>
      <c r="BJ7601" s="33" t="s">
        <v>7768</v>
      </c>
      <c r="BP7601" s="8"/>
    </row>
    <row r="7602" spans="1:68" x14ac:dyDescent="0.25">
      <c r="A7602" s="8"/>
      <c r="B7602" s="8"/>
      <c r="C7602" s="8"/>
      <c r="D7602" s="8"/>
      <c r="F7602" s="8"/>
      <c r="H7602"/>
      <c r="N7602"/>
      <c r="P7602" s="8"/>
      <c r="R7602" s="8"/>
      <c r="T7602" s="8"/>
      <c r="AQ7602"/>
      <c r="BJ7602" s="33" t="s">
        <v>7769</v>
      </c>
      <c r="BP7602" s="8"/>
    </row>
    <row r="7603" spans="1:68" x14ac:dyDescent="0.25">
      <c r="A7603" s="8"/>
      <c r="B7603" s="8"/>
      <c r="C7603" s="8"/>
      <c r="D7603" s="8"/>
      <c r="F7603" s="8"/>
      <c r="H7603"/>
      <c r="N7603"/>
      <c r="P7603" s="8"/>
      <c r="R7603" s="8"/>
      <c r="T7603" s="8"/>
      <c r="AQ7603"/>
      <c r="BJ7603" s="33" t="s">
        <v>7770</v>
      </c>
      <c r="BP7603" s="8"/>
    </row>
    <row r="7604" spans="1:68" x14ac:dyDescent="0.25">
      <c r="A7604" s="8"/>
      <c r="B7604" s="8"/>
      <c r="C7604" s="8"/>
      <c r="D7604" s="8"/>
      <c r="F7604" s="8"/>
      <c r="H7604"/>
      <c r="N7604"/>
      <c r="P7604" s="8"/>
      <c r="R7604" s="8"/>
      <c r="T7604" s="8"/>
      <c r="AQ7604"/>
      <c r="BJ7604" s="33" t="s">
        <v>7771</v>
      </c>
      <c r="BP7604" s="8"/>
    </row>
    <row r="7605" spans="1:68" x14ac:dyDescent="0.25">
      <c r="A7605" s="8"/>
      <c r="B7605" s="8"/>
      <c r="C7605" s="8"/>
      <c r="D7605" s="8"/>
      <c r="F7605" s="8"/>
      <c r="H7605"/>
      <c r="N7605"/>
      <c r="P7605" s="8"/>
      <c r="R7605" s="8"/>
      <c r="T7605" s="8"/>
      <c r="AQ7605"/>
      <c r="BJ7605" s="33" t="s">
        <v>7772</v>
      </c>
      <c r="BP7605" s="8"/>
    </row>
    <row r="7606" spans="1:68" x14ac:dyDescent="0.25">
      <c r="A7606" s="8"/>
      <c r="B7606" s="8"/>
      <c r="C7606" s="8"/>
      <c r="D7606" s="8"/>
      <c r="F7606" s="8"/>
      <c r="H7606"/>
      <c r="N7606"/>
      <c r="P7606" s="8"/>
      <c r="R7606" s="8"/>
      <c r="T7606" s="8"/>
      <c r="AQ7606"/>
      <c r="BJ7606" s="33" t="s">
        <v>7773</v>
      </c>
      <c r="BP7606" s="8"/>
    </row>
    <row r="7607" spans="1:68" x14ac:dyDescent="0.25">
      <c r="A7607" s="8"/>
      <c r="B7607" s="8"/>
      <c r="C7607" s="8"/>
      <c r="D7607" s="8"/>
      <c r="F7607" s="8"/>
      <c r="H7607"/>
      <c r="N7607"/>
      <c r="P7607" s="8"/>
      <c r="R7607" s="8"/>
      <c r="T7607" s="8"/>
      <c r="AQ7607"/>
      <c r="BJ7607" s="33" t="s">
        <v>7774</v>
      </c>
      <c r="BP7607" s="8"/>
    </row>
    <row r="7608" spans="1:68" x14ac:dyDescent="0.25">
      <c r="A7608" s="8"/>
      <c r="B7608" s="8"/>
      <c r="C7608" s="8"/>
      <c r="D7608" s="8"/>
      <c r="F7608" s="8"/>
      <c r="H7608"/>
      <c r="N7608"/>
      <c r="P7608" s="8"/>
      <c r="R7608" s="8"/>
      <c r="T7608" s="8"/>
      <c r="AQ7608"/>
      <c r="BJ7608" s="33" t="s">
        <v>7775</v>
      </c>
      <c r="BP7608" s="8"/>
    </row>
    <row r="7609" spans="1:68" x14ac:dyDescent="0.25">
      <c r="A7609" s="8"/>
      <c r="B7609" s="8"/>
      <c r="C7609" s="8"/>
      <c r="D7609" s="8"/>
      <c r="F7609" s="8"/>
      <c r="H7609"/>
      <c r="N7609"/>
      <c r="P7609" s="8"/>
      <c r="R7609" s="8"/>
      <c r="T7609" s="8"/>
      <c r="AQ7609"/>
      <c r="BJ7609" s="33" t="s">
        <v>7776</v>
      </c>
      <c r="BP7609" s="8"/>
    </row>
    <row r="7610" spans="1:68" x14ac:dyDescent="0.25">
      <c r="A7610" s="8"/>
      <c r="B7610" s="8"/>
      <c r="C7610" s="8"/>
      <c r="D7610" s="8"/>
      <c r="F7610" s="8"/>
      <c r="H7610"/>
      <c r="N7610"/>
      <c r="P7610" s="8"/>
      <c r="R7610" s="8"/>
      <c r="T7610" s="8"/>
      <c r="AQ7610"/>
      <c r="BJ7610" s="33" t="s">
        <v>7777</v>
      </c>
      <c r="BP7610" s="8"/>
    </row>
    <row r="7611" spans="1:68" x14ac:dyDescent="0.25">
      <c r="A7611" s="8"/>
      <c r="B7611" s="8"/>
      <c r="C7611" s="8"/>
      <c r="D7611" s="8"/>
      <c r="F7611" s="8"/>
      <c r="H7611"/>
      <c r="N7611"/>
      <c r="P7611" s="8"/>
      <c r="R7611" s="8"/>
      <c r="T7611" s="8"/>
      <c r="AQ7611"/>
      <c r="BJ7611" s="33" t="s">
        <v>7778</v>
      </c>
      <c r="BP7611" s="8"/>
    </row>
    <row r="7612" spans="1:68" x14ac:dyDescent="0.25">
      <c r="A7612" s="8"/>
      <c r="B7612" s="8"/>
      <c r="C7612" s="8"/>
      <c r="D7612" s="8"/>
      <c r="F7612" s="8"/>
      <c r="H7612"/>
      <c r="N7612"/>
      <c r="P7612" s="8"/>
      <c r="R7612" s="8"/>
      <c r="T7612" s="8"/>
      <c r="AQ7612"/>
      <c r="BJ7612" s="33" t="s">
        <v>7779</v>
      </c>
      <c r="BP7612" s="8"/>
    </row>
    <row r="7613" spans="1:68" x14ac:dyDescent="0.25">
      <c r="A7613" s="8"/>
      <c r="B7613" s="8"/>
      <c r="C7613" s="8"/>
      <c r="D7613" s="8"/>
      <c r="F7613" s="8"/>
      <c r="H7613"/>
      <c r="N7613"/>
      <c r="P7613" s="8"/>
      <c r="R7613" s="8"/>
      <c r="T7613" s="8"/>
      <c r="AQ7613"/>
      <c r="BJ7613" s="33" t="s">
        <v>7780</v>
      </c>
      <c r="BP7613" s="8"/>
    </row>
    <row r="7614" spans="1:68" x14ac:dyDescent="0.25">
      <c r="A7614" s="8"/>
      <c r="B7614" s="8"/>
      <c r="C7614" s="8"/>
      <c r="D7614" s="8"/>
      <c r="F7614" s="8"/>
      <c r="H7614"/>
      <c r="N7614"/>
      <c r="P7614" s="8"/>
      <c r="R7614" s="8"/>
      <c r="T7614" s="8"/>
      <c r="AQ7614"/>
      <c r="BJ7614" s="33" t="s">
        <v>7781</v>
      </c>
      <c r="BP7614" s="8"/>
    </row>
    <row r="7615" spans="1:68" x14ac:dyDescent="0.25">
      <c r="A7615" s="8"/>
      <c r="B7615" s="8"/>
      <c r="C7615" s="8"/>
      <c r="D7615" s="8"/>
      <c r="F7615" s="8"/>
      <c r="H7615"/>
      <c r="N7615"/>
      <c r="P7615" s="8"/>
      <c r="R7615" s="8"/>
      <c r="T7615" s="8"/>
      <c r="AQ7615"/>
      <c r="BJ7615" s="33" t="s">
        <v>7782</v>
      </c>
      <c r="BP7615" s="8"/>
    </row>
    <row r="7616" spans="1:68" x14ac:dyDescent="0.25">
      <c r="A7616" s="8"/>
      <c r="B7616" s="8"/>
      <c r="C7616" s="8"/>
      <c r="D7616" s="8"/>
      <c r="F7616" s="8"/>
      <c r="H7616"/>
      <c r="N7616"/>
      <c r="P7616" s="8"/>
      <c r="R7616" s="8"/>
      <c r="T7616" s="8"/>
      <c r="AQ7616"/>
      <c r="BJ7616" s="33" t="s">
        <v>7783</v>
      </c>
      <c r="BP7616" s="8"/>
    </row>
    <row r="7617" spans="1:68" x14ac:dyDescent="0.25">
      <c r="A7617" s="8"/>
      <c r="B7617" s="8"/>
      <c r="C7617" s="8"/>
      <c r="D7617" s="8"/>
      <c r="F7617" s="8"/>
      <c r="H7617"/>
      <c r="N7617"/>
      <c r="P7617" s="8"/>
      <c r="R7617" s="8"/>
      <c r="T7617" s="8"/>
      <c r="AQ7617"/>
      <c r="BJ7617" s="33" t="s">
        <v>7784</v>
      </c>
      <c r="BP7617" s="8"/>
    </row>
    <row r="7618" spans="1:68" x14ac:dyDescent="0.25">
      <c r="A7618" s="8"/>
      <c r="B7618" s="8"/>
      <c r="C7618" s="8"/>
      <c r="D7618" s="8"/>
      <c r="F7618" s="8"/>
      <c r="H7618"/>
      <c r="N7618"/>
      <c r="P7618" s="8"/>
      <c r="R7618" s="8"/>
      <c r="T7618" s="8"/>
      <c r="AQ7618"/>
      <c r="BJ7618" s="33" t="s">
        <v>7785</v>
      </c>
      <c r="BP7618" s="8"/>
    </row>
    <row r="7619" spans="1:68" x14ac:dyDescent="0.25">
      <c r="A7619" s="8"/>
      <c r="B7619" s="8"/>
      <c r="C7619" s="8"/>
      <c r="D7619" s="8"/>
      <c r="F7619" s="8"/>
      <c r="H7619"/>
      <c r="N7619"/>
      <c r="P7619" s="8"/>
      <c r="R7619" s="8"/>
      <c r="T7619" s="8"/>
      <c r="AQ7619"/>
      <c r="BJ7619" s="33" t="s">
        <v>7786</v>
      </c>
      <c r="BP7619" s="8"/>
    </row>
    <row r="7620" spans="1:68" x14ac:dyDescent="0.25">
      <c r="A7620" s="8"/>
      <c r="B7620" s="8"/>
      <c r="C7620" s="8"/>
      <c r="D7620" s="8"/>
      <c r="F7620" s="8"/>
      <c r="H7620"/>
      <c r="N7620"/>
      <c r="P7620" s="8"/>
      <c r="R7620" s="8"/>
      <c r="T7620" s="8"/>
      <c r="AQ7620"/>
      <c r="BJ7620" s="33" t="s">
        <v>7787</v>
      </c>
      <c r="BP7620" s="8"/>
    </row>
    <row r="7621" spans="1:68" x14ac:dyDescent="0.25">
      <c r="A7621" s="8"/>
      <c r="B7621" s="8"/>
      <c r="C7621" s="8"/>
      <c r="D7621" s="8"/>
      <c r="F7621" s="8"/>
      <c r="H7621"/>
      <c r="N7621"/>
      <c r="P7621" s="8"/>
      <c r="R7621" s="8"/>
      <c r="T7621" s="8"/>
      <c r="AQ7621"/>
      <c r="BJ7621" s="33" t="s">
        <v>7788</v>
      </c>
      <c r="BP7621" s="8"/>
    </row>
    <row r="7622" spans="1:68" x14ac:dyDescent="0.25">
      <c r="A7622" s="8"/>
      <c r="B7622" s="8"/>
      <c r="C7622" s="8"/>
      <c r="D7622" s="8"/>
      <c r="F7622" s="8"/>
      <c r="H7622"/>
      <c r="N7622"/>
      <c r="P7622" s="8"/>
      <c r="R7622" s="8"/>
      <c r="T7622" s="8"/>
      <c r="AQ7622"/>
      <c r="BJ7622" s="33" t="s">
        <v>7789</v>
      </c>
      <c r="BP7622" s="8"/>
    </row>
    <row r="7623" spans="1:68" x14ac:dyDescent="0.25">
      <c r="A7623" s="8"/>
      <c r="B7623" s="8"/>
      <c r="C7623" s="8"/>
      <c r="D7623" s="8"/>
      <c r="F7623" s="8"/>
      <c r="H7623"/>
      <c r="N7623"/>
      <c r="P7623" s="8"/>
      <c r="R7623" s="8"/>
      <c r="T7623" s="8"/>
      <c r="AQ7623"/>
      <c r="BJ7623" s="33" t="s">
        <v>7790</v>
      </c>
      <c r="BP7623" s="8"/>
    </row>
    <row r="7624" spans="1:68" x14ac:dyDescent="0.25">
      <c r="A7624" s="8"/>
      <c r="B7624" s="8"/>
      <c r="C7624" s="8"/>
      <c r="D7624" s="8"/>
      <c r="F7624" s="8"/>
      <c r="H7624"/>
      <c r="N7624"/>
      <c r="P7624" s="8"/>
      <c r="R7624" s="8"/>
      <c r="T7624" s="8"/>
      <c r="AQ7624"/>
      <c r="BJ7624" s="33" t="s">
        <v>7791</v>
      </c>
      <c r="BP7624" s="8"/>
    </row>
    <row r="7625" spans="1:68" x14ac:dyDescent="0.25">
      <c r="A7625" s="8"/>
      <c r="B7625" s="8"/>
      <c r="C7625" s="8"/>
      <c r="D7625" s="8"/>
      <c r="F7625" s="8"/>
      <c r="H7625"/>
      <c r="N7625"/>
      <c r="P7625" s="8"/>
      <c r="R7625" s="8"/>
      <c r="T7625" s="8"/>
      <c r="AQ7625"/>
      <c r="BJ7625" s="33" t="s">
        <v>7792</v>
      </c>
      <c r="BP7625" s="8"/>
    </row>
    <row r="7626" spans="1:68" x14ac:dyDescent="0.25">
      <c r="A7626" s="8"/>
      <c r="B7626" s="8"/>
      <c r="C7626" s="8"/>
      <c r="D7626" s="8"/>
      <c r="F7626" s="8"/>
      <c r="H7626"/>
      <c r="N7626"/>
      <c r="P7626" s="8"/>
      <c r="R7626" s="8"/>
      <c r="T7626" s="8"/>
      <c r="AQ7626"/>
      <c r="BJ7626" s="33" t="s">
        <v>7793</v>
      </c>
      <c r="BP7626" s="8"/>
    </row>
    <row r="7627" spans="1:68" x14ac:dyDescent="0.25">
      <c r="A7627" s="8"/>
      <c r="B7627" s="8"/>
      <c r="C7627" s="8"/>
      <c r="D7627" s="8"/>
      <c r="F7627" s="8"/>
      <c r="H7627"/>
      <c r="N7627"/>
      <c r="P7627" s="8"/>
      <c r="R7627" s="8"/>
      <c r="T7627" s="8"/>
      <c r="AQ7627"/>
      <c r="BJ7627" s="33" t="s">
        <v>7794</v>
      </c>
      <c r="BP7627" s="8"/>
    </row>
    <row r="7628" spans="1:68" x14ac:dyDescent="0.25">
      <c r="A7628" s="8"/>
      <c r="B7628" s="8"/>
      <c r="C7628" s="8"/>
      <c r="D7628" s="8"/>
      <c r="F7628" s="8"/>
      <c r="H7628"/>
      <c r="N7628"/>
      <c r="P7628" s="8"/>
      <c r="R7628" s="8"/>
      <c r="T7628" s="8"/>
      <c r="AQ7628"/>
      <c r="BJ7628" s="33" t="s">
        <v>7795</v>
      </c>
      <c r="BP7628" s="8"/>
    </row>
    <row r="7629" spans="1:68" x14ac:dyDescent="0.25">
      <c r="A7629" s="8"/>
      <c r="B7629" s="8"/>
      <c r="C7629" s="8"/>
      <c r="D7629" s="8"/>
      <c r="F7629" s="8"/>
      <c r="H7629"/>
      <c r="N7629"/>
      <c r="P7629" s="8"/>
      <c r="R7629" s="8"/>
      <c r="T7629" s="8"/>
      <c r="AQ7629"/>
      <c r="BJ7629" s="33" t="s">
        <v>7796</v>
      </c>
      <c r="BP7629" s="8"/>
    </row>
    <row r="7630" spans="1:68" x14ac:dyDescent="0.25">
      <c r="A7630" s="8"/>
      <c r="B7630" s="8"/>
      <c r="C7630" s="8"/>
      <c r="D7630" s="8"/>
      <c r="F7630" s="8"/>
      <c r="H7630"/>
      <c r="N7630"/>
      <c r="P7630" s="8"/>
      <c r="R7630" s="8"/>
      <c r="T7630" s="8"/>
      <c r="AQ7630"/>
      <c r="BJ7630" s="33" t="s">
        <v>7797</v>
      </c>
      <c r="BP7630" s="8"/>
    </row>
    <row r="7631" spans="1:68" x14ac:dyDescent="0.25">
      <c r="A7631" s="8"/>
      <c r="B7631" s="8"/>
      <c r="C7631" s="8"/>
      <c r="D7631" s="8"/>
      <c r="F7631" s="8"/>
      <c r="H7631"/>
      <c r="N7631"/>
      <c r="P7631" s="8"/>
      <c r="R7631" s="8"/>
      <c r="T7631" s="8"/>
      <c r="AQ7631"/>
      <c r="BJ7631" s="33" t="s">
        <v>7798</v>
      </c>
      <c r="BP7631" s="8"/>
    </row>
    <row r="7632" spans="1:68" x14ac:dyDescent="0.25">
      <c r="A7632" s="8"/>
      <c r="B7632" s="8"/>
      <c r="C7632" s="8"/>
      <c r="D7632" s="8"/>
      <c r="F7632" s="8"/>
      <c r="H7632"/>
      <c r="N7632"/>
      <c r="P7632" s="8"/>
      <c r="R7632" s="8"/>
      <c r="T7632" s="8"/>
      <c r="AQ7632"/>
      <c r="BJ7632" s="33" t="s">
        <v>7799</v>
      </c>
      <c r="BP7632" s="8"/>
    </row>
    <row r="7633" spans="1:68" x14ac:dyDescent="0.25">
      <c r="A7633" s="8"/>
      <c r="B7633" s="8"/>
      <c r="C7633" s="8"/>
      <c r="D7633" s="8"/>
      <c r="F7633" s="8"/>
      <c r="H7633"/>
      <c r="N7633"/>
      <c r="P7633" s="8"/>
      <c r="R7633" s="8"/>
      <c r="T7633" s="8"/>
      <c r="AQ7633"/>
      <c r="BJ7633" s="33" t="s">
        <v>7800</v>
      </c>
      <c r="BP7633" s="8"/>
    </row>
    <row r="7634" spans="1:68" x14ac:dyDescent="0.25">
      <c r="A7634" s="8"/>
      <c r="B7634" s="8"/>
      <c r="C7634" s="8"/>
      <c r="D7634" s="8"/>
      <c r="F7634" s="8"/>
      <c r="H7634"/>
      <c r="N7634"/>
      <c r="P7634" s="8"/>
      <c r="R7634" s="8"/>
      <c r="T7634" s="8"/>
      <c r="AQ7634"/>
      <c r="BJ7634" s="33" t="s">
        <v>7801</v>
      </c>
      <c r="BP7634" s="8"/>
    </row>
    <row r="7635" spans="1:68" x14ac:dyDescent="0.25">
      <c r="A7635" s="8"/>
      <c r="B7635" s="8"/>
      <c r="C7635" s="8"/>
      <c r="D7635" s="8"/>
      <c r="F7635" s="8"/>
      <c r="H7635"/>
      <c r="N7635"/>
      <c r="P7635" s="8"/>
      <c r="R7635" s="8"/>
      <c r="T7635" s="8"/>
      <c r="AQ7635"/>
      <c r="BJ7635" s="33" t="s">
        <v>7802</v>
      </c>
      <c r="BP7635" s="8"/>
    </row>
    <row r="7636" spans="1:68" x14ac:dyDescent="0.25">
      <c r="A7636" s="8"/>
      <c r="B7636" s="8"/>
      <c r="C7636" s="8"/>
      <c r="D7636" s="8"/>
      <c r="F7636" s="8"/>
      <c r="H7636"/>
      <c r="N7636"/>
      <c r="P7636" s="8"/>
      <c r="R7636" s="8"/>
      <c r="T7636" s="8"/>
      <c r="AQ7636"/>
      <c r="BJ7636" s="33" t="s">
        <v>7803</v>
      </c>
      <c r="BP7636" s="8"/>
    </row>
    <row r="7637" spans="1:68" x14ac:dyDescent="0.25">
      <c r="A7637" s="8"/>
      <c r="B7637" s="8"/>
      <c r="C7637" s="8"/>
      <c r="D7637" s="8"/>
      <c r="F7637" s="8"/>
      <c r="H7637"/>
      <c r="N7637"/>
      <c r="P7637" s="8"/>
      <c r="R7637" s="8"/>
      <c r="T7637" s="8"/>
      <c r="AQ7637"/>
      <c r="BJ7637" s="33" t="s">
        <v>7804</v>
      </c>
      <c r="BP7637" s="8"/>
    </row>
    <row r="7638" spans="1:68" x14ac:dyDescent="0.25">
      <c r="A7638" s="8"/>
      <c r="B7638" s="8"/>
      <c r="C7638" s="8"/>
      <c r="D7638" s="8"/>
      <c r="F7638" s="8"/>
      <c r="H7638"/>
      <c r="N7638"/>
      <c r="P7638" s="8"/>
      <c r="R7638" s="8"/>
      <c r="T7638" s="8"/>
      <c r="AQ7638"/>
      <c r="BJ7638" s="33" t="s">
        <v>7805</v>
      </c>
      <c r="BP7638" s="8"/>
    </row>
    <row r="7639" spans="1:68" x14ac:dyDescent="0.25">
      <c r="A7639" s="8"/>
      <c r="B7639" s="8"/>
      <c r="C7639" s="8"/>
      <c r="D7639" s="8"/>
      <c r="F7639" s="8"/>
      <c r="H7639"/>
      <c r="N7639"/>
      <c r="P7639" s="8"/>
      <c r="R7639" s="8"/>
      <c r="T7639" s="8"/>
      <c r="AQ7639"/>
      <c r="BJ7639" s="33" t="s">
        <v>7806</v>
      </c>
      <c r="BP7639" s="8"/>
    </row>
    <row r="7640" spans="1:68" x14ac:dyDescent="0.25">
      <c r="A7640" s="8"/>
      <c r="B7640" s="8"/>
      <c r="C7640" s="8"/>
      <c r="D7640" s="8"/>
      <c r="F7640" s="8"/>
      <c r="H7640"/>
      <c r="N7640"/>
      <c r="P7640" s="8"/>
      <c r="R7640" s="8"/>
      <c r="T7640" s="8"/>
      <c r="AQ7640"/>
      <c r="BJ7640" s="33" t="s">
        <v>7807</v>
      </c>
      <c r="BP7640" s="8"/>
    </row>
    <row r="7641" spans="1:68" x14ac:dyDescent="0.25">
      <c r="A7641" s="8"/>
      <c r="B7641" s="8"/>
      <c r="C7641" s="8"/>
      <c r="D7641" s="8"/>
      <c r="F7641" s="8"/>
      <c r="H7641"/>
      <c r="N7641"/>
      <c r="P7641" s="8"/>
      <c r="R7641" s="8"/>
      <c r="T7641" s="8"/>
      <c r="AQ7641"/>
      <c r="BJ7641" s="33" t="s">
        <v>7808</v>
      </c>
      <c r="BP7641" s="8"/>
    </row>
    <row r="7642" spans="1:68" x14ac:dyDescent="0.25">
      <c r="A7642" s="8"/>
      <c r="B7642" s="8"/>
      <c r="C7642" s="8"/>
      <c r="D7642" s="8"/>
      <c r="F7642" s="8"/>
      <c r="H7642"/>
      <c r="N7642"/>
      <c r="P7642" s="8"/>
      <c r="R7642" s="8"/>
      <c r="T7642" s="8"/>
      <c r="AQ7642"/>
      <c r="BJ7642" s="33" t="s">
        <v>7809</v>
      </c>
      <c r="BP7642" s="8"/>
    </row>
    <row r="7643" spans="1:68" x14ac:dyDescent="0.25">
      <c r="A7643" s="8"/>
      <c r="B7643" s="8"/>
      <c r="C7643" s="8"/>
      <c r="D7643" s="8"/>
      <c r="F7643" s="8"/>
      <c r="H7643"/>
      <c r="N7643"/>
      <c r="P7643" s="8"/>
      <c r="R7643" s="8"/>
      <c r="T7643" s="8"/>
      <c r="AQ7643"/>
      <c r="BJ7643" s="33" t="s">
        <v>7810</v>
      </c>
      <c r="BP7643" s="8"/>
    </row>
    <row r="7644" spans="1:68" x14ac:dyDescent="0.25">
      <c r="A7644" s="8"/>
      <c r="B7644" s="8"/>
      <c r="C7644" s="8"/>
      <c r="D7644" s="8"/>
      <c r="F7644" s="8"/>
      <c r="H7644"/>
      <c r="N7644"/>
      <c r="P7644" s="8"/>
      <c r="R7644" s="8"/>
      <c r="T7644" s="8"/>
      <c r="AQ7644"/>
      <c r="BJ7644" s="33" t="s">
        <v>7811</v>
      </c>
      <c r="BP7644" s="8"/>
    </row>
    <row r="7645" spans="1:68" x14ac:dyDescent="0.25">
      <c r="A7645" s="8"/>
      <c r="B7645" s="8"/>
      <c r="C7645" s="8"/>
      <c r="D7645" s="8"/>
      <c r="F7645" s="8"/>
      <c r="H7645"/>
      <c r="N7645"/>
      <c r="P7645" s="8"/>
      <c r="R7645" s="8"/>
      <c r="T7645" s="8"/>
      <c r="AQ7645"/>
      <c r="BJ7645" s="33" t="s">
        <v>7812</v>
      </c>
      <c r="BP7645" s="8"/>
    </row>
    <row r="7646" spans="1:68" x14ac:dyDescent="0.25">
      <c r="A7646" s="8"/>
      <c r="B7646" s="8"/>
      <c r="C7646" s="8"/>
      <c r="D7646" s="8"/>
      <c r="F7646" s="8"/>
      <c r="H7646"/>
      <c r="N7646"/>
      <c r="P7646" s="8"/>
      <c r="R7646" s="8"/>
      <c r="T7646" s="8"/>
      <c r="AQ7646"/>
      <c r="BJ7646" s="33" t="s">
        <v>7813</v>
      </c>
      <c r="BP7646" s="8"/>
    </row>
    <row r="7647" spans="1:68" x14ac:dyDescent="0.25">
      <c r="A7647" s="8"/>
      <c r="B7647" s="8"/>
      <c r="C7647" s="8"/>
      <c r="D7647" s="8"/>
      <c r="F7647" s="8"/>
      <c r="H7647"/>
      <c r="N7647"/>
      <c r="P7647" s="8"/>
      <c r="R7647" s="8"/>
      <c r="T7647" s="8"/>
      <c r="AQ7647"/>
      <c r="BJ7647" s="33" t="s">
        <v>7814</v>
      </c>
      <c r="BP7647" s="8"/>
    </row>
    <row r="7648" spans="1:68" x14ac:dyDescent="0.25">
      <c r="A7648" s="8"/>
      <c r="B7648" s="8"/>
      <c r="C7648" s="8"/>
      <c r="D7648" s="8"/>
      <c r="F7648" s="8"/>
      <c r="H7648"/>
      <c r="N7648"/>
      <c r="P7648" s="8"/>
      <c r="R7648" s="8"/>
      <c r="T7648" s="8"/>
      <c r="AQ7648"/>
      <c r="BJ7648" s="33" t="s">
        <v>7815</v>
      </c>
      <c r="BP7648" s="8"/>
    </row>
    <row r="7649" spans="1:68" x14ac:dyDescent="0.25">
      <c r="A7649" s="8"/>
      <c r="B7649" s="8"/>
      <c r="C7649" s="8"/>
      <c r="D7649" s="8"/>
      <c r="F7649" s="8"/>
      <c r="H7649"/>
      <c r="N7649"/>
      <c r="P7649" s="8"/>
      <c r="R7649" s="8"/>
      <c r="T7649" s="8"/>
      <c r="AQ7649"/>
      <c r="BJ7649" s="33" t="s">
        <v>7816</v>
      </c>
      <c r="BP7649" s="8"/>
    </row>
    <row r="7650" spans="1:68" x14ac:dyDescent="0.25">
      <c r="A7650" s="8"/>
      <c r="B7650" s="8"/>
      <c r="C7650" s="8"/>
      <c r="D7650" s="8"/>
      <c r="F7650" s="8"/>
      <c r="H7650"/>
      <c r="N7650"/>
      <c r="P7650" s="8"/>
      <c r="R7650" s="8"/>
      <c r="T7650" s="8"/>
      <c r="AQ7650"/>
      <c r="BJ7650" s="33" t="s">
        <v>7817</v>
      </c>
      <c r="BP7650" s="8"/>
    </row>
    <row r="7651" spans="1:68" x14ac:dyDescent="0.25">
      <c r="A7651" s="8"/>
      <c r="B7651" s="8"/>
      <c r="C7651" s="8"/>
      <c r="D7651" s="8"/>
      <c r="F7651" s="8"/>
      <c r="H7651"/>
      <c r="N7651"/>
      <c r="P7651" s="8"/>
      <c r="R7651" s="8"/>
      <c r="T7651" s="8"/>
      <c r="AQ7651"/>
      <c r="BJ7651" s="33" t="s">
        <v>7818</v>
      </c>
      <c r="BP7651" s="8"/>
    </row>
    <row r="7652" spans="1:68" x14ac:dyDescent="0.25">
      <c r="A7652" s="8"/>
      <c r="B7652" s="8"/>
      <c r="C7652" s="8"/>
      <c r="D7652" s="8"/>
      <c r="F7652" s="8"/>
      <c r="H7652"/>
      <c r="N7652"/>
      <c r="P7652" s="8"/>
      <c r="R7652" s="8"/>
      <c r="T7652" s="8"/>
      <c r="AQ7652"/>
      <c r="BJ7652" s="33" t="s">
        <v>7819</v>
      </c>
      <c r="BP7652" s="8"/>
    </row>
    <row r="7653" spans="1:68" x14ac:dyDescent="0.25">
      <c r="A7653" s="8"/>
      <c r="B7653" s="8"/>
      <c r="C7653" s="8"/>
      <c r="D7653" s="8"/>
      <c r="F7653" s="8"/>
      <c r="H7653"/>
      <c r="N7653"/>
      <c r="P7653" s="8"/>
      <c r="R7653" s="8"/>
      <c r="T7653" s="8"/>
      <c r="AQ7653"/>
      <c r="BJ7653" s="33" t="s">
        <v>7820</v>
      </c>
      <c r="BP7653" s="8"/>
    </row>
    <row r="7654" spans="1:68" x14ac:dyDescent="0.25">
      <c r="A7654" s="8"/>
      <c r="B7654" s="8"/>
      <c r="C7654" s="8"/>
      <c r="D7654" s="8"/>
      <c r="F7654" s="8"/>
      <c r="H7654"/>
      <c r="N7654"/>
      <c r="P7654" s="8"/>
      <c r="R7654" s="8"/>
      <c r="T7654" s="8"/>
      <c r="AQ7654"/>
      <c r="BJ7654" s="33" t="s">
        <v>7821</v>
      </c>
      <c r="BP7654" s="8"/>
    </row>
    <row r="7655" spans="1:68" x14ac:dyDescent="0.25">
      <c r="A7655" s="8"/>
      <c r="B7655" s="8"/>
      <c r="C7655" s="8"/>
      <c r="D7655" s="8"/>
      <c r="F7655" s="8"/>
      <c r="H7655"/>
      <c r="N7655"/>
      <c r="P7655" s="8"/>
      <c r="R7655" s="8"/>
      <c r="T7655" s="8"/>
      <c r="AQ7655"/>
      <c r="BJ7655" s="33" t="s">
        <v>7822</v>
      </c>
      <c r="BP7655" s="8"/>
    </row>
    <row r="7656" spans="1:68" x14ac:dyDescent="0.25">
      <c r="A7656" s="8"/>
      <c r="B7656" s="8"/>
      <c r="C7656" s="8"/>
      <c r="D7656" s="8"/>
      <c r="F7656" s="8"/>
      <c r="H7656"/>
      <c r="N7656"/>
      <c r="P7656" s="8"/>
      <c r="R7656" s="8"/>
      <c r="T7656" s="8"/>
      <c r="AQ7656"/>
      <c r="BJ7656" s="33" t="s">
        <v>7823</v>
      </c>
      <c r="BP7656" s="8"/>
    </row>
    <row r="7657" spans="1:68" x14ac:dyDescent="0.25">
      <c r="A7657" s="8"/>
      <c r="B7657" s="8"/>
      <c r="C7657" s="8"/>
      <c r="D7657" s="8"/>
      <c r="F7657" s="8"/>
      <c r="H7657"/>
      <c r="N7657"/>
      <c r="P7657" s="8"/>
      <c r="R7657" s="8"/>
      <c r="T7657" s="8"/>
      <c r="AQ7657"/>
      <c r="BJ7657" s="33" t="s">
        <v>7824</v>
      </c>
      <c r="BP7657" s="8"/>
    </row>
    <row r="7658" spans="1:68" x14ac:dyDescent="0.25">
      <c r="A7658" s="8"/>
      <c r="B7658" s="8"/>
      <c r="C7658" s="8"/>
      <c r="D7658" s="8"/>
      <c r="F7658" s="8"/>
      <c r="H7658"/>
      <c r="N7658"/>
      <c r="P7658" s="8"/>
      <c r="R7658" s="8"/>
      <c r="T7658" s="8"/>
      <c r="AQ7658"/>
      <c r="BJ7658" s="33" t="s">
        <v>7825</v>
      </c>
      <c r="BP7658" s="8"/>
    </row>
    <row r="7659" spans="1:68" x14ac:dyDescent="0.25">
      <c r="A7659" s="8"/>
      <c r="B7659" s="8"/>
      <c r="C7659" s="8"/>
      <c r="D7659" s="8"/>
      <c r="F7659" s="8"/>
      <c r="H7659"/>
      <c r="N7659"/>
      <c r="P7659" s="8"/>
      <c r="R7659" s="8"/>
      <c r="T7659" s="8"/>
      <c r="AQ7659"/>
      <c r="BJ7659" s="33" t="s">
        <v>7826</v>
      </c>
      <c r="BP7659" s="8"/>
    </row>
    <row r="7660" spans="1:68" x14ac:dyDescent="0.25">
      <c r="A7660" s="8"/>
      <c r="B7660" s="8"/>
      <c r="C7660" s="8"/>
      <c r="D7660" s="8"/>
      <c r="F7660" s="8"/>
      <c r="H7660"/>
      <c r="N7660"/>
      <c r="P7660" s="8"/>
      <c r="R7660" s="8"/>
      <c r="T7660" s="8"/>
      <c r="AQ7660"/>
      <c r="BJ7660" s="33" t="s">
        <v>7827</v>
      </c>
      <c r="BP7660" s="8"/>
    </row>
    <row r="7661" spans="1:68" x14ac:dyDescent="0.25">
      <c r="A7661" s="8"/>
      <c r="B7661" s="8"/>
      <c r="C7661" s="8"/>
      <c r="D7661" s="8"/>
      <c r="F7661" s="8"/>
      <c r="H7661"/>
      <c r="N7661"/>
      <c r="P7661" s="8"/>
      <c r="R7661" s="8"/>
      <c r="T7661" s="8"/>
      <c r="AQ7661"/>
      <c r="BJ7661" s="33" t="s">
        <v>7828</v>
      </c>
      <c r="BP7661" s="8"/>
    </row>
    <row r="7662" spans="1:68" x14ac:dyDescent="0.25">
      <c r="A7662" s="8"/>
      <c r="B7662" s="8"/>
      <c r="C7662" s="8"/>
      <c r="D7662" s="8"/>
      <c r="F7662" s="8"/>
      <c r="H7662"/>
      <c r="N7662"/>
      <c r="P7662" s="8"/>
      <c r="R7662" s="8"/>
      <c r="T7662" s="8"/>
      <c r="AQ7662"/>
      <c r="BJ7662" s="33" t="s">
        <v>7829</v>
      </c>
      <c r="BP7662" s="8"/>
    </row>
    <row r="7663" spans="1:68" x14ac:dyDescent="0.25">
      <c r="A7663" s="8"/>
      <c r="B7663" s="8"/>
      <c r="C7663" s="8"/>
      <c r="D7663" s="8"/>
      <c r="F7663" s="8"/>
      <c r="H7663"/>
      <c r="N7663"/>
      <c r="P7663" s="8"/>
      <c r="R7663" s="8"/>
      <c r="T7663" s="8"/>
      <c r="AQ7663"/>
      <c r="BJ7663" s="33" t="s">
        <v>7830</v>
      </c>
      <c r="BP7663" s="8"/>
    </row>
    <row r="7664" spans="1:68" x14ac:dyDescent="0.25">
      <c r="A7664" s="8"/>
      <c r="B7664" s="8"/>
      <c r="C7664" s="8"/>
      <c r="D7664" s="8"/>
      <c r="F7664" s="8"/>
      <c r="H7664"/>
      <c r="N7664"/>
      <c r="P7664" s="8"/>
      <c r="R7664" s="8"/>
      <c r="T7664" s="8"/>
      <c r="AQ7664"/>
      <c r="BJ7664" s="33" t="s">
        <v>7831</v>
      </c>
      <c r="BP7664" s="8"/>
    </row>
    <row r="7665" spans="1:68" x14ac:dyDescent="0.25">
      <c r="A7665" s="8"/>
      <c r="B7665" s="8"/>
      <c r="C7665" s="8"/>
      <c r="D7665" s="8"/>
      <c r="F7665" s="8"/>
      <c r="H7665"/>
      <c r="N7665"/>
      <c r="P7665" s="8"/>
      <c r="R7665" s="8"/>
      <c r="T7665" s="8"/>
      <c r="AQ7665"/>
      <c r="BJ7665" s="33" t="s">
        <v>7832</v>
      </c>
      <c r="BP7665" s="8"/>
    </row>
    <row r="7666" spans="1:68" x14ac:dyDescent="0.25">
      <c r="A7666" s="8"/>
      <c r="B7666" s="8"/>
      <c r="C7666" s="8"/>
      <c r="D7666" s="8"/>
      <c r="F7666" s="8"/>
      <c r="H7666"/>
      <c r="N7666"/>
      <c r="P7666" s="8"/>
      <c r="R7666" s="8"/>
      <c r="T7666" s="8"/>
      <c r="AQ7666"/>
      <c r="BJ7666" s="33" t="s">
        <v>7833</v>
      </c>
      <c r="BP7666" s="8"/>
    </row>
    <row r="7667" spans="1:68" x14ac:dyDescent="0.25">
      <c r="A7667" s="8"/>
      <c r="B7667" s="8"/>
      <c r="C7667" s="8"/>
      <c r="D7667" s="8"/>
      <c r="F7667" s="8"/>
      <c r="H7667"/>
      <c r="N7667"/>
      <c r="P7667" s="8"/>
      <c r="R7667" s="8"/>
      <c r="T7667" s="8"/>
      <c r="AQ7667"/>
      <c r="BJ7667" s="33" t="s">
        <v>7834</v>
      </c>
      <c r="BP7667" s="8"/>
    </row>
    <row r="7668" spans="1:68" x14ac:dyDescent="0.25">
      <c r="A7668" s="8"/>
      <c r="B7668" s="8"/>
      <c r="C7668" s="8"/>
      <c r="D7668" s="8"/>
      <c r="F7668" s="8"/>
      <c r="H7668"/>
      <c r="N7668"/>
      <c r="P7668" s="8"/>
      <c r="R7668" s="8"/>
      <c r="T7668" s="8"/>
      <c r="AQ7668"/>
      <c r="BJ7668" s="33" t="s">
        <v>7835</v>
      </c>
      <c r="BP7668" s="8"/>
    </row>
    <row r="7669" spans="1:68" x14ac:dyDescent="0.25">
      <c r="A7669" s="8"/>
      <c r="B7669" s="8"/>
      <c r="C7669" s="8"/>
      <c r="D7669" s="8"/>
      <c r="F7669" s="8"/>
      <c r="H7669"/>
      <c r="N7669"/>
      <c r="P7669" s="8"/>
      <c r="R7669" s="8"/>
      <c r="T7669" s="8"/>
      <c r="AQ7669"/>
      <c r="BJ7669" s="33" t="s">
        <v>7836</v>
      </c>
      <c r="BP7669" s="8"/>
    </row>
    <row r="7670" spans="1:68" x14ac:dyDescent="0.25">
      <c r="A7670" s="8"/>
      <c r="B7670" s="8"/>
      <c r="C7670" s="8"/>
      <c r="D7670" s="8"/>
      <c r="F7670" s="8"/>
      <c r="H7670"/>
      <c r="N7670"/>
      <c r="P7670" s="8"/>
      <c r="R7670" s="8"/>
      <c r="T7670" s="8"/>
      <c r="AQ7670"/>
      <c r="BJ7670" s="33" t="s">
        <v>7837</v>
      </c>
      <c r="BP7670" s="8"/>
    </row>
    <row r="7671" spans="1:68" x14ac:dyDescent="0.25">
      <c r="A7671" s="8"/>
      <c r="B7671" s="8"/>
      <c r="C7671" s="8"/>
      <c r="D7671" s="8"/>
      <c r="F7671" s="8"/>
      <c r="H7671"/>
      <c r="N7671"/>
      <c r="P7671" s="8"/>
      <c r="R7671" s="8"/>
      <c r="T7671" s="8"/>
      <c r="AQ7671"/>
      <c r="BJ7671" s="33" t="s">
        <v>7838</v>
      </c>
      <c r="BP7671" s="8"/>
    </row>
    <row r="7672" spans="1:68" x14ac:dyDescent="0.25">
      <c r="A7672" s="8"/>
      <c r="B7672" s="8"/>
      <c r="C7672" s="8"/>
      <c r="D7672" s="8"/>
      <c r="F7672" s="8"/>
      <c r="H7672"/>
      <c r="N7672"/>
      <c r="P7672" s="8"/>
      <c r="R7672" s="8"/>
      <c r="T7672" s="8"/>
      <c r="AQ7672"/>
      <c r="BJ7672" s="33" t="s">
        <v>7839</v>
      </c>
      <c r="BP7672" s="8"/>
    </row>
    <row r="7673" spans="1:68" x14ac:dyDescent="0.25">
      <c r="A7673" s="8"/>
      <c r="B7673" s="8"/>
      <c r="C7673" s="8"/>
      <c r="D7673" s="8"/>
      <c r="F7673" s="8"/>
      <c r="H7673"/>
      <c r="N7673"/>
      <c r="P7673" s="8"/>
      <c r="R7673" s="8"/>
      <c r="T7673" s="8"/>
      <c r="AQ7673"/>
      <c r="BJ7673" s="33" t="s">
        <v>7840</v>
      </c>
      <c r="BP7673" s="8"/>
    </row>
    <row r="7674" spans="1:68" x14ac:dyDescent="0.25">
      <c r="A7674" s="8"/>
      <c r="B7674" s="8"/>
      <c r="C7674" s="8"/>
      <c r="D7674" s="8"/>
      <c r="F7674" s="8"/>
      <c r="H7674"/>
      <c r="N7674"/>
      <c r="P7674" s="8"/>
      <c r="R7674" s="8"/>
      <c r="T7674" s="8"/>
      <c r="AQ7674"/>
      <c r="BJ7674" s="33" t="s">
        <v>7841</v>
      </c>
      <c r="BP7674" s="8"/>
    </row>
    <row r="7675" spans="1:68" x14ac:dyDescent="0.25">
      <c r="A7675" s="8"/>
      <c r="B7675" s="8"/>
      <c r="C7675" s="8"/>
      <c r="D7675" s="8"/>
      <c r="F7675" s="8"/>
      <c r="H7675"/>
      <c r="N7675"/>
      <c r="P7675" s="8"/>
      <c r="R7675" s="8"/>
      <c r="T7675" s="8"/>
      <c r="AQ7675"/>
      <c r="BJ7675" s="33" t="s">
        <v>7842</v>
      </c>
      <c r="BP7675" s="8"/>
    </row>
    <row r="7676" spans="1:68" x14ac:dyDescent="0.25">
      <c r="A7676" s="8"/>
      <c r="B7676" s="8"/>
      <c r="C7676" s="8"/>
      <c r="D7676" s="8"/>
      <c r="F7676" s="8"/>
      <c r="H7676"/>
      <c r="N7676"/>
      <c r="P7676" s="8"/>
      <c r="R7676" s="8"/>
      <c r="T7676" s="8"/>
      <c r="AQ7676"/>
      <c r="BJ7676" s="33" t="s">
        <v>7843</v>
      </c>
      <c r="BP7676" s="8"/>
    </row>
    <row r="7677" spans="1:68" x14ac:dyDescent="0.25">
      <c r="A7677" s="8"/>
      <c r="B7677" s="8"/>
      <c r="C7677" s="8"/>
      <c r="D7677" s="8"/>
      <c r="F7677" s="8"/>
      <c r="H7677"/>
      <c r="N7677"/>
      <c r="P7677" s="8"/>
      <c r="R7677" s="8"/>
      <c r="T7677" s="8"/>
      <c r="AQ7677"/>
      <c r="BJ7677" s="33" t="s">
        <v>7844</v>
      </c>
      <c r="BP7677" s="8"/>
    </row>
    <row r="7678" spans="1:68" x14ac:dyDescent="0.25">
      <c r="A7678" s="8"/>
      <c r="B7678" s="8"/>
      <c r="C7678" s="8"/>
      <c r="D7678" s="8"/>
      <c r="F7678" s="8"/>
      <c r="H7678"/>
      <c r="N7678"/>
      <c r="P7678" s="8"/>
      <c r="R7678" s="8"/>
      <c r="T7678" s="8"/>
      <c r="AQ7678"/>
      <c r="BJ7678" s="33" t="s">
        <v>7845</v>
      </c>
      <c r="BP7678" s="8"/>
    </row>
    <row r="7679" spans="1:68" x14ac:dyDescent="0.25">
      <c r="A7679" s="8"/>
      <c r="B7679" s="8"/>
      <c r="C7679" s="8"/>
      <c r="D7679" s="8"/>
      <c r="F7679" s="8"/>
      <c r="H7679"/>
      <c r="N7679"/>
      <c r="P7679" s="8"/>
      <c r="R7679" s="8"/>
      <c r="T7679" s="8"/>
      <c r="AQ7679"/>
      <c r="BJ7679" s="33" t="s">
        <v>7846</v>
      </c>
      <c r="BP7679" s="8"/>
    </row>
    <row r="7680" spans="1:68" x14ac:dyDescent="0.25">
      <c r="A7680" s="8"/>
      <c r="B7680" s="8"/>
      <c r="C7680" s="8"/>
      <c r="D7680" s="8"/>
      <c r="F7680" s="8"/>
      <c r="H7680"/>
      <c r="N7680"/>
      <c r="P7680" s="8"/>
      <c r="R7680" s="8"/>
      <c r="T7680" s="8"/>
      <c r="AQ7680"/>
      <c r="BJ7680" s="33" t="s">
        <v>7847</v>
      </c>
      <c r="BP7680" s="8"/>
    </row>
    <row r="7681" spans="1:68" x14ac:dyDescent="0.25">
      <c r="A7681" s="8"/>
      <c r="B7681" s="8"/>
      <c r="C7681" s="8"/>
      <c r="D7681" s="8"/>
      <c r="F7681" s="8"/>
      <c r="H7681"/>
      <c r="N7681"/>
      <c r="P7681" s="8"/>
      <c r="R7681" s="8"/>
      <c r="T7681" s="8"/>
      <c r="AQ7681"/>
      <c r="BJ7681" s="33" t="s">
        <v>7848</v>
      </c>
      <c r="BP7681" s="8"/>
    </row>
    <row r="7682" spans="1:68" x14ac:dyDescent="0.25">
      <c r="A7682" s="8"/>
      <c r="B7682" s="8"/>
      <c r="C7682" s="8"/>
      <c r="D7682" s="8"/>
      <c r="F7682" s="8"/>
      <c r="H7682"/>
      <c r="N7682"/>
      <c r="P7682" s="8"/>
      <c r="R7682" s="8"/>
      <c r="T7682" s="8"/>
      <c r="AQ7682"/>
      <c r="BJ7682" s="33" t="s">
        <v>7849</v>
      </c>
      <c r="BP7682" s="8"/>
    </row>
    <row r="7683" spans="1:68" x14ac:dyDescent="0.25">
      <c r="A7683" s="8"/>
      <c r="B7683" s="8"/>
      <c r="C7683" s="8"/>
      <c r="D7683" s="8"/>
      <c r="F7683" s="8"/>
      <c r="H7683"/>
      <c r="N7683"/>
      <c r="P7683" s="8"/>
      <c r="R7683" s="8"/>
      <c r="T7683" s="8"/>
      <c r="AQ7683"/>
      <c r="BJ7683" s="33" t="s">
        <v>7850</v>
      </c>
      <c r="BP7683" s="8"/>
    </row>
    <row r="7684" spans="1:68" x14ac:dyDescent="0.25">
      <c r="A7684" s="8"/>
      <c r="B7684" s="8"/>
      <c r="C7684" s="8"/>
      <c r="D7684" s="8"/>
      <c r="F7684" s="8"/>
      <c r="H7684"/>
      <c r="N7684"/>
      <c r="P7684" s="8"/>
      <c r="R7684" s="8"/>
      <c r="T7684" s="8"/>
      <c r="AQ7684"/>
      <c r="BJ7684" s="33" t="s">
        <v>7851</v>
      </c>
      <c r="BP7684" s="8"/>
    </row>
    <row r="7685" spans="1:68" x14ac:dyDescent="0.25">
      <c r="A7685" s="8"/>
      <c r="B7685" s="8"/>
      <c r="C7685" s="8"/>
      <c r="D7685" s="8"/>
      <c r="F7685" s="8"/>
      <c r="H7685"/>
      <c r="N7685"/>
      <c r="P7685" s="8"/>
      <c r="R7685" s="8"/>
      <c r="T7685" s="8"/>
      <c r="AQ7685"/>
      <c r="BJ7685" s="33" t="s">
        <v>7852</v>
      </c>
      <c r="BP7685" s="8"/>
    </row>
    <row r="7686" spans="1:68" x14ac:dyDescent="0.25">
      <c r="A7686" s="8"/>
      <c r="B7686" s="8"/>
      <c r="C7686" s="8"/>
      <c r="D7686" s="8"/>
      <c r="F7686" s="8"/>
      <c r="H7686"/>
      <c r="N7686"/>
      <c r="P7686" s="8"/>
      <c r="R7686" s="8"/>
      <c r="T7686" s="8"/>
      <c r="AQ7686"/>
      <c r="BJ7686" s="33" t="s">
        <v>7853</v>
      </c>
      <c r="BP7686" s="8"/>
    </row>
    <row r="7687" spans="1:68" x14ac:dyDescent="0.25">
      <c r="A7687" s="8"/>
      <c r="B7687" s="8"/>
      <c r="C7687" s="8"/>
      <c r="D7687" s="8"/>
      <c r="F7687" s="8"/>
      <c r="H7687"/>
      <c r="N7687"/>
      <c r="P7687" s="8"/>
      <c r="R7687" s="8"/>
      <c r="T7687" s="8"/>
      <c r="AQ7687"/>
      <c r="BJ7687" s="33" t="s">
        <v>7854</v>
      </c>
      <c r="BP7687" s="8"/>
    </row>
    <row r="7688" spans="1:68" x14ac:dyDescent="0.25">
      <c r="A7688" s="8"/>
      <c r="B7688" s="8"/>
      <c r="C7688" s="8"/>
      <c r="D7688" s="8"/>
      <c r="F7688" s="8"/>
      <c r="H7688"/>
      <c r="N7688"/>
      <c r="P7688" s="8"/>
      <c r="R7688" s="8"/>
      <c r="T7688" s="8"/>
      <c r="AQ7688"/>
      <c r="BJ7688" s="33" t="s">
        <v>7855</v>
      </c>
      <c r="BP7688" s="8"/>
    </row>
    <row r="7689" spans="1:68" x14ac:dyDescent="0.25">
      <c r="A7689" s="8"/>
      <c r="B7689" s="8"/>
      <c r="C7689" s="8"/>
      <c r="D7689" s="8"/>
      <c r="F7689" s="8"/>
      <c r="H7689"/>
      <c r="N7689"/>
      <c r="P7689" s="8"/>
      <c r="R7689" s="8"/>
      <c r="T7689" s="8"/>
      <c r="AQ7689"/>
      <c r="BJ7689" s="33" t="s">
        <v>7856</v>
      </c>
      <c r="BP7689" s="8"/>
    </row>
    <row r="7690" spans="1:68" x14ac:dyDescent="0.25">
      <c r="A7690" s="8"/>
      <c r="B7690" s="8"/>
      <c r="C7690" s="8"/>
      <c r="D7690" s="8"/>
      <c r="F7690" s="8"/>
      <c r="H7690"/>
      <c r="N7690"/>
      <c r="P7690" s="8"/>
      <c r="R7690" s="8"/>
      <c r="T7690" s="8"/>
      <c r="AQ7690"/>
      <c r="BJ7690" s="33" t="s">
        <v>7857</v>
      </c>
      <c r="BP7690" s="8"/>
    </row>
    <row r="7691" spans="1:68" x14ac:dyDescent="0.25">
      <c r="A7691" s="8"/>
      <c r="B7691" s="8"/>
      <c r="C7691" s="8"/>
      <c r="D7691" s="8"/>
      <c r="F7691" s="8"/>
      <c r="H7691"/>
      <c r="N7691"/>
      <c r="P7691" s="8"/>
      <c r="R7691" s="8"/>
      <c r="T7691" s="8"/>
      <c r="AQ7691"/>
      <c r="BJ7691" s="33" t="s">
        <v>7858</v>
      </c>
      <c r="BP7691" s="8"/>
    </row>
    <row r="7692" spans="1:68" x14ac:dyDescent="0.25">
      <c r="A7692" s="8"/>
      <c r="B7692" s="8"/>
      <c r="C7692" s="8"/>
      <c r="D7692" s="8"/>
      <c r="F7692" s="8"/>
      <c r="H7692"/>
      <c r="N7692"/>
      <c r="P7692" s="8"/>
      <c r="R7692" s="8"/>
      <c r="T7692" s="8"/>
      <c r="AQ7692"/>
      <c r="BJ7692" s="33" t="s">
        <v>7859</v>
      </c>
      <c r="BP7692" s="8"/>
    </row>
    <row r="7693" spans="1:68" x14ac:dyDescent="0.25">
      <c r="A7693" s="8"/>
      <c r="B7693" s="8"/>
      <c r="C7693" s="8"/>
      <c r="D7693" s="8"/>
      <c r="F7693" s="8"/>
      <c r="H7693"/>
      <c r="N7693"/>
      <c r="P7693" s="8"/>
      <c r="R7693" s="8"/>
      <c r="T7693" s="8"/>
      <c r="AQ7693"/>
      <c r="BJ7693" s="33" t="s">
        <v>7860</v>
      </c>
      <c r="BP7693" s="8"/>
    </row>
    <row r="7694" spans="1:68" x14ac:dyDescent="0.25">
      <c r="A7694" s="8"/>
      <c r="B7694" s="8"/>
      <c r="C7694" s="8"/>
      <c r="D7694" s="8"/>
      <c r="F7694" s="8"/>
      <c r="H7694"/>
      <c r="N7694"/>
      <c r="P7694" s="8"/>
      <c r="R7694" s="8"/>
      <c r="T7694" s="8"/>
      <c r="AQ7694"/>
      <c r="BJ7694" s="33" t="s">
        <v>7861</v>
      </c>
      <c r="BP7694" s="8"/>
    </row>
    <row r="7695" spans="1:68" x14ac:dyDescent="0.25">
      <c r="A7695" s="8"/>
      <c r="B7695" s="8"/>
      <c r="C7695" s="8"/>
      <c r="D7695" s="8"/>
      <c r="F7695" s="8"/>
      <c r="H7695"/>
      <c r="N7695"/>
      <c r="P7695" s="8"/>
      <c r="R7695" s="8"/>
      <c r="T7695" s="8"/>
      <c r="AQ7695"/>
      <c r="BJ7695" s="33" t="s">
        <v>7862</v>
      </c>
      <c r="BP7695" s="8"/>
    </row>
    <row r="7696" spans="1:68" x14ac:dyDescent="0.25">
      <c r="A7696" s="8"/>
      <c r="B7696" s="8"/>
      <c r="C7696" s="8"/>
      <c r="D7696" s="8"/>
      <c r="F7696" s="8"/>
      <c r="H7696"/>
      <c r="N7696"/>
      <c r="P7696" s="8"/>
      <c r="R7696" s="8"/>
      <c r="T7696" s="8"/>
      <c r="AQ7696"/>
      <c r="BJ7696" s="33" t="s">
        <v>7863</v>
      </c>
      <c r="BP7696" s="8"/>
    </row>
    <row r="7697" spans="1:68" x14ac:dyDescent="0.25">
      <c r="A7697" s="8"/>
      <c r="B7697" s="8"/>
      <c r="C7697" s="8"/>
      <c r="D7697" s="8"/>
      <c r="F7697" s="8"/>
      <c r="H7697"/>
      <c r="N7697"/>
      <c r="P7697" s="8"/>
      <c r="R7697" s="8"/>
      <c r="T7697" s="8"/>
      <c r="AQ7697"/>
      <c r="BJ7697" s="33" t="s">
        <v>7864</v>
      </c>
      <c r="BP7697" s="8"/>
    </row>
    <row r="7698" spans="1:68" x14ac:dyDescent="0.25">
      <c r="A7698" s="8"/>
      <c r="B7698" s="8"/>
      <c r="C7698" s="8"/>
      <c r="D7698" s="8"/>
      <c r="F7698" s="8"/>
      <c r="H7698"/>
      <c r="N7698"/>
      <c r="P7698" s="8"/>
      <c r="R7698" s="8"/>
      <c r="T7698" s="8"/>
      <c r="AQ7698"/>
      <c r="BJ7698" s="33" t="s">
        <v>7865</v>
      </c>
      <c r="BP7698" s="8"/>
    </row>
    <row r="7699" spans="1:68" x14ac:dyDescent="0.25">
      <c r="A7699" s="8"/>
      <c r="B7699" s="8"/>
      <c r="C7699" s="8"/>
      <c r="D7699" s="8"/>
      <c r="F7699" s="8"/>
      <c r="H7699"/>
      <c r="N7699"/>
      <c r="P7699" s="8"/>
      <c r="R7699" s="8"/>
      <c r="T7699" s="8"/>
      <c r="AQ7699"/>
      <c r="BJ7699" s="33" t="s">
        <v>7866</v>
      </c>
      <c r="BP7699" s="8"/>
    </row>
    <row r="7700" spans="1:68" x14ac:dyDescent="0.25">
      <c r="A7700" s="8"/>
      <c r="B7700" s="8"/>
      <c r="C7700" s="8"/>
      <c r="D7700" s="8"/>
      <c r="F7700" s="8"/>
      <c r="H7700"/>
      <c r="N7700"/>
      <c r="P7700" s="8"/>
      <c r="R7700" s="8"/>
      <c r="T7700" s="8"/>
      <c r="AQ7700"/>
      <c r="BJ7700" s="33" t="s">
        <v>7867</v>
      </c>
      <c r="BP7700" s="8"/>
    </row>
    <row r="7701" spans="1:68" x14ac:dyDescent="0.25">
      <c r="A7701" s="8"/>
      <c r="B7701" s="8"/>
      <c r="C7701" s="8"/>
      <c r="D7701" s="8"/>
      <c r="F7701" s="8"/>
      <c r="H7701"/>
      <c r="N7701"/>
      <c r="P7701" s="8"/>
      <c r="R7701" s="8"/>
      <c r="T7701" s="8"/>
      <c r="AQ7701"/>
      <c r="BJ7701" s="33" t="s">
        <v>7868</v>
      </c>
      <c r="BP7701" s="8"/>
    </row>
    <row r="7702" spans="1:68" x14ac:dyDescent="0.25">
      <c r="A7702" s="8"/>
      <c r="B7702" s="8"/>
      <c r="C7702" s="8"/>
      <c r="D7702" s="8"/>
      <c r="F7702" s="8"/>
      <c r="H7702"/>
      <c r="N7702"/>
      <c r="P7702" s="8"/>
      <c r="R7702" s="8"/>
      <c r="T7702" s="8"/>
      <c r="AQ7702"/>
      <c r="BJ7702" s="33" t="s">
        <v>7869</v>
      </c>
      <c r="BP7702" s="8"/>
    </row>
    <row r="7703" spans="1:68" x14ac:dyDescent="0.25">
      <c r="A7703" s="8"/>
      <c r="B7703" s="8"/>
      <c r="C7703" s="8"/>
      <c r="D7703" s="8"/>
      <c r="F7703" s="8"/>
      <c r="H7703"/>
      <c r="N7703"/>
      <c r="P7703" s="8"/>
      <c r="R7703" s="8"/>
      <c r="T7703" s="8"/>
      <c r="AQ7703"/>
      <c r="BJ7703" s="33" t="s">
        <v>7870</v>
      </c>
      <c r="BP7703" s="8"/>
    </row>
    <row r="7704" spans="1:68" x14ac:dyDescent="0.25">
      <c r="A7704" s="8"/>
      <c r="B7704" s="8"/>
      <c r="C7704" s="8"/>
      <c r="D7704" s="8"/>
      <c r="F7704" s="8"/>
      <c r="H7704"/>
      <c r="N7704"/>
      <c r="P7704" s="8"/>
      <c r="R7704" s="8"/>
      <c r="T7704" s="8"/>
      <c r="AQ7704"/>
      <c r="BJ7704" s="33" t="s">
        <v>7871</v>
      </c>
      <c r="BP7704" s="8"/>
    </row>
    <row r="7705" spans="1:68" x14ac:dyDescent="0.25">
      <c r="A7705" s="8"/>
      <c r="B7705" s="8"/>
      <c r="C7705" s="8"/>
      <c r="D7705" s="8"/>
      <c r="F7705" s="8"/>
      <c r="H7705"/>
      <c r="N7705"/>
      <c r="P7705" s="8"/>
      <c r="R7705" s="8"/>
      <c r="T7705" s="8"/>
      <c r="AQ7705"/>
      <c r="BJ7705" s="33" t="s">
        <v>7872</v>
      </c>
      <c r="BP7705" s="8"/>
    </row>
    <row r="7706" spans="1:68" x14ac:dyDescent="0.25">
      <c r="A7706" s="8"/>
      <c r="B7706" s="8"/>
      <c r="C7706" s="8"/>
      <c r="D7706" s="8"/>
      <c r="F7706" s="8"/>
      <c r="H7706"/>
      <c r="N7706"/>
      <c r="P7706" s="8"/>
      <c r="R7706" s="8"/>
      <c r="T7706" s="8"/>
      <c r="AQ7706"/>
      <c r="BJ7706" s="33" t="s">
        <v>7873</v>
      </c>
      <c r="BP7706" s="8"/>
    </row>
    <row r="7707" spans="1:68" x14ac:dyDescent="0.25">
      <c r="A7707" s="8"/>
      <c r="B7707" s="8"/>
      <c r="C7707" s="8"/>
      <c r="D7707" s="8"/>
      <c r="F7707" s="8"/>
      <c r="H7707"/>
      <c r="N7707"/>
      <c r="P7707" s="8"/>
      <c r="R7707" s="8"/>
      <c r="T7707" s="8"/>
      <c r="AQ7707"/>
      <c r="BJ7707" s="33" t="s">
        <v>7874</v>
      </c>
      <c r="BP7707" s="8"/>
    </row>
    <row r="7708" spans="1:68" x14ac:dyDescent="0.25">
      <c r="A7708" s="8"/>
      <c r="B7708" s="8"/>
      <c r="C7708" s="8"/>
      <c r="D7708" s="8"/>
      <c r="F7708" s="8"/>
      <c r="H7708"/>
      <c r="N7708"/>
      <c r="P7708" s="8"/>
      <c r="R7708" s="8"/>
      <c r="T7708" s="8"/>
      <c r="AQ7708"/>
      <c r="BJ7708" s="33" t="s">
        <v>7875</v>
      </c>
      <c r="BP7708" s="8"/>
    </row>
    <row r="7709" spans="1:68" x14ac:dyDescent="0.25">
      <c r="A7709" s="8"/>
      <c r="B7709" s="8"/>
      <c r="C7709" s="8"/>
      <c r="D7709" s="8"/>
      <c r="F7709" s="8"/>
      <c r="H7709"/>
      <c r="N7709"/>
      <c r="P7709" s="8"/>
      <c r="R7709" s="8"/>
      <c r="T7709" s="8"/>
      <c r="AQ7709"/>
      <c r="BJ7709" s="33" t="s">
        <v>7876</v>
      </c>
      <c r="BP7709" s="8"/>
    </row>
    <row r="7710" spans="1:68" x14ac:dyDescent="0.25">
      <c r="A7710" s="8"/>
      <c r="B7710" s="8"/>
      <c r="C7710" s="8"/>
      <c r="D7710" s="8"/>
      <c r="F7710" s="8"/>
      <c r="H7710"/>
      <c r="N7710"/>
      <c r="P7710" s="8"/>
      <c r="R7710" s="8"/>
      <c r="T7710" s="8"/>
      <c r="AQ7710"/>
      <c r="BJ7710" s="33" t="s">
        <v>7877</v>
      </c>
      <c r="BP7710" s="8"/>
    </row>
    <row r="7711" spans="1:68" x14ac:dyDescent="0.25">
      <c r="A7711" s="8"/>
      <c r="B7711" s="8"/>
      <c r="C7711" s="8"/>
      <c r="D7711" s="8"/>
      <c r="F7711" s="8"/>
      <c r="H7711"/>
      <c r="N7711"/>
      <c r="P7711" s="8"/>
      <c r="R7711" s="8"/>
      <c r="T7711" s="8"/>
      <c r="AQ7711"/>
      <c r="BJ7711" s="33" t="s">
        <v>7878</v>
      </c>
      <c r="BP7711" s="8"/>
    </row>
    <row r="7712" spans="1:68" x14ac:dyDescent="0.25">
      <c r="A7712" s="8"/>
      <c r="B7712" s="8"/>
      <c r="C7712" s="8"/>
      <c r="D7712" s="8"/>
      <c r="F7712" s="8"/>
      <c r="H7712"/>
      <c r="N7712"/>
      <c r="P7712" s="8"/>
      <c r="R7712" s="8"/>
      <c r="T7712" s="8"/>
      <c r="AQ7712"/>
      <c r="BJ7712" s="33" t="s">
        <v>7879</v>
      </c>
      <c r="BP7712" s="8"/>
    </row>
    <row r="7713" spans="1:68" x14ac:dyDescent="0.25">
      <c r="A7713" s="8"/>
      <c r="B7713" s="8"/>
      <c r="C7713" s="8"/>
      <c r="D7713" s="8"/>
      <c r="F7713" s="8"/>
      <c r="H7713"/>
      <c r="N7713"/>
      <c r="P7713" s="8"/>
      <c r="R7713" s="8"/>
      <c r="T7713" s="8"/>
      <c r="AQ7713"/>
      <c r="BJ7713" s="33" t="s">
        <v>7880</v>
      </c>
      <c r="BP7713" s="8"/>
    </row>
    <row r="7714" spans="1:68" x14ac:dyDescent="0.25">
      <c r="A7714" s="8"/>
      <c r="B7714" s="8"/>
      <c r="C7714" s="8"/>
      <c r="D7714" s="8"/>
      <c r="F7714" s="8"/>
      <c r="H7714"/>
      <c r="N7714"/>
      <c r="P7714" s="8"/>
      <c r="R7714" s="8"/>
      <c r="T7714" s="8"/>
      <c r="AQ7714"/>
      <c r="BJ7714" s="33" t="s">
        <v>7881</v>
      </c>
      <c r="BP7714" s="8"/>
    </row>
    <row r="7715" spans="1:68" x14ac:dyDescent="0.25">
      <c r="A7715" s="8"/>
      <c r="B7715" s="8"/>
      <c r="C7715" s="8"/>
      <c r="D7715" s="8"/>
      <c r="F7715" s="8"/>
      <c r="H7715"/>
      <c r="N7715"/>
      <c r="P7715" s="8"/>
      <c r="R7715" s="8"/>
      <c r="T7715" s="8"/>
      <c r="AQ7715"/>
      <c r="BJ7715" s="33" t="s">
        <v>7882</v>
      </c>
      <c r="BP7715" s="8"/>
    </row>
    <row r="7716" spans="1:68" x14ac:dyDescent="0.25">
      <c r="A7716" s="8"/>
      <c r="B7716" s="8"/>
      <c r="C7716" s="8"/>
      <c r="D7716" s="8"/>
      <c r="F7716" s="8"/>
      <c r="H7716"/>
      <c r="N7716"/>
      <c r="P7716" s="8"/>
      <c r="R7716" s="8"/>
      <c r="T7716" s="8"/>
      <c r="AQ7716"/>
      <c r="BJ7716" s="33" t="s">
        <v>7883</v>
      </c>
      <c r="BP7716" s="8"/>
    </row>
    <row r="7717" spans="1:68" x14ac:dyDescent="0.25">
      <c r="A7717" s="8"/>
      <c r="B7717" s="8"/>
      <c r="C7717" s="8"/>
      <c r="D7717" s="8"/>
      <c r="F7717" s="8"/>
      <c r="H7717"/>
      <c r="N7717"/>
      <c r="P7717" s="8"/>
      <c r="R7717" s="8"/>
      <c r="T7717" s="8"/>
      <c r="AQ7717"/>
      <c r="BJ7717" s="33" t="s">
        <v>7884</v>
      </c>
      <c r="BP7717" s="8"/>
    </row>
    <row r="7718" spans="1:68" x14ac:dyDescent="0.25">
      <c r="A7718" s="8"/>
      <c r="B7718" s="8"/>
      <c r="C7718" s="8"/>
      <c r="D7718" s="8"/>
      <c r="F7718" s="8"/>
      <c r="H7718"/>
      <c r="N7718"/>
      <c r="P7718" s="8"/>
      <c r="R7718" s="8"/>
      <c r="T7718" s="8"/>
      <c r="AQ7718"/>
      <c r="BJ7718" s="33" t="s">
        <v>7885</v>
      </c>
      <c r="BP7718" s="8"/>
    </row>
    <row r="7719" spans="1:68" x14ac:dyDescent="0.25">
      <c r="A7719" s="8"/>
      <c r="B7719" s="8"/>
      <c r="C7719" s="8"/>
      <c r="D7719" s="8"/>
      <c r="F7719" s="8"/>
      <c r="H7719"/>
      <c r="N7719"/>
      <c r="P7719" s="8"/>
      <c r="R7719" s="8"/>
      <c r="T7719" s="8"/>
      <c r="AQ7719"/>
      <c r="BJ7719" s="33" t="s">
        <v>7886</v>
      </c>
      <c r="BP7719" s="8"/>
    </row>
    <row r="7720" spans="1:68" x14ac:dyDescent="0.25">
      <c r="A7720" s="8"/>
      <c r="B7720" s="8"/>
      <c r="C7720" s="8"/>
      <c r="D7720" s="8"/>
      <c r="F7720" s="8"/>
      <c r="H7720"/>
      <c r="N7720"/>
      <c r="P7720" s="8"/>
      <c r="R7720" s="8"/>
      <c r="T7720" s="8"/>
      <c r="AQ7720"/>
      <c r="BJ7720" s="33" t="s">
        <v>7887</v>
      </c>
      <c r="BP7720" s="8"/>
    </row>
    <row r="7721" spans="1:68" x14ac:dyDescent="0.25">
      <c r="A7721" s="8"/>
      <c r="B7721" s="8"/>
      <c r="C7721" s="8"/>
      <c r="D7721" s="8"/>
      <c r="F7721" s="8"/>
      <c r="H7721"/>
      <c r="N7721"/>
      <c r="P7721" s="8"/>
      <c r="R7721" s="8"/>
      <c r="T7721" s="8"/>
      <c r="AQ7721"/>
      <c r="BJ7721" s="33" t="s">
        <v>7888</v>
      </c>
      <c r="BP7721" s="8"/>
    </row>
    <row r="7722" spans="1:68" x14ac:dyDescent="0.25">
      <c r="A7722" s="8"/>
      <c r="B7722" s="8"/>
      <c r="C7722" s="8"/>
      <c r="D7722" s="8"/>
      <c r="F7722" s="8"/>
      <c r="H7722"/>
      <c r="N7722"/>
      <c r="P7722" s="8"/>
      <c r="R7722" s="8"/>
      <c r="T7722" s="8"/>
      <c r="AQ7722"/>
      <c r="BJ7722" s="33" t="s">
        <v>7889</v>
      </c>
      <c r="BP7722" s="8"/>
    </row>
    <row r="7723" spans="1:68" x14ac:dyDescent="0.25">
      <c r="A7723" s="8"/>
      <c r="B7723" s="8"/>
      <c r="C7723" s="8"/>
      <c r="D7723" s="8"/>
      <c r="F7723" s="8"/>
      <c r="H7723"/>
      <c r="N7723"/>
      <c r="P7723" s="8"/>
      <c r="R7723" s="8"/>
      <c r="T7723" s="8"/>
      <c r="AQ7723"/>
      <c r="BJ7723" s="33" t="s">
        <v>7890</v>
      </c>
      <c r="BP7723" s="8"/>
    </row>
    <row r="7724" spans="1:68" x14ac:dyDescent="0.25">
      <c r="A7724" s="8"/>
      <c r="B7724" s="8"/>
      <c r="C7724" s="8"/>
      <c r="D7724" s="8"/>
      <c r="F7724" s="8"/>
      <c r="H7724"/>
      <c r="N7724"/>
      <c r="P7724" s="8"/>
      <c r="R7724" s="8"/>
      <c r="T7724" s="8"/>
      <c r="AQ7724"/>
      <c r="BJ7724" s="33" t="s">
        <v>7891</v>
      </c>
      <c r="BP7724" s="8"/>
    </row>
    <row r="7725" spans="1:68" x14ac:dyDescent="0.25">
      <c r="A7725" s="8"/>
      <c r="B7725" s="8"/>
      <c r="C7725" s="8"/>
      <c r="D7725" s="8"/>
      <c r="F7725" s="8"/>
      <c r="H7725"/>
      <c r="N7725"/>
      <c r="P7725" s="8"/>
      <c r="R7725" s="8"/>
      <c r="T7725" s="8"/>
      <c r="AQ7725"/>
      <c r="BJ7725" s="33" t="s">
        <v>7892</v>
      </c>
      <c r="BP7725" s="8"/>
    </row>
    <row r="7726" spans="1:68" x14ac:dyDescent="0.25">
      <c r="A7726" s="8"/>
      <c r="B7726" s="8"/>
      <c r="C7726" s="8"/>
      <c r="D7726" s="8"/>
      <c r="F7726" s="8"/>
      <c r="H7726"/>
      <c r="N7726"/>
      <c r="P7726" s="8"/>
      <c r="R7726" s="8"/>
      <c r="T7726" s="8"/>
      <c r="AQ7726"/>
      <c r="BJ7726" s="33" t="s">
        <v>7893</v>
      </c>
      <c r="BP7726" s="8"/>
    </row>
    <row r="7727" spans="1:68" x14ac:dyDescent="0.25">
      <c r="A7727" s="8"/>
      <c r="B7727" s="8"/>
      <c r="C7727" s="8"/>
      <c r="D7727" s="8"/>
      <c r="F7727" s="8"/>
      <c r="H7727"/>
      <c r="N7727"/>
      <c r="P7727" s="8"/>
      <c r="R7727" s="8"/>
      <c r="T7727" s="8"/>
      <c r="AQ7727"/>
      <c r="BJ7727" s="33" t="s">
        <v>7894</v>
      </c>
      <c r="BP7727" s="8"/>
    </row>
    <row r="7728" spans="1:68" x14ac:dyDescent="0.25">
      <c r="A7728" s="8"/>
      <c r="B7728" s="8"/>
      <c r="C7728" s="8"/>
      <c r="D7728" s="8"/>
      <c r="F7728" s="8"/>
      <c r="H7728"/>
      <c r="N7728"/>
      <c r="P7728" s="8"/>
      <c r="R7728" s="8"/>
      <c r="T7728" s="8"/>
      <c r="AQ7728"/>
      <c r="BJ7728" s="33" t="s">
        <v>7895</v>
      </c>
      <c r="BP7728" s="8"/>
    </row>
    <row r="7729" spans="1:68" x14ac:dyDescent="0.25">
      <c r="A7729" s="8"/>
      <c r="B7729" s="8"/>
      <c r="C7729" s="8"/>
      <c r="D7729" s="8"/>
      <c r="F7729" s="8"/>
      <c r="H7729"/>
      <c r="N7729"/>
      <c r="P7729" s="8"/>
      <c r="R7729" s="8"/>
      <c r="T7729" s="8"/>
      <c r="AQ7729"/>
      <c r="BJ7729" s="33" t="s">
        <v>7896</v>
      </c>
      <c r="BP7729" s="8"/>
    </row>
    <row r="7730" spans="1:68" x14ac:dyDescent="0.25">
      <c r="A7730" s="8"/>
      <c r="B7730" s="8"/>
      <c r="C7730" s="8"/>
      <c r="D7730" s="8"/>
      <c r="F7730" s="8"/>
      <c r="H7730"/>
      <c r="N7730"/>
      <c r="P7730" s="8"/>
      <c r="R7730" s="8"/>
      <c r="T7730" s="8"/>
      <c r="AQ7730"/>
      <c r="BJ7730" s="33" t="s">
        <v>7897</v>
      </c>
      <c r="BP7730" s="8"/>
    </row>
    <row r="7731" spans="1:68" x14ac:dyDescent="0.25">
      <c r="A7731" s="8"/>
      <c r="B7731" s="8"/>
      <c r="C7731" s="8"/>
      <c r="D7731" s="8"/>
      <c r="F7731" s="8"/>
      <c r="H7731"/>
      <c r="N7731"/>
      <c r="P7731" s="8"/>
      <c r="R7731" s="8"/>
      <c r="T7731" s="8"/>
      <c r="AQ7731"/>
      <c r="BJ7731" s="33" t="s">
        <v>7898</v>
      </c>
      <c r="BP7731" s="8"/>
    </row>
    <row r="7732" spans="1:68" x14ac:dyDescent="0.25">
      <c r="A7732" s="8"/>
      <c r="B7732" s="8"/>
      <c r="C7732" s="8"/>
      <c r="D7732" s="8"/>
      <c r="F7732" s="8"/>
      <c r="H7732"/>
      <c r="N7732"/>
      <c r="P7732" s="8"/>
      <c r="R7732" s="8"/>
      <c r="T7732" s="8"/>
      <c r="AQ7732"/>
      <c r="BJ7732" s="33" t="s">
        <v>7899</v>
      </c>
      <c r="BP7732" s="8"/>
    </row>
    <row r="7733" spans="1:68" x14ac:dyDescent="0.25">
      <c r="A7733" s="8"/>
      <c r="B7733" s="8"/>
      <c r="C7733" s="8"/>
      <c r="D7733" s="8"/>
      <c r="F7733" s="8"/>
      <c r="H7733"/>
      <c r="N7733"/>
      <c r="P7733" s="8"/>
      <c r="R7733" s="8"/>
      <c r="T7733" s="8"/>
      <c r="AQ7733"/>
      <c r="BJ7733" s="33" t="s">
        <v>7900</v>
      </c>
      <c r="BP7733" s="8"/>
    </row>
    <row r="7734" spans="1:68" x14ac:dyDescent="0.25">
      <c r="A7734" s="8"/>
      <c r="B7734" s="8"/>
      <c r="C7734" s="8"/>
      <c r="D7734" s="8"/>
      <c r="F7734" s="8"/>
      <c r="H7734"/>
      <c r="N7734"/>
      <c r="P7734" s="8"/>
      <c r="R7734" s="8"/>
      <c r="T7734" s="8"/>
      <c r="AQ7734"/>
      <c r="BJ7734" s="33" t="s">
        <v>7901</v>
      </c>
      <c r="BP7734" s="8"/>
    </row>
    <row r="7735" spans="1:68" x14ac:dyDescent="0.25">
      <c r="A7735" s="8"/>
      <c r="B7735" s="8"/>
      <c r="C7735" s="8"/>
      <c r="D7735" s="8"/>
      <c r="F7735" s="8"/>
      <c r="H7735"/>
      <c r="N7735"/>
      <c r="P7735" s="8"/>
      <c r="R7735" s="8"/>
      <c r="T7735" s="8"/>
      <c r="AQ7735"/>
      <c r="BJ7735" s="33" t="s">
        <v>7902</v>
      </c>
      <c r="BP7735" s="8"/>
    </row>
    <row r="7736" spans="1:68" x14ac:dyDescent="0.25">
      <c r="A7736" s="8"/>
      <c r="B7736" s="8"/>
      <c r="C7736" s="8"/>
      <c r="D7736" s="8"/>
      <c r="F7736" s="8"/>
      <c r="H7736"/>
      <c r="N7736"/>
      <c r="P7736" s="8"/>
      <c r="R7736" s="8"/>
      <c r="T7736" s="8"/>
      <c r="AQ7736"/>
      <c r="BJ7736" s="33" t="s">
        <v>7903</v>
      </c>
      <c r="BP7736" s="8"/>
    </row>
    <row r="7737" spans="1:68" x14ac:dyDescent="0.25">
      <c r="A7737" s="8"/>
      <c r="B7737" s="8"/>
      <c r="C7737" s="8"/>
      <c r="D7737" s="8"/>
      <c r="F7737" s="8"/>
      <c r="H7737"/>
      <c r="N7737"/>
      <c r="P7737" s="8"/>
      <c r="R7737" s="8"/>
      <c r="T7737" s="8"/>
      <c r="AQ7737"/>
      <c r="BJ7737" s="33" t="s">
        <v>7904</v>
      </c>
      <c r="BP7737" s="8"/>
    </row>
    <row r="7738" spans="1:68" x14ac:dyDescent="0.25">
      <c r="A7738" s="8"/>
      <c r="B7738" s="8"/>
      <c r="C7738" s="8"/>
      <c r="D7738" s="8"/>
      <c r="F7738" s="8"/>
      <c r="H7738"/>
      <c r="N7738"/>
      <c r="P7738" s="8"/>
      <c r="R7738" s="8"/>
      <c r="T7738" s="8"/>
      <c r="AQ7738"/>
      <c r="BJ7738" s="33" t="s">
        <v>7905</v>
      </c>
      <c r="BP7738" s="8"/>
    </row>
    <row r="7739" spans="1:68" x14ac:dyDescent="0.25">
      <c r="A7739" s="8"/>
      <c r="B7739" s="8"/>
      <c r="C7739" s="8"/>
      <c r="D7739" s="8"/>
      <c r="F7739" s="8"/>
      <c r="H7739"/>
      <c r="N7739"/>
      <c r="P7739" s="8"/>
      <c r="R7739" s="8"/>
      <c r="T7739" s="8"/>
      <c r="AQ7739"/>
      <c r="BJ7739" s="33" t="s">
        <v>7906</v>
      </c>
      <c r="BP7739" s="8"/>
    </row>
    <row r="7740" spans="1:68" x14ac:dyDescent="0.25">
      <c r="A7740" s="8"/>
      <c r="B7740" s="8"/>
      <c r="C7740" s="8"/>
      <c r="D7740" s="8"/>
      <c r="F7740" s="8"/>
      <c r="H7740"/>
      <c r="N7740"/>
      <c r="P7740" s="8"/>
      <c r="R7740" s="8"/>
      <c r="T7740" s="8"/>
      <c r="AQ7740"/>
      <c r="BJ7740" s="33" t="s">
        <v>7907</v>
      </c>
      <c r="BP7740" s="8"/>
    </row>
    <row r="7741" spans="1:68" x14ac:dyDescent="0.25">
      <c r="A7741" s="8"/>
      <c r="B7741" s="8"/>
      <c r="C7741" s="8"/>
      <c r="D7741" s="8"/>
      <c r="F7741" s="8"/>
      <c r="H7741"/>
      <c r="N7741"/>
      <c r="P7741" s="8"/>
      <c r="R7741" s="8"/>
      <c r="T7741" s="8"/>
      <c r="AQ7741"/>
      <c r="BJ7741" s="33" t="s">
        <v>7908</v>
      </c>
      <c r="BP7741" s="8"/>
    </row>
    <row r="7742" spans="1:68" x14ac:dyDescent="0.25">
      <c r="A7742" s="8"/>
      <c r="B7742" s="8"/>
      <c r="C7742" s="8"/>
      <c r="D7742" s="8"/>
      <c r="F7742" s="8"/>
      <c r="H7742"/>
      <c r="N7742"/>
      <c r="P7742" s="8"/>
      <c r="R7742" s="8"/>
      <c r="T7742" s="8"/>
      <c r="AQ7742"/>
      <c r="BJ7742" s="33" t="s">
        <v>7909</v>
      </c>
      <c r="BP7742" s="8"/>
    </row>
    <row r="7743" spans="1:68" x14ac:dyDescent="0.25">
      <c r="A7743" s="8"/>
      <c r="B7743" s="8"/>
      <c r="C7743" s="8"/>
      <c r="D7743" s="8"/>
      <c r="F7743" s="8"/>
      <c r="H7743"/>
      <c r="N7743"/>
      <c r="P7743" s="8"/>
      <c r="R7743" s="8"/>
      <c r="T7743" s="8"/>
      <c r="AQ7743"/>
      <c r="BJ7743" s="33" t="s">
        <v>7910</v>
      </c>
      <c r="BP7743" s="8"/>
    </row>
    <row r="7744" spans="1:68" x14ac:dyDescent="0.25">
      <c r="A7744" s="8"/>
      <c r="B7744" s="8"/>
      <c r="C7744" s="8"/>
      <c r="D7744" s="8"/>
      <c r="F7744" s="8"/>
      <c r="H7744"/>
      <c r="N7744"/>
      <c r="P7744" s="8"/>
      <c r="R7744" s="8"/>
      <c r="T7744" s="8"/>
      <c r="AQ7744"/>
      <c r="BJ7744" s="33" t="s">
        <v>7911</v>
      </c>
      <c r="BP7744" s="8"/>
    </row>
    <row r="7745" spans="1:68" x14ac:dyDescent="0.25">
      <c r="A7745" s="8"/>
      <c r="B7745" s="8"/>
      <c r="C7745" s="8"/>
      <c r="D7745" s="8"/>
      <c r="F7745" s="8"/>
      <c r="H7745"/>
      <c r="N7745"/>
      <c r="P7745" s="8"/>
      <c r="R7745" s="8"/>
      <c r="T7745" s="8"/>
      <c r="AQ7745"/>
      <c r="BJ7745" s="33" t="s">
        <v>7912</v>
      </c>
      <c r="BP7745" s="8"/>
    </row>
    <row r="7746" spans="1:68" x14ac:dyDescent="0.25">
      <c r="A7746" s="8"/>
      <c r="B7746" s="8"/>
      <c r="C7746" s="8"/>
      <c r="D7746" s="8"/>
      <c r="F7746" s="8"/>
      <c r="H7746"/>
      <c r="N7746"/>
      <c r="P7746" s="8"/>
      <c r="R7746" s="8"/>
      <c r="T7746" s="8"/>
      <c r="AQ7746"/>
      <c r="BJ7746" s="33" t="s">
        <v>7913</v>
      </c>
      <c r="BP7746" s="8"/>
    </row>
    <row r="7747" spans="1:68" x14ac:dyDescent="0.25">
      <c r="A7747" s="8"/>
      <c r="B7747" s="8"/>
      <c r="C7747" s="8"/>
      <c r="D7747" s="8"/>
      <c r="F7747" s="8"/>
      <c r="H7747"/>
      <c r="N7747"/>
      <c r="P7747" s="8"/>
      <c r="R7747" s="8"/>
      <c r="T7747" s="8"/>
      <c r="AQ7747"/>
      <c r="BJ7747" s="33" t="s">
        <v>7914</v>
      </c>
      <c r="BP7747" s="8"/>
    </row>
    <row r="7748" spans="1:68" x14ac:dyDescent="0.25">
      <c r="A7748" s="8"/>
      <c r="B7748" s="8"/>
      <c r="C7748" s="8"/>
      <c r="D7748" s="8"/>
      <c r="F7748" s="8"/>
      <c r="H7748"/>
      <c r="N7748"/>
      <c r="P7748" s="8"/>
      <c r="R7748" s="8"/>
      <c r="T7748" s="8"/>
      <c r="AQ7748"/>
      <c r="BJ7748" s="33" t="s">
        <v>7915</v>
      </c>
      <c r="BP7748" s="8"/>
    </row>
    <row r="7749" spans="1:68" x14ac:dyDescent="0.25">
      <c r="A7749" s="8"/>
      <c r="B7749" s="8"/>
      <c r="C7749" s="8"/>
      <c r="D7749" s="8"/>
      <c r="F7749" s="8"/>
      <c r="H7749"/>
      <c r="N7749"/>
      <c r="P7749" s="8"/>
      <c r="R7749" s="8"/>
      <c r="T7749" s="8"/>
      <c r="AQ7749"/>
      <c r="BJ7749" s="33" t="s">
        <v>7916</v>
      </c>
      <c r="BP7749" s="8"/>
    </row>
    <row r="7750" spans="1:68" x14ac:dyDescent="0.25">
      <c r="A7750" s="8"/>
      <c r="B7750" s="8"/>
      <c r="C7750" s="8"/>
      <c r="D7750" s="8"/>
      <c r="F7750" s="8"/>
      <c r="H7750"/>
      <c r="N7750"/>
      <c r="P7750" s="8"/>
      <c r="R7750" s="8"/>
      <c r="T7750" s="8"/>
      <c r="AQ7750"/>
      <c r="BJ7750" s="33" t="s">
        <v>7917</v>
      </c>
      <c r="BP7750" s="8"/>
    </row>
    <row r="7751" spans="1:68" x14ac:dyDescent="0.25">
      <c r="A7751" s="8"/>
      <c r="B7751" s="8"/>
      <c r="C7751" s="8"/>
      <c r="D7751" s="8"/>
      <c r="F7751" s="8"/>
      <c r="H7751"/>
      <c r="N7751"/>
      <c r="P7751" s="8"/>
      <c r="R7751" s="8"/>
      <c r="T7751" s="8"/>
      <c r="AQ7751"/>
      <c r="BJ7751" s="33" t="s">
        <v>7918</v>
      </c>
      <c r="BP7751" s="8"/>
    </row>
    <row r="7752" spans="1:68" x14ac:dyDescent="0.25">
      <c r="A7752" s="8"/>
      <c r="B7752" s="8"/>
      <c r="C7752" s="8"/>
      <c r="D7752" s="8"/>
      <c r="F7752" s="8"/>
      <c r="H7752"/>
      <c r="N7752"/>
      <c r="P7752" s="8"/>
      <c r="R7752" s="8"/>
      <c r="T7752" s="8"/>
      <c r="AQ7752"/>
      <c r="BJ7752" s="33" t="s">
        <v>7919</v>
      </c>
      <c r="BP7752" s="8"/>
    </row>
    <row r="7753" spans="1:68" x14ac:dyDescent="0.25">
      <c r="A7753" s="8"/>
      <c r="B7753" s="8"/>
      <c r="C7753" s="8"/>
      <c r="D7753" s="8"/>
      <c r="F7753" s="8"/>
      <c r="H7753"/>
      <c r="N7753"/>
      <c r="P7753" s="8"/>
      <c r="R7753" s="8"/>
      <c r="T7753" s="8"/>
      <c r="AQ7753"/>
      <c r="BJ7753" s="33" t="s">
        <v>7920</v>
      </c>
      <c r="BP7753" s="8"/>
    </row>
    <row r="7754" spans="1:68" x14ac:dyDescent="0.25">
      <c r="A7754" s="8"/>
      <c r="B7754" s="8"/>
      <c r="C7754" s="8"/>
      <c r="D7754" s="8"/>
      <c r="F7754" s="8"/>
      <c r="H7754"/>
      <c r="N7754"/>
      <c r="P7754" s="8"/>
      <c r="R7754" s="8"/>
      <c r="T7754" s="8"/>
      <c r="AQ7754"/>
      <c r="BJ7754" s="33" t="s">
        <v>7921</v>
      </c>
      <c r="BP7754" s="8"/>
    </row>
    <row r="7755" spans="1:68" x14ac:dyDescent="0.25">
      <c r="A7755" s="8"/>
      <c r="B7755" s="8"/>
      <c r="C7755" s="8"/>
      <c r="D7755" s="8"/>
      <c r="F7755" s="8"/>
      <c r="H7755"/>
      <c r="N7755"/>
      <c r="P7755" s="8"/>
      <c r="R7755" s="8"/>
      <c r="T7755" s="8"/>
      <c r="AQ7755"/>
      <c r="BJ7755" s="33" t="s">
        <v>7922</v>
      </c>
      <c r="BP7755" s="8"/>
    </row>
    <row r="7756" spans="1:68" x14ac:dyDescent="0.25">
      <c r="A7756" s="8"/>
      <c r="B7756" s="8"/>
      <c r="C7756" s="8"/>
      <c r="D7756" s="8"/>
      <c r="F7756" s="8"/>
      <c r="H7756"/>
      <c r="N7756"/>
      <c r="P7756" s="8"/>
      <c r="R7756" s="8"/>
      <c r="T7756" s="8"/>
      <c r="AQ7756"/>
      <c r="BJ7756" s="33" t="s">
        <v>7923</v>
      </c>
      <c r="BP7756" s="8"/>
    </row>
    <row r="7757" spans="1:68" x14ac:dyDescent="0.25">
      <c r="A7757" s="8"/>
      <c r="B7757" s="8"/>
      <c r="C7757" s="8"/>
      <c r="D7757" s="8"/>
      <c r="F7757" s="8"/>
      <c r="H7757"/>
      <c r="N7757"/>
      <c r="P7757" s="8"/>
      <c r="R7757" s="8"/>
      <c r="T7757" s="8"/>
      <c r="AQ7757"/>
      <c r="BJ7757" s="33" t="s">
        <v>7924</v>
      </c>
      <c r="BP7757" s="8"/>
    </row>
    <row r="7758" spans="1:68" x14ac:dyDescent="0.25">
      <c r="A7758" s="8"/>
      <c r="B7758" s="8"/>
      <c r="C7758" s="8"/>
      <c r="D7758" s="8"/>
      <c r="F7758" s="8"/>
      <c r="H7758"/>
      <c r="N7758"/>
      <c r="P7758" s="8"/>
      <c r="R7758" s="8"/>
      <c r="T7758" s="8"/>
      <c r="AQ7758"/>
      <c r="BJ7758" s="33" t="s">
        <v>7925</v>
      </c>
      <c r="BP7758" s="8"/>
    </row>
    <row r="7759" spans="1:68" x14ac:dyDescent="0.25">
      <c r="A7759" s="8"/>
      <c r="B7759" s="8"/>
      <c r="C7759" s="8"/>
      <c r="D7759" s="8"/>
      <c r="F7759" s="8"/>
      <c r="H7759"/>
      <c r="N7759"/>
      <c r="P7759" s="8"/>
      <c r="R7759" s="8"/>
      <c r="T7759" s="8"/>
      <c r="AQ7759"/>
      <c r="BJ7759" s="33" t="s">
        <v>7926</v>
      </c>
      <c r="BP7759" s="8"/>
    </row>
    <row r="7760" spans="1:68" x14ac:dyDescent="0.25">
      <c r="A7760" s="8"/>
      <c r="B7760" s="8"/>
      <c r="C7760" s="8"/>
      <c r="D7760" s="8"/>
      <c r="F7760" s="8"/>
      <c r="H7760"/>
      <c r="N7760"/>
      <c r="P7760" s="8"/>
      <c r="R7760" s="8"/>
      <c r="T7760" s="8"/>
      <c r="AQ7760"/>
      <c r="BJ7760" s="33" t="s">
        <v>7927</v>
      </c>
      <c r="BP7760" s="8"/>
    </row>
    <row r="7761" spans="1:68" x14ac:dyDescent="0.25">
      <c r="A7761" s="8"/>
      <c r="B7761" s="8"/>
      <c r="C7761" s="8"/>
      <c r="D7761" s="8"/>
      <c r="F7761" s="8"/>
      <c r="H7761"/>
      <c r="N7761"/>
      <c r="P7761" s="8"/>
      <c r="R7761" s="8"/>
      <c r="T7761" s="8"/>
      <c r="AQ7761"/>
      <c r="BJ7761" s="33" t="s">
        <v>7928</v>
      </c>
      <c r="BP7761" s="8"/>
    </row>
    <row r="7762" spans="1:68" x14ac:dyDescent="0.25">
      <c r="A7762" s="8"/>
      <c r="B7762" s="8"/>
      <c r="C7762" s="8"/>
      <c r="D7762" s="8"/>
      <c r="F7762" s="8"/>
      <c r="H7762"/>
      <c r="N7762"/>
      <c r="P7762" s="8"/>
      <c r="R7762" s="8"/>
      <c r="T7762" s="8"/>
      <c r="AQ7762"/>
      <c r="BJ7762" s="33" t="s">
        <v>7929</v>
      </c>
      <c r="BP7762" s="8"/>
    </row>
    <row r="7763" spans="1:68" x14ac:dyDescent="0.25">
      <c r="A7763" s="8"/>
      <c r="B7763" s="8"/>
      <c r="C7763" s="8"/>
      <c r="D7763" s="8"/>
      <c r="F7763" s="8"/>
      <c r="H7763"/>
      <c r="N7763"/>
      <c r="P7763" s="8"/>
      <c r="R7763" s="8"/>
      <c r="T7763" s="8"/>
      <c r="AQ7763"/>
      <c r="BJ7763" s="33" t="s">
        <v>7930</v>
      </c>
      <c r="BP7763" s="8"/>
    </row>
    <row r="7764" spans="1:68" x14ac:dyDescent="0.25">
      <c r="A7764" s="8"/>
      <c r="B7764" s="8"/>
      <c r="C7764" s="8"/>
      <c r="D7764" s="8"/>
      <c r="F7764" s="8"/>
      <c r="H7764"/>
      <c r="N7764"/>
      <c r="P7764" s="8"/>
      <c r="R7764" s="8"/>
      <c r="T7764" s="8"/>
      <c r="AQ7764"/>
      <c r="BJ7764" s="33" t="s">
        <v>7931</v>
      </c>
      <c r="BP7764" s="8"/>
    </row>
    <row r="7765" spans="1:68" x14ac:dyDescent="0.25">
      <c r="A7765" s="8"/>
      <c r="B7765" s="8"/>
      <c r="C7765" s="8"/>
      <c r="D7765" s="8"/>
      <c r="F7765" s="8"/>
      <c r="H7765"/>
      <c r="N7765"/>
      <c r="P7765" s="8"/>
      <c r="R7765" s="8"/>
      <c r="T7765" s="8"/>
      <c r="AQ7765"/>
      <c r="BJ7765" s="33" t="s">
        <v>7932</v>
      </c>
      <c r="BP7765" s="8"/>
    </row>
    <row r="7766" spans="1:68" x14ac:dyDescent="0.25">
      <c r="A7766" s="8"/>
      <c r="B7766" s="8"/>
      <c r="C7766" s="8"/>
      <c r="D7766" s="8"/>
      <c r="F7766" s="8"/>
      <c r="H7766"/>
      <c r="N7766"/>
      <c r="P7766" s="8"/>
      <c r="R7766" s="8"/>
      <c r="T7766" s="8"/>
      <c r="AQ7766"/>
      <c r="BJ7766" s="33" t="s">
        <v>7933</v>
      </c>
      <c r="BP7766" s="8"/>
    </row>
    <row r="7767" spans="1:68" x14ac:dyDescent="0.25">
      <c r="A7767" s="8"/>
      <c r="B7767" s="8"/>
      <c r="C7767" s="8"/>
      <c r="D7767" s="8"/>
      <c r="F7767" s="8"/>
      <c r="H7767"/>
      <c r="N7767"/>
      <c r="P7767" s="8"/>
      <c r="R7767" s="8"/>
      <c r="T7767" s="8"/>
      <c r="AQ7767"/>
      <c r="BJ7767" s="33" t="s">
        <v>7934</v>
      </c>
      <c r="BP7767" s="8"/>
    </row>
    <row r="7768" spans="1:68" x14ac:dyDescent="0.25">
      <c r="A7768" s="8"/>
      <c r="B7768" s="8"/>
      <c r="C7768" s="8"/>
      <c r="D7768" s="8"/>
      <c r="F7768" s="8"/>
      <c r="H7768"/>
      <c r="N7768"/>
      <c r="P7768" s="8"/>
      <c r="R7768" s="8"/>
      <c r="T7768" s="8"/>
      <c r="AQ7768"/>
      <c r="BJ7768" s="33" t="s">
        <v>7935</v>
      </c>
      <c r="BP7768" s="8"/>
    </row>
    <row r="7769" spans="1:68" x14ac:dyDescent="0.25">
      <c r="A7769" s="8"/>
      <c r="B7769" s="8"/>
      <c r="C7769" s="8"/>
      <c r="D7769" s="8"/>
      <c r="F7769" s="8"/>
      <c r="H7769"/>
      <c r="N7769"/>
      <c r="P7769" s="8"/>
      <c r="R7769" s="8"/>
      <c r="T7769" s="8"/>
      <c r="AQ7769"/>
      <c r="BJ7769" s="33" t="s">
        <v>7936</v>
      </c>
      <c r="BP7769" s="8"/>
    </row>
    <row r="7770" spans="1:68" x14ac:dyDescent="0.25">
      <c r="A7770" s="8"/>
      <c r="B7770" s="8"/>
      <c r="C7770" s="8"/>
      <c r="D7770" s="8"/>
      <c r="F7770" s="8"/>
      <c r="H7770"/>
      <c r="N7770"/>
      <c r="P7770" s="8"/>
      <c r="R7770" s="8"/>
      <c r="T7770" s="8"/>
      <c r="AQ7770"/>
      <c r="BJ7770" s="33" t="s">
        <v>7937</v>
      </c>
      <c r="BP7770" s="8"/>
    </row>
    <row r="7771" spans="1:68" x14ac:dyDescent="0.25">
      <c r="A7771" s="8"/>
      <c r="B7771" s="8"/>
      <c r="C7771" s="8"/>
      <c r="D7771" s="8"/>
      <c r="F7771" s="8"/>
      <c r="H7771"/>
      <c r="N7771"/>
      <c r="P7771" s="8"/>
      <c r="R7771" s="8"/>
      <c r="T7771" s="8"/>
      <c r="AQ7771"/>
      <c r="BJ7771" s="33" t="s">
        <v>7938</v>
      </c>
      <c r="BP7771" s="8"/>
    </row>
    <row r="7772" spans="1:68" x14ac:dyDescent="0.25">
      <c r="A7772" s="8"/>
      <c r="B7772" s="8"/>
      <c r="C7772" s="8"/>
      <c r="D7772" s="8"/>
      <c r="F7772" s="8"/>
      <c r="H7772"/>
      <c r="N7772"/>
      <c r="P7772" s="8"/>
      <c r="R7772" s="8"/>
      <c r="T7772" s="8"/>
      <c r="AQ7772"/>
      <c r="BJ7772" s="33" t="s">
        <v>7939</v>
      </c>
      <c r="BP7772" s="8"/>
    </row>
    <row r="7773" spans="1:68" x14ac:dyDescent="0.25">
      <c r="A7773" s="8"/>
      <c r="B7773" s="8"/>
      <c r="C7773" s="8"/>
      <c r="D7773" s="8"/>
      <c r="F7773" s="8"/>
      <c r="H7773"/>
      <c r="N7773"/>
      <c r="P7773" s="8"/>
      <c r="R7773" s="8"/>
      <c r="T7773" s="8"/>
      <c r="AQ7773"/>
      <c r="BJ7773" s="33" t="s">
        <v>7940</v>
      </c>
      <c r="BP7773" s="8"/>
    </row>
    <row r="7774" spans="1:68" x14ac:dyDescent="0.25">
      <c r="A7774" s="8"/>
      <c r="B7774" s="8"/>
      <c r="C7774" s="8"/>
      <c r="D7774" s="8"/>
      <c r="F7774" s="8"/>
      <c r="H7774"/>
      <c r="N7774"/>
      <c r="P7774" s="8"/>
      <c r="R7774" s="8"/>
      <c r="T7774" s="8"/>
      <c r="AQ7774"/>
      <c r="BJ7774" s="33" t="s">
        <v>7941</v>
      </c>
      <c r="BP7774" s="8"/>
    </row>
    <row r="7775" spans="1:68" x14ac:dyDescent="0.25">
      <c r="A7775" s="8"/>
      <c r="B7775" s="8"/>
      <c r="C7775" s="8"/>
      <c r="D7775" s="8"/>
      <c r="F7775" s="8"/>
      <c r="H7775"/>
      <c r="N7775"/>
      <c r="P7775" s="8"/>
      <c r="R7775" s="8"/>
      <c r="T7775" s="8"/>
      <c r="AQ7775"/>
      <c r="BJ7775" s="33" t="s">
        <v>7942</v>
      </c>
      <c r="BP7775" s="8"/>
    </row>
    <row r="7776" spans="1:68" x14ac:dyDescent="0.25">
      <c r="A7776" s="8"/>
      <c r="B7776" s="8"/>
      <c r="C7776" s="8"/>
      <c r="D7776" s="8"/>
      <c r="F7776" s="8"/>
      <c r="H7776"/>
      <c r="N7776"/>
      <c r="P7776" s="8"/>
      <c r="R7776" s="8"/>
      <c r="T7776" s="8"/>
      <c r="AQ7776"/>
      <c r="BJ7776" s="33" t="s">
        <v>7943</v>
      </c>
      <c r="BP7776" s="8"/>
    </row>
    <row r="7777" spans="1:68" x14ac:dyDescent="0.25">
      <c r="A7777" s="8"/>
      <c r="B7777" s="8"/>
      <c r="C7777" s="8"/>
      <c r="D7777" s="8"/>
      <c r="F7777" s="8"/>
      <c r="H7777"/>
      <c r="N7777"/>
      <c r="P7777" s="8"/>
      <c r="R7777" s="8"/>
      <c r="T7777" s="8"/>
      <c r="AQ7777"/>
      <c r="BJ7777" s="33" t="s">
        <v>7944</v>
      </c>
      <c r="BP7777" s="8"/>
    </row>
    <row r="7778" spans="1:68" x14ac:dyDescent="0.25">
      <c r="A7778" s="8"/>
      <c r="B7778" s="8"/>
      <c r="C7778" s="8"/>
      <c r="D7778" s="8"/>
      <c r="F7778" s="8"/>
      <c r="H7778"/>
      <c r="N7778"/>
      <c r="P7778" s="8"/>
      <c r="R7778" s="8"/>
      <c r="T7778" s="8"/>
      <c r="AQ7778"/>
      <c r="BJ7778" s="33" t="s">
        <v>7945</v>
      </c>
      <c r="BP7778" s="8"/>
    </row>
    <row r="7779" spans="1:68" x14ac:dyDescent="0.25">
      <c r="A7779" s="8"/>
      <c r="B7779" s="8"/>
      <c r="C7779" s="8"/>
      <c r="D7779" s="8"/>
      <c r="F7779" s="8"/>
      <c r="H7779"/>
      <c r="N7779"/>
      <c r="P7779" s="8"/>
      <c r="R7779" s="8"/>
      <c r="T7779" s="8"/>
      <c r="AQ7779"/>
      <c r="BJ7779" s="33" t="s">
        <v>7946</v>
      </c>
      <c r="BP7779" s="8"/>
    </row>
    <row r="7780" spans="1:68" x14ac:dyDescent="0.25">
      <c r="A7780" s="8"/>
      <c r="B7780" s="8"/>
      <c r="C7780" s="8"/>
      <c r="D7780" s="8"/>
      <c r="F7780" s="8"/>
      <c r="H7780"/>
      <c r="N7780"/>
      <c r="P7780" s="8"/>
      <c r="R7780" s="8"/>
      <c r="T7780" s="8"/>
      <c r="AQ7780"/>
      <c r="BJ7780" s="33" t="s">
        <v>7947</v>
      </c>
      <c r="BP7780" s="8"/>
    </row>
    <row r="7781" spans="1:68" x14ac:dyDescent="0.25">
      <c r="A7781" s="8"/>
      <c r="B7781" s="8"/>
      <c r="C7781" s="8"/>
      <c r="D7781" s="8"/>
      <c r="F7781" s="8"/>
      <c r="H7781"/>
      <c r="N7781"/>
      <c r="P7781" s="8"/>
      <c r="R7781" s="8"/>
      <c r="T7781" s="8"/>
      <c r="AQ7781"/>
      <c r="BJ7781" s="33" t="s">
        <v>7948</v>
      </c>
      <c r="BP7781" s="8"/>
    </row>
    <row r="7782" spans="1:68" x14ac:dyDescent="0.25">
      <c r="A7782" s="8"/>
      <c r="B7782" s="8"/>
      <c r="C7782" s="8"/>
      <c r="D7782" s="8"/>
      <c r="F7782" s="8"/>
      <c r="H7782"/>
      <c r="N7782"/>
      <c r="P7782" s="8"/>
      <c r="R7782" s="8"/>
      <c r="T7782" s="8"/>
      <c r="AQ7782"/>
      <c r="BJ7782" s="33" t="s">
        <v>7949</v>
      </c>
      <c r="BP7782" s="8"/>
    </row>
    <row r="7783" spans="1:68" x14ac:dyDescent="0.25">
      <c r="A7783" s="8"/>
      <c r="B7783" s="8"/>
      <c r="C7783" s="8"/>
      <c r="D7783" s="8"/>
      <c r="F7783" s="8"/>
      <c r="H7783"/>
      <c r="N7783"/>
      <c r="P7783" s="8"/>
      <c r="R7783" s="8"/>
      <c r="T7783" s="8"/>
      <c r="AQ7783"/>
      <c r="BJ7783" s="33" t="s">
        <v>7950</v>
      </c>
      <c r="BP7783" s="8"/>
    </row>
    <row r="7784" spans="1:68" x14ac:dyDescent="0.25">
      <c r="A7784" s="8"/>
      <c r="B7784" s="8"/>
      <c r="C7784" s="8"/>
      <c r="D7784" s="8"/>
      <c r="F7784" s="8"/>
      <c r="H7784"/>
      <c r="N7784"/>
      <c r="P7784" s="8"/>
      <c r="R7784" s="8"/>
      <c r="T7784" s="8"/>
      <c r="AQ7784"/>
      <c r="BJ7784" s="33" t="s">
        <v>7951</v>
      </c>
      <c r="BP7784" s="8"/>
    </row>
    <row r="7785" spans="1:68" x14ac:dyDescent="0.25">
      <c r="A7785" s="8"/>
      <c r="B7785" s="8"/>
      <c r="C7785" s="8"/>
      <c r="D7785" s="8"/>
      <c r="F7785" s="8"/>
      <c r="H7785"/>
      <c r="N7785"/>
      <c r="P7785" s="8"/>
      <c r="R7785" s="8"/>
      <c r="T7785" s="8"/>
      <c r="AQ7785"/>
      <c r="BJ7785" s="33" t="s">
        <v>7952</v>
      </c>
      <c r="BP7785" s="8"/>
    </row>
    <row r="7786" spans="1:68" x14ac:dyDescent="0.25">
      <c r="A7786" s="8"/>
      <c r="B7786" s="8"/>
      <c r="C7786" s="8"/>
      <c r="D7786" s="8"/>
      <c r="F7786" s="8"/>
      <c r="H7786"/>
      <c r="N7786"/>
      <c r="P7786" s="8"/>
      <c r="R7786" s="8"/>
      <c r="T7786" s="8"/>
      <c r="AQ7786"/>
      <c r="BJ7786" s="33" t="s">
        <v>7953</v>
      </c>
      <c r="BP7786" s="8"/>
    </row>
    <row r="7787" spans="1:68" x14ac:dyDescent="0.25">
      <c r="A7787" s="8"/>
      <c r="B7787" s="8"/>
      <c r="C7787" s="8"/>
      <c r="D7787" s="8"/>
      <c r="F7787" s="8"/>
      <c r="H7787"/>
      <c r="N7787"/>
      <c r="P7787" s="8"/>
      <c r="R7787" s="8"/>
      <c r="T7787" s="8"/>
      <c r="AQ7787"/>
      <c r="BJ7787" s="33" t="s">
        <v>7954</v>
      </c>
      <c r="BP7787" s="8"/>
    </row>
    <row r="7788" spans="1:68" x14ac:dyDescent="0.25">
      <c r="A7788" s="8"/>
      <c r="B7788" s="8"/>
      <c r="C7788" s="8"/>
      <c r="D7788" s="8"/>
      <c r="F7788" s="8"/>
      <c r="H7788"/>
      <c r="N7788"/>
      <c r="P7788" s="8"/>
      <c r="R7788" s="8"/>
      <c r="T7788" s="8"/>
      <c r="AQ7788"/>
      <c r="BJ7788" s="33" t="s">
        <v>7955</v>
      </c>
      <c r="BP7788" s="8"/>
    </row>
    <row r="7789" spans="1:68" x14ac:dyDescent="0.25">
      <c r="A7789" s="8"/>
      <c r="B7789" s="8"/>
      <c r="C7789" s="8"/>
      <c r="D7789" s="8"/>
      <c r="F7789" s="8"/>
      <c r="H7789"/>
      <c r="N7789"/>
      <c r="P7789" s="8"/>
      <c r="R7789" s="8"/>
      <c r="T7789" s="8"/>
      <c r="AQ7789"/>
      <c r="BJ7789" s="33" t="s">
        <v>7956</v>
      </c>
      <c r="BP7789" s="8"/>
    </row>
    <row r="7790" spans="1:68" x14ac:dyDescent="0.25">
      <c r="A7790" s="8"/>
      <c r="B7790" s="8"/>
      <c r="C7790" s="8"/>
      <c r="D7790" s="8"/>
      <c r="F7790" s="8"/>
      <c r="H7790"/>
      <c r="N7790"/>
      <c r="P7790" s="8"/>
      <c r="R7790" s="8"/>
      <c r="T7790" s="8"/>
      <c r="AQ7790"/>
      <c r="BJ7790" s="33" t="s">
        <v>7957</v>
      </c>
      <c r="BP7790" s="8"/>
    </row>
    <row r="7791" spans="1:68" x14ac:dyDescent="0.25">
      <c r="A7791" s="8"/>
      <c r="B7791" s="8"/>
      <c r="C7791" s="8"/>
      <c r="D7791" s="8"/>
      <c r="F7791" s="8"/>
      <c r="H7791"/>
      <c r="N7791"/>
      <c r="P7791" s="8"/>
      <c r="R7791" s="8"/>
      <c r="T7791" s="8"/>
      <c r="AQ7791"/>
      <c r="BJ7791" s="33" t="s">
        <v>7958</v>
      </c>
      <c r="BP7791" s="8"/>
    </row>
    <row r="7792" spans="1:68" x14ac:dyDescent="0.25">
      <c r="A7792" s="8"/>
      <c r="B7792" s="8"/>
      <c r="C7792" s="8"/>
      <c r="D7792" s="8"/>
      <c r="F7792" s="8"/>
      <c r="H7792"/>
      <c r="N7792"/>
      <c r="P7792" s="8"/>
      <c r="R7792" s="8"/>
      <c r="T7792" s="8"/>
      <c r="AQ7792"/>
      <c r="BJ7792" s="33" t="s">
        <v>7959</v>
      </c>
      <c r="BP7792" s="8"/>
    </row>
    <row r="7793" spans="1:68" x14ac:dyDescent="0.25">
      <c r="A7793" s="8"/>
      <c r="B7793" s="8"/>
      <c r="C7793" s="8"/>
      <c r="D7793" s="8"/>
      <c r="F7793" s="8"/>
      <c r="H7793"/>
      <c r="N7793"/>
      <c r="P7793" s="8"/>
      <c r="R7793" s="8"/>
      <c r="T7793" s="8"/>
      <c r="AQ7793"/>
      <c r="BJ7793" s="33" t="s">
        <v>7960</v>
      </c>
      <c r="BP7793" s="8"/>
    </row>
    <row r="7794" spans="1:68" x14ac:dyDescent="0.25">
      <c r="A7794" s="8"/>
      <c r="B7794" s="8"/>
      <c r="C7794" s="8"/>
      <c r="D7794" s="8"/>
      <c r="F7794" s="8"/>
      <c r="H7794"/>
      <c r="N7794"/>
      <c r="P7794" s="8"/>
      <c r="R7794" s="8"/>
      <c r="T7794" s="8"/>
      <c r="AQ7794"/>
      <c r="BJ7794" s="33" t="s">
        <v>7961</v>
      </c>
      <c r="BP7794" s="8"/>
    </row>
    <row r="7795" spans="1:68" x14ac:dyDescent="0.25">
      <c r="A7795" s="8"/>
      <c r="B7795" s="8"/>
      <c r="C7795" s="8"/>
      <c r="D7795" s="8"/>
      <c r="F7795" s="8"/>
      <c r="H7795"/>
      <c r="N7795"/>
      <c r="P7795" s="8"/>
      <c r="R7795" s="8"/>
      <c r="T7795" s="8"/>
      <c r="AQ7795"/>
      <c r="BJ7795" s="33" t="s">
        <v>7962</v>
      </c>
      <c r="BP7795" s="8"/>
    </row>
    <row r="7796" spans="1:68" x14ac:dyDescent="0.25">
      <c r="A7796" s="8"/>
      <c r="B7796" s="8"/>
      <c r="C7796" s="8"/>
      <c r="D7796" s="8"/>
      <c r="F7796" s="8"/>
      <c r="H7796"/>
      <c r="N7796"/>
      <c r="P7796" s="8"/>
      <c r="R7796" s="8"/>
      <c r="T7796" s="8"/>
      <c r="AQ7796"/>
      <c r="BJ7796" s="33" t="s">
        <v>7963</v>
      </c>
      <c r="BP7796" s="8"/>
    </row>
    <row r="7797" spans="1:68" x14ac:dyDescent="0.25">
      <c r="A7797" s="8"/>
      <c r="B7797" s="8"/>
      <c r="C7797" s="8"/>
      <c r="D7797" s="8"/>
      <c r="F7797" s="8"/>
      <c r="H7797"/>
      <c r="N7797"/>
      <c r="P7797" s="8"/>
      <c r="R7797" s="8"/>
      <c r="T7797" s="8"/>
      <c r="AQ7797"/>
      <c r="BJ7797" s="33" t="s">
        <v>7964</v>
      </c>
      <c r="BP7797" s="8"/>
    </row>
    <row r="7798" spans="1:68" x14ac:dyDescent="0.25">
      <c r="A7798" s="8"/>
      <c r="B7798" s="8"/>
      <c r="C7798" s="8"/>
      <c r="D7798" s="8"/>
      <c r="F7798" s="8"/>
      <c r="H7798"/>
      <c r="N7798"/>
      <c r="P7798" s="8"/>
      <c r="R7798" s="8"/>
      <c r="T7798" s="8"/>
      <c r="AQ7798"/>
      <c r="BJ7798" s="33" t="s">
        <v>7965</v>
      </c>
      <c r="BP7798" s="8"/>
    </row>
    <row r="7799" spans="1:68" x14ac:dyDescent="0.25">
      <c r="A7799" s="8"/>
      <c r="B7799" s="8"/>
      <c r="C7799" s="8"/>
      <c r="D7799" s="8"/>
      <c r="F7799" s="8"/>
      <c r="H7799"/>
      <c r="N7799"/>
      <c r="P7799" s="8"/>
      <c r="R7799" s="8"/>
      <c r="T7799" s="8"/>
      <c r="AQ7799"/>
      <c r="BJ7799" s="33" t="s">
        <v>7966</v>
      </c>
      <c r="BP7799" s="8"/>
    </row>
    <row r="7800" spans="1:68" x14ac:dyDescent="0.25">
      <c r="A7800" s="8"/>
      <c r="B7800" s="8"/>
      <c r="C7800" s="8"/>
      <c r="D7800" s="8"/>
      <c r="F7800" s="8"/>
      <c r="H7800"/>
      <c r="N7800"/>
      <c r="P7800" s="8"/>
      <c r="R7800" s="8"/>
      <c r="T7800" s="8"/>
      <c r="AQ7800"/>
      <c r="BJ7800" s="33" t="s">
        <v>7967</v>
      </c>
      <c r="BP7800" s="8"/>
    </row>
    <row r="7801" spans="1:68" x14ac:dyDescent="0.25">
      <c r="A7801" s="8"/>
      <c r="B7801" s="8"/>
      <c r="C7801" s="8"/>
      <c r="D7801" s="8"/>
      <c r="F7801" s="8"/>
      <c r="H7801"/>
      <c r="N7801"/>
      <c r="P7801" s="8"/>
      <c r="R7801" s="8"/>
      <c r="T7801" s="8"/>
      <c r="AQ7801"/>
      <c r="BJ7801" s="33" t="s">
        <v>7968</v>
      </c>
      <c r="BP7801" s="8"/>
    </row>
    <row r="7802" spans="1:68" x14ac:dyDescent="0.25">
      <c r="A7802" s="8"/>
      <c r="B7802" s="8"/>
      <c r="C7802" s="8"/>
      <c r="D7802" s="8"/>
      <c r="F7802" s="8"/>
      <c r="H7802"/>
      <c r="N7802"/>
      <c r="P7802" s="8"/>
      <c r="R7802" s="8"/>
      <c r="T7802" s="8"/>
      <c r="AQ7802"/>
      <c r="BJ7802" s="33" t="s">
        <v>7969</v>
      </c>
      <c r="BP7802" s="8"/>
    </row>
    <row r="7803" spans="1:68" x14ac:dyDescent="0.25">
      <c r="A7803" s="8"/>
      <c r="B7803" s="8"/>
      <c r="C7803" s="8"/>
      <c r="D7803" s="8"/>
      <c r="F7803" s="8"/>
      <c r="H7803"/>
      <c r="N7803"/>
      <c r="P7803" s="8"/>
      <c r="R7803" s="8"/>
      <c r="T7803" s="8"/>
      <c r="AQ7803"/>
      <c r="BJ7803" s="33" t="s">
        <v>7970</v>
      </c>
      <c r="BP7803" s="8"/>
    </row>
    <row r="7804" spans="1:68" x14ac:dyDescent="0.25">
      <c r="A7804" s="8"/>
      <c r="B7804" s="8"/>
      <c r="C7804" s="8"/>
      <c r="D7804" s="8"/>
      <c r="F7804" s="8"/>
      <c r="H7804"/>
      <c r="N7804"/>
      <c r="P7804" s="8"/>
      <c r="R7804" s="8"/>
      <c r="T7804" s="8"/>
      <c r="AQ7804"/>
      <c r="BJ7804" s="33" t="s">
        <v>7971</v>
      </c>
      <c r="BP7804" s="8"/>
    </row>
    <row r="7805" spans="1:68" x14ac:dyDescent="0.25">
      <c r="A7805" s="8"/>
      <c r="B7805" s="8"/>
      <c r="C7805" s="8"/>
      <c r="D7805" s="8"/>
      <c r="F7805" s="8"/>
      <c r="H7805"/>
      <c r="N7805"/>
      <c r="P7805" s="8"/>
      <c r="R7805" s="8"/>
      <c r="T7805" s="8"/>
      <c r="AQ7805"/>
      <c r="BJ7805" s="33" t="s">
        <v>7972</v>
      </c>
      <c r="BP7805" s="8"/>
    </row>
    <row r="7806" spans="1:68" x14ac:dyDescent="0.25">
      <c r="A7806" s="8"/>
      <c r="B7806" s="8"/>
      <c r="C7806" s="8"/>
      <c r="D7806" s="8"/>
      <c r="F7806" s="8"/>
      <c r="H7806"/>
      <c r="N7806"/>
      <c r="P7806" s="8"/>
      <c r="R7806" s="8"/>
      <c r="T7806" s="8"/>
      <c r="AQ7806"/>
      <c r="BJ7806" s="33" t="s">
        <v>7973</v>
      </c>
      <c r="BP7806" s="8"/>
    </row>
    <row r="7807" spans="1:68" x14ac:dyDescent="0.25">
      <c r="A7807" s="8"/>
      <c r="B7807" s="8"/>
      <c r="C7807" s="8"/>
      <c r="D7807" s="8"/>
      <c r="F7807" s="8"/>
      <c r="H7807"/>
      <c r="N7807"/>
      <c r="P7807" s="8"/>
      <c r="R7807" s="8"/>
      <c r="T7807" s="8"/>
      <c r="AQ7807"/>
      <c r="BJ7807" s="33" t="s">
        <v>7974</v>
      </c>
      <c r="BP7807" s="8"/>
    </row>
    <row r="7808" spans="1:68" x14ac:dyDescent="0.25">
      <c r="A7808" s="8"/>
      <c r="B7808" s="8"/>
      <c r="C7808" s="8"/>
      <c r="D7808" s="8"/>
      <c r="F7808" s="8"/>
      <c r="H7808"/>
      <c r="N7808"/>
      <c r="P7808" s="8"/>
      <c r="R7808" s="8"/>
      <c r="T7808" s="8"/>
      <c r="AQ7808"/>
      <c r="BJ7808" s="33" t="s">
        <v>7975</v>
      </c>
      <c r="BP7808" s="8"/>
    </row>
    <row r="7809" spans="1:68" x14ac:dyDescent="0.25">
      <c r="A7809" s="8"/>
      <c r="B7809" s="8"/>
      <c r="C7809" s="8"/>
      <c r="D7809" s="8"/>
      <c r="F7809" s="8"/>
      <c r="H7809"/>
      <c r="N7809"/>
      <c r="P7809" s="8"/>
      <c r="R7809" s="8"/>
      <c r="T7809" s="8"/>
      <c r="AQ7809"/>
      <c r="BJ7809" s="33" t="s">
        <v>7976</v>
      </c>
      <c r="BP7809" s="8"/>
    </row>
    <row r="7810" spans="1:68" x14ac:dyDescent="0.25">
      <c r="A7810" s="8"/>
      <c r="B7810" s="8"/>
      <c r="C7810" s="8"/>
      <c r="D7810" s="8"/>
      <c r="F7810" s="8"/>
      <c r="H7810"/>
      <c r="N7810"/>
      <c r="P7810" s="8"/>
      <c r="R7810" s="8"/>
      <c r="T7810" s="8"/>
      <c r="AQ7810"/>
      <c r="BJ7810" s="33" t="s">
        <v>7977</v>
      </c>
      <c r="BP7810" s="8"/>
    </row>
    <row r="7811" spans="1:68" x14ac:dyDescent="0.25">
      <c r="A7811" s="8"/>
      <c r="B7811" s="8"/>
      <c r="C7811" s="8"/>
      <c r="D7811" s="8"/>
      <c r="F7811" s="8"/>
      <c r="H7811"/>
      <c r="N7811"/>
      <c r="P7811" s="8"/>
      <c r="R7811" s="8"/>
      <c r="T7811" s="8"/>
      <c r="AQ7811"/>
      <c r="BJ7811" s="33" t="s">
        <v>7978</v>
      </c>
      <c r="BP7811" s="8"/>
    </row>
    <row r="7812" spans="1:68" x14ac:dyDescent="0.25">
      <c r="A7812" s="8"/>
      <c r="B7812" s="8"/>
      <c r="C7812" s="8"/>
      <c r="D7812" s="8"/>
      <c r="F7812" s="8"/>
      <c r="H7812"/>
      <c r="N7812"/>
      <c r="P7812" s="8"/>
      <c r="R7812" s="8"/>
      <c r="T7812" s="8"/>
      <c r="AQ7812"/>
      <c r="BJ7812" s="33" t="s">
        <v>7979</v>
      </c>
      <c r="BP7812" s="8"/>
    </row>
    <row r="7813" spans="1:68" x14ac:dyDescent="0.25">
      <c r="A7813" s="8"/>
      <c r="B7813" s="8"/>
      <c r="C7813" s="8"/>
      <c r="D7813" s="8"/>
      <c r="F7813" s="8"/>
      <c r="H7813"/>
      <c r="N7813"/>
      <c r="P7813" s="8"/>
      <c r="R7813" s="8"/>
      <c r="T7813" s="8"/>
      <c r="AQ7813"/>
      <c r="BJ7813" s="33" t="s">
        <v>7980</v>
      </c>
      <c r="BP7813" s="8"/>
    </row>
    <row r="7814" spans="1:68" x14ac:dyDescent="0.25">
      <c r="A7814" s="8"/>
      <c r="B7814" s="8"/>
      <c r="C7814" s="8"/>
      <c r="D7814" s="8"/>
      <c r="F7814" s="8"/>
      <c r="H7814"/>
      <c r="N7814"/>
      <c r="P7814" s="8"/>
      <c r="R7814" s="8"/>
      <c r="T7814" s="8"/>
      <c r="AQ7814"/>
      <c r="BJ7814" s="33" t="s">
        <v>7981</v>
      </c>
      <c r="BP7814" s="8"/>
    </row>
    <row r="7815" spans="1:68" x14ac:dyDescent="0.25">
      <c r="A7815" s="8"/>
      <c r="B7815" s="8"/>
      <c r="C7815" s="8"/>
      <c r="D7815" s="8"/>
      <c r="F7815" s="8"/>
      <c r="H7815"/>
      <c r="N7815"/>
      <c r="P7815" s="8"/>
      <c r="R7815" s="8"/>
      <c r="T7815" s="8"/>
      <c r="AQ7815"/>
      <c r="BJ7815" s="33" t="s">
        <v>7982</v>
      </c>
      <c r="BP7815" s="8"/>
    </row>
    <row r="7816" spans="1:68" x14ac:dyDescent="0.25">
      <c r="A7816" s="8"/>
      <c r="B7816" s="8"/>
      <c r="C7816" s="8"/>
      <c r="D7816" s="8"/>
      <c r="F7816" s="8"/>
      <c r="H7816"/>
      <c r="N7816"/>
      <c r="P7816" s="8"/>
      <c r="R7816" s="8"/>
      <c r="T7816" s="8"/>
      <c r="AQ7816"/>
      <c r="BJ7816" s="33" t="s">
        <v>7983</v>
      </c>
      <c r="BP7816" s="8"/>
    </row>
    <row r="7817" spans="1:68" x14ac:dyDescent="0.25">
      <c r="A7817" s="8"/>
      <c r="B7817" s="8"/>
      <c r="C7817" s="8"/>
      <c r="D7817" s="8"/>
      <c r="F7817" s="8"/>
      <c r="H7817"/>
      <c r="N7817"/>
      <c r="P7817" s="8"/>
      <c r="R7817" s="8"/>
      <c r="T7817" s="8"/>
      <c r="AQ7817"/>
      <c r="BJ7817" s="33" t="s">
        <v>7984</v>
      </c>
      <c r="BP7817" s="8"/>
    </row>
    <row r="7818" spans="1:68" x14ac:dyDescent="0.25">
      <c r="A7818" s="8"/>
      <c r="B7818" s="8"/>
      <c r="C7818" s="8"/>
      <c r="D7818" s="8"/>
      <c r="F7818" s="8"/>
      <c r="H7818"/>
      <c r="N7818"/>
      <c r="P7818" s="8"/>
      <c r="R7818" s="8"/>
      <c r="T7818" s="8"/>
      <c r="AQ7818"/>
      <c r="BJ7818" s="33" t="s">
        <v>7985</v>
      </c>
      <c r="BP7818" s="8"/>
    </row>
    <row r="7819" spans="1:68" x14ac:dyDescent="0.25">
      <c r="A7819" s="8"/>
      <c r="B7819" s="8"/>
      <c r="C7819" s="8"/>
      <c r="D7819" s="8"/>
      <c r="F7819" s="8"/>
      <c r="H7819"/>
      <c r="N7819"/>
      <c r="P7819" s="8"/>
      <c r="R7819" s="8"/>
      <c r="T7819" s="8"/>
      <c r="AQ7819"/>
      <c r="BJ7819" s="33" t="s">
        <v>7986</v>
      </c>
      <c r="BP7819" s="8"/>
    </row>
    <row r="7820" spans="1:68" x14ac:dyDescent="0.25">
      <c r="A7820" s="8"/>
      <c r="B7820" s="8"/>
      <c r="C7820" s="8"/>
      <c r="D7820" s="8"/>
      <c r="F7820" s="8"/>
      <c r="H7820"/>
      <c r="N7820"/>
      <c r="P7820" s="8"/>
      <c r="R7820" s="8"/>
      <c r="T7820" s="8"/>
      <c r="AQ7820"/>
      <c r="BJ7820" s="33" t="s">
        <v>7987</v>
      </c>
      <c r="BP7820" s="8"/>
    </row>
    <row r="7821" spans="1:68" x14ac:dyDescent="0.25">
      <c r="A7821" s="8"/>
      <c r="B7821" s="8"/>
      <c r="C7821" s="8"/>
      <c r="D7821" s="8"/>
      <c r="F7821" s="8"/>
      <c r="H7821"/>
      <c r="N7821"/>
      <c r="P7821" s="8"/>
      <c r="R7821" s="8"/>
      <c r="T7821" s="8"/>
      <c r="AQ7821"/>
      <c r="BJ7821" s="33" t="s">
        <v>7988</v>
      </c>
      <c r="BP7821" s="8"/>
    </row>
    <row r="7822" spans="1:68" x14ac:dyDescent="0.25">
      <c r="A7822" s="8"/>
      <c r="B7822" s="8"/>
      <c r="C7822" s="8"/>
      <c r="D7822" s="8"/>
      <c r="F7822" s="8"/>
      <c r="H7822"/>
      <c r="N7822"/>
      <c r="P7822" s="8"/>
      <c r="R7822" s="8"/>
      <c r="T7822" s="8"/>
      <c r="AQ7822"/>
      <c r="BJ7822" s="33" t="s">
        <v>7989</v>
      </c>
      <c r="BP7822" s="8"/>
    </row>
    <row r="7823" spans="1:68" x14ac:dyDescent="0.25">
      <c r="A7823" s="8"/>
      <c r="B7823" s="8"/>
      <c r="C7823" s="8"/>
      <c r="D7823" s="8"/>
      <c r="F7823" s="8"/>
      <c r="H7823"/>
      <c r="N7823"/>
      <c r="P7823" s="8"/>
      <c r="R7823" s="8"/>
      <c r="T7823" s="8"/>
      <c r="AQ7823"/>
      <c r="BJ7823" s="33" t="s">
        <v>7990</v>
      </c>
      <c r="BP7823" s="8"/>
    </row>
    <row r="7824" spans="1:68" x14ac:dyDescent="0.25">
      <c r="A7824" s="8"/>
      <c r="B7824" s="8"/>
      <c r="C7824" s="8"/>
      <c r="D7824" s="8"/>
      <c r="F7824" s="8"/>
      <c r="H7824"/>
      <c r="N7824"/>
      <c r="P7824" s="8"/>
      <c r="R7824" s="8"/>
      <c r="T7824" s="8"/>
      <c r="AQ7824"/>
      <c r="BJ7824" s="33" t="s">
        <v>7991</v>
      </c>
      <c r="BP7824" s="8"/>
    </row>
    <row r="7825" spans="1:68" x14ac:dyDescent="0.25">
      <c r="A7825" s="8"/>
      <c r="B7825" s="8"/>
      <c r="C7825" s="8"/>
      <c r="D7825" s="8"/>
      <c r="F7825" s="8"/>
      <c r="H7825"/>
      <c r="N7825"/>
      <c r="P7825" s="8"/>
      <c r="R7825" s="8"/>
      <c r="T7825" s="8"/>
      <c r="AQ7825"/>
      <c r="BJ7825" s="33" t="s">
        <v>7992</v>
      </c>
      <c r="BP7825" s="8"/>
    </row>
    <row r="7826" spans="1:68" x14ac:dyDescent="0.25">
      <c r="A7826" s="8"/>
      <c r="B7826" s="8"/>
      <c r="C7826" s="8"/>
      <c r="D7826" s="8"/>
      <c r="F7826" s="8"/>
      <c r="H7826"/>
      <c r="N7826"/>
      <c r="P7826" s="8"/>
      <c r="R7826" s="8"/>
      <c r="T7826" s="8"/>
      <c r="AQ7826"/>
      <c r="BJ7826" s="33" t="s">
        <v>7993</v>
      </c>
      <c r="BP7826" s="8"/>
    </row>
    <row r="7827" spans="1:68" x14ac:dyDescent="0.25">
      <c r="A7827" s="8"/>
      <c r="B7827" s="8"/>
      <c r="C7827" s="8"/>
      <c r="D7827" s="8"/>
      <c r="F7827" s="8"/>
      <c r="H7827"/>
      <c r="N7827"/>
      <c r="P7827" s="8"/>
      <c r="R7827" s="8"/>
      <c r="T7827" s="8"/>
      <c r="AQ7827"/>
      <c r="BJ7827" s="33" t="s">
        <v>7994</v>
      </c>
      <c r="BP7827" s="8"/>
    </row>
    <row r="7828" spans="1:68" x14ac:dyDescent="0.25">
      <c r="A7828" s="8"/>
      <c r="B7828" s="8"/>
      <c r="C7828" s="8"/>
      <c r="D7828" s="8"/>
      <c r="F7828" s="8"/>
      <c r="H7828"/>
      <c r="N7828"/>
      <c r="P7828" s="8"/>
      <c r="R7828" s="8"/>
      <c r="T7828" s="8"/>
      <c r="AQ7828"/>
      <c r="BJ7828" s="33" t="s">
        <v>7995</v>
      </c>
      <c r="BP7828" s="8"/>
    </row>
    <row r="7829" spans="1:68" x14ac:dyDescent="0.25">
      <c r="A7829" s="8"/>
      <c r="B7829" s="8"/>
      <c r="C7829" s="8"/>
      <c r="D7829" s="8"/>
      <c r="F7829" s="8"/>
      <c r="H7829"/>
      <c r="N7829"/>
      <c r="P7829" s="8"/>
      <c r="R7829" s="8"/>
      <c r="T7829" s="8"/>
      <c r="AQ7829"/>
      <c r="BJ7829" s="33" t="s">
        <v>7996</v>
      </c>
      <c r="BP7829" s="8"/>
    </row>
    <row r="7830" spans="1:68" x14ac:dyDescent="0.25">
      <c r="A7830" s="8"/>
      <c r="B7830" s="8"/>
      <c r="C7830" s="8"/>
      <c r="D7830" s="8"/>
      <c r="F7830" s="8"/>
      <c r="H7830"/>
      <c r="N7830"/>
      <c r="P7830" s="8"/>
      <c r="R7830" s="8"/>
      <c r="T7830" s="8"/>
      <c r="AQ7830"/>
      <c r="BJ7830" s="33" t="s">
        <v>7997</v>
      </c>
      <c r="BP7830" s="8"/>
    </row>
    <row r="7831" spans="1:68" x14ac:dyDescent="0.25">
      <c r="A7831" s="8"/>
      <c r="B7831" s="8"/>
      <c r="C7831" s="8"/>
      <c r="D7831" s="8"/>
      <c r="F7831" s="8"/>
      <c r="H7831"/>
      <c r="N7831"/>
      <c r="P7831" s="8"/>
      <c r="R7831" s="8"/>
      <c r="T7831" s="8"/>
      <c r="AQ7831"/>
      <c r="BJ7831" s="33" t="s">
        <v>7998</v>
      </c>
      <c r="BP7831" s="8"/>
    </row>
    <row r="7832" spans="1:68" x14ac:dyDescent="0.25">
      <c r="A7832" s="8"/>
      <c r="B7832" s="8"/>
      <c r="C7832" s="8"/>
      <c r="D7832" s="8"/>
      <c r="F7832" s="8"/>
      <c r="H7832"/>
      <c r="N7832"/>
      <c r="P7832" s="8"/>
      <c r="R7832" s="8"/>
      <c r="T7832" s="8"/>
      <c r="AQ7832"/>
      <c r="BJ7832" s="33" t="s">
        <v>7999</v>
      </c>
      <c r="BP7832" s="8"/>
    </row>
    <row r="7833" spans="1:68" x14ac:dyDescent="0.25">
      <c r="A7833" s="8"/>
      <c r="B7833" s="8"/>
      <c r="C7833" s="8"/>
      <c r="D7833" s="8"/>
      <c r="F7833" s="8"/>
      <c r="H7833"/>
      <c r="N7833"/>
      <c r="P7833" s="8"/>
      <c r="R7833" s="8"/>
      <c r="T7833" s="8"/>
      <c r="AQ7833"/>
      <c r="BJ7833" s="33" t="s">
        <v>8000</v>
      </c>
      <c r="BP7833" s="8"/>
    </row>
    <row r="7834" spans="1:68" x14ac:dyDescent="0.25">
      <c r="A7834" s="8"/>
      <c r="B7834" s="8"/>
      <c r="C7834" s="8"/>
      <c r="D7834" s="8"/>
      <c r="F7834" s="8"/>
      <c r="H7834"/>
      <c r="N7834"/>
      <c r="P7834" s="8"/>
      <c r="R7834" s="8"/>
      <c r="T7834" s="8"/>
      <c r="AQ7834"/>
      <c r="BJ7834" s="33" t="s">
        <v>8001</v>
      </c>
      <c r="BP7834" s="8"/>
    </row>
    <row r="7835" spans="1:68" x14ac:dyDescent="0.25">
      <c r="A7835" s="8"/>
      <c r="B7835" s="8"/>
      <c r="C7835" s="8"/>
      <c r="D7835" s="8"/>
      <c r="F7835" s="8"/>
      <c r="H7835"/>
      <c r="N7835"/>
      <c r="P7835" s="8"/>
      <c r="R7835" s="8"/>
      <c r="T7835" s="8"/>
      <c r="AQ7835"/>
      <c r="BJ7835" s="33" t="s">
        <v>8002</v>
      </c>
      <c r="BP7835" s="8"/>
    </row>
    <row r="7836" spans="1:68" x14ac:dyDescent="0.25">
      <c r="A7836" s="8"/>
      <c r="B7836" s="8"/>
      <c r="C7836" s="8"/>
      <c r="D7836" s="8"/>
      <c r="F7836" s="8"/>
      <c r="H7836"/>
      <c r="N7836"/>
      <c r="P7836" s="8"/>
      <c r="R7836" s="8"/>
      <c r="T7836" s="8"/>
      <c r="AQ7836"/>
      <c r="BJ7836" s="33" t="s">
        <v>8003</v>
      </c>
      <c r="BP7836" s="8"/>
    </row>
    <row r="7837" spans="1:68" x14ac:dyDescent="0.25">
      <c r="A7837" s="8"/>
      <c r="B7837" s="8"/>
      <c r="C7837" s="8"/>
      <c r="D7837" s="8"/>
      <c r="F7837" s="8"/>
      <c r="H7837"/>
      <c r="N7837"/>
      <c r="P7837" s="8"/>
      <c r="R7837" s="8"/>
      <c r="T7837" s="8"/>
      <c r="AQ7837"/>
      <c r="BJ7837" s="33" t="s">
        <v>8004</v>
      </c>
      <c r="BP7837" s="8"/>
    </row>
    <row r="7838" spans="1:68" x14ac:dyDescent="0.25">
      <c r="A7838" s="8"/>
      <c r="B7838" s="8"/>
      <c r="C7838" s="8"/>
      <c r="D7838" s="8"/>
      <c r="F7838" s="8"/>
      <c r="H7838"/>
      <c r="N7838"/>
      <c r="P7838" s="8"/>
      <c r="R7838" s="8"/>
      <c r="T7838" s="8"/>
      <c r="AQ7838"/>
      <c r="BJ7838" s="33" t="s">
        <v>8005</v>
      </c>
      <c r="BP7838" s="8"/>
    </row>
    <row r="7839" spans="1:68" x14ac:dyDescent="0.25">
      <c r="A7839" s="8"/>
      <c r="B7839" s="8"/>
      <c r="C7839" s="8"/>
      <c r="D7839" s="8"/>
      <c r="F7839" s="8"/>
      <c r="H7839"/>
      <c r="N7839"/>
      <c r="P7839" s="8"/>
      <c r="R7839" s="8"/>
      <c r="T7839" s="8"/>
      <c r="AQ7839"/>
      <c r="BJ7839" s="33" t="s">
        <v>8006</v>
      </c>
      <c r="BP7839" s="8"/>
    </row>
    <row r="7840" spans="1:68" x14ac:dyDescent="0.25">
      <c r="A7840" s="8"/>
      <c r="B7840" s="8"/>
      <c r="C7840" s="8"/>
      <c r="D7840" s="8"/>
      <c r="F7840" s="8"/>
      <c r="H7840"/>
      <c r="N7840"/>
      <c r="P7840" s="8"/>
      <c r="R7840" s="8"/>
      <c r="T7840" s="8"/>
      <c r="AQ7840"/>
      <c r="BJ7840" s="33" t="s">
        <v>8007</v>
      </c>
      <c r="BP7840" s="8"/>
    </row>
    <row r="7841" spans="1:68" x14ac:dyDescent="0.25">
      <c r="A7841" s="8"/>
      <c r="B7841" s="8"/>
      <c r="C7841" s="8"/>
      <c r="D7841" s="8"/>
      <c r="F7841" s="8"/>
      <c r="H7841"/>
      <c r="N7841"/>
      <c r="P7841" s="8"/>
      <c r="R7841" s="8"/>
      <c r="T7841" s="8"/>
      <c r="AQ7841"/>
      <c r="BJ7841" s="33" t="s">
        <v>8008</v>
      </c>
      <c r="BP7841" s="8"/>
    </row>
    <row r="7842" spans="1:68" x14ac:dyDescent="0.25">
      <c r="A7842" s="8"/>
      <c r="B7842" s="8"/>
      <c r="C7842" s="8"/>
      <c r="D7842" s="8"/>
      <c r="F7842" s="8"/>
      <c r="H7842"/>
      <c r="N7842"/>
      <c r="P7842" s="8"/>
      <c r="R7842" s="8"/>
      <c r="T7842" s="8"/>
      <c r="AQ7842"/>
      <c r="BJ7842" s="33" t="s">
        <v>8009</v>
      </c>
      <c r="BP7842" s="8"/>
    </row>
    <row r="7843" spans="1:68" x14ac:dyDescent="0.25">
      <c r="A7843" s="8"/>
      <c r="B7843" s="8"/>
      <c r="C7843" s="8"/>
      <c r="D7843" s="8"/>
      <c r="F7843" s="8"/>
      <c r="H7843"/>
      <c r="N7843"/>
      <c r="P7843" s="8"/>
      <c r="R7843" s="8"/>
      <c r="T7843" s="8"/>
      <c r="AQ7843"/>
      <c r="BJ7843" s="33" t="s">
        <v>8010</v>
      </c>
      <c r="BP7843" s="8"/>
    </row>
    <row r="7844" spans="1:68" x14ac:dyDescent="0.25">
      <c r="A7844" s="8"/>
      <c r="B7844" s="8"/>
      <c r="C7844" s="8"/>
      <c r="D7844" s="8"/>
      <c r="F7844" s="8"/>
      <c r="H7844"/>
      <c r="N7844"/>
      <c r="P7844" s="8"/>
      <c r="R7844" s="8"/>
      <c r="T7844" s="8"/>
      <c r="AQ7844"/>
      <c r="BJ7844" s="33" t="s">
        <v>8011</v>
      </c>
      <c r="BP7844" s="8"/>
    </row>
    <row r="7845" spans="1:68" x14ac:dyDescent="0.25">
      <c r="A7845" s="8"/>
      <c r="B7845" s="8"/>
      <c r="C7845" s="8"/>
      <c r="D7845" s="8"/>
      <c r="F7845" s="8"/>
      <c r="H7845"/>
      <c r="N7845"/>
      <c r="P7845" s="8"/>
      <c r="R7845" s="8"/>
      <c r="T7845" s="8"/>
      <c r="AQ7845"/>
      <c r="BJ7845" s="33" t="s">
        <v>8012</v>
      </c>
      <c r="BP7845" s="8"/>
    </row>
    <row r="7846" spans="1:68" x14ac:dyDescent="0.25">
      <c r="A7846" s="8"/>
      <c r="B7846" s="8"/>
      <c r="C7846" s="8"/>
      <c r="D7846" s="8"/>
      <c r="F7846" s="8"/>
      <c r="H7846"/>
      <c r="N7846"/>
      <c r="P7846" s="8"/>
      <c r="R7846" s="8"/>
      <c r="T7846" s="8"/>
      <c r="AQ7846"/>
      <c r="BJ7846" s="33" t="s">
        <v>8013</v>
      </c>
      <c r="BP7846" s="8"/>
    </row>
    <row r="7847" spans="1:68" x14ac:dyDescent="0.25">
      <c r="A7847" s="8"/>
      <c r="B7847" s="8"/>
      <c r="C7847" s="8"/>
      <c r="D7847" s="8"/>
      <c r="F7847" s="8"/>
      <c r="H7847"/>
      <c r="N7847"/>
      <c r="P7847" s="8"/>
      <c r="R7847" s="8"/>
      <c r="T7847" s="8"/>
      <c r="AQ7847"/>
      <c r="BJ7847" s="33" t="s">
        <v>8014</v>
      </c>
      <c r="BP7847" s="8"/>
    </row>
    <row r="7848" spans="1:68" x14ac:dyDescent="0.25">
      <c r="A7848" s="8"/>
      <c r="B7848" s="8"/>
      <c r="C7848" s="8"/>
      <c r="D7848" s="8"/>
      <c r="F7848" s="8"/>
      <c r="H7848"/>
      <c r="N7848"/>
      <c r="P7848" s="8"/>
      <c r="R7848" s="8"/>
      <c r="T7848" s="8"/>
      <c r="AQ7848"/>
      <c r="BJ7848" s="33" t="s">
        <v>8015</v>
      </c>
      <c r="BP7848" s="8"/>
    </row>
    <row r="7849" spans="1:68" x14ac:dyDescent="0.25">
      <c r="A7849" s="8"/>
      <c r="B7849" s="8"/>
      <c r="C7849" s="8"/>
      <c r="D7849" s="8"/>
      <c r="F7849" s="8"/>
      <c r="H7849"/>
      <c r="N7849"/>
      <c r="P7849" s="8"/>
      <c r="R7849" s="8"/>
      <c r="T7849" s="8"/>
      <c r="AQ7849"/>
      <c r="BJ7849" s="33" t="s">
        <v>8016</v>
      </c>
      <c r="BP7849" s="8"/>
    </row>
    <row r="7850" spans="1:68" x14ac:dyDescent="0.25">
      <c r="A7850" s="8"/>
      <c r="B7850" s="8"/>
      <c r="C7850" s="8"/>
      <c r="D7850" s="8"/>
      <c r="F7850" s="8"/>
      <c r="H7850"/>
      <c r="N7850"/>
      <c r="P7850" s="8"/>
      <c r="R7850" s="8"/>
      <c r="T7850" s="8"/>
      <c r="AQ7850"/>
      <c r="BJ7850" s="33" t="s">
        <v>8017</v>
      </c>
      <c r="BP7850" s="8"/>
    </row>
    <row r="7851" spans="1:68" x14ac:dyDescent="0.25">
      <c r="A7851" s="8"/>
      <c r="B7851" s="8"/>
      <c r="C7851" s="8"/>
      <c r="D7851" s="8"/>
      <c r="F7851" s="8"/>
      <c r="H7851"/>
      <c r="N7851"/>
      <c r="P7851" s="8"/>
      <c r="R7851" s="8"/>
      <c r="T7851" s="8"/>
      <c r="AQ7851"/>
      <c r="BJ7851" s="33" t="s">
        <v>8018</v>
      </c>
      <c r="BP7851" s="8"/>
    </row>
    <row r="7852" spans="1:68" x14ac:dyDescent="0.25">
      <c r="A7852" s="8"/>
      <c r="B7852" s="8"/>
      <c r="C7852" s="8"/>
      <c r="D7852" s="8"/>
      <c r="F7852" s="8"/>
      <c r="H7852"/>
      <c r="N7852"/>
      <c r="P7852" s="8"/>
      <c r="R7852" s="8"/>
      <c r="T7852" s="8"/>
      <c r="AQ7852"/>
      <c r="BJ7852" s="33" t="s">
        <v>8019</v>
      </c>
      <c r="BP7852" s="8"/>
    </row>
    <row r="7853" spans="1:68" x14ac:dyDescent="0.25">
      <c r="A7853" s="8"/>
      <c r="B7853" s="8"/>
      <c r="C7853" s="8"/>
      <c r="D7853" s="8"/>
      <c r="F7853" s="8"/>
      <c r="H7853"/>
      <c r="N7853"/>
      <c r="P7853" s="8"/>
      <c r="R7853" s="8"/>
      <c r="T7853" s="8"/>
      <c r="AQ7853"/>
      <c r="BJ7853" s="33" t="s">
        <v>8020</v>
      </c>
      <c r="BP7853" s="8"/>
    </row>
    <row r="7854" spans="1:68" x14ac:dyDescent="0.25">
      <c r="A7854" s="8"/>
      <c r="B7854" s="8"/>
      <c r="C7854" s="8"/>
      <c r="D7854" s="8"/>
      <c r="F7854" s="8"/>
      <c r="H7854"/>
      <c r="N7854"/>
      <c r="P7854" s="8"/>
      <c r="R7854" s="8"/>
      <c r="T7854" s="8"/>
      <c r="AQ7854"/>
      <c r="BJ7854" s="33" t="s">
        <v>8021</v>
      </c>
      <c r="BP7854" s="8"/>
    </row>
    <row r="7855" spans="1:68" x14ac:dyDescent="0.25">
      <c r="A7855" s="8"/>
      <c r="B7855" s="8"/>
      <c r="C7855" s="8"/>
      <c r="D7855" s="8"/>
      <c r="F7855" s="8"/>
      <c r="H7855"/>
      <c r="N7855"/>
      <c r="P7855" s="8"/>
      <c r="R7855" s="8"/>
      <c r="T7855" s="8"/>
      <c r="AQ7855"/>
      <c r="BJ7855" s="33" t="s">
        <v>8022</v>
      </c>
      <c r="BP7855" s="8"/>
    </row>
    <row r="7856" spans="1:68" x14ac:dyDescent="0.25">
      <c r="A7856" s="8"/>
      <c r="B7856" s="8"/>
      <c r="C7856" s="8"/>
      <c r="D7856" s="8"/>
      <c r="F7856" s="8"/>
      <c r="H7856"/>
      <c r="N7856"/>
      <c r="P7856" s="8"/>
      <c r="R7856" s="8"/>
      <c r="T7856" s="8"/>
      <c r="AQ7856"/>
      <c r="BJ7856" s="33" t="s">
        <v>8023</v>
      </c>
      <c r="BP7856" s="8"/>
    </row>
    <row r="7857" spans="1:68" x14ac:dyDescent="0.25">
      <c r="A7857" s="8"/>
      <c r="B7857" s="8"/>
      <c r="C7857" s="8"/>
      <c r="D7857" s="8"/>
      <c r="F7857" s="8"/>
      <c r="H7857"/>
      <c r="N7857"/>
      <c r="P7857" s="8"/>
      <c r="R7857" s="8"/>
      <c r="T7857" s="8"/>
      <c r="AQ7857"/>
      <c r="BJ7857" s="33" t="s">
        <v>8024</v>
      </c>
      <c r="BP7857" s="8"/>
    </row>
    <row r="7858" spans="1:68" x14ac:dyDescent="0.25">
      <c r="A7858" s="8"/>
      <c r="B7858" s="8"/>
      <c r="C7858" s="8"/>
      <c r="D7858" s="8"/>
      <c r="F7858" s="8"/>
      <c r="H7858"/>
      <c r="N7858"/>
      <c r="P7858" s="8"/>
      <c r="R7858" s="8"/>
      <c r="T7858" s="8"/>
      <c r="AQ7858"/>
      <c r="BJ7858" s="33" t="s">
        <v>8025</v>
      </c>
      <c r="BP7858" s="8"/>
    </row>
    <row r="7859" spans="1:68" x14ac:dyDescent="0.25">
      <c r="A7859" s="8"/>
      <c r="B7859" s="8"/>
      <c r="C7859" s="8"/>
      <c r="D7859" s="8"/>
      <c r="F7859" s="8"/>
      <c r="H7859"/>
      <c r="N7859"/>
      <c r="P7859" s="8"/>
      <c r="R7859" s="8"/>
      <c r="T7859" s="8"/>
      <c r="AQ7859"/>
      <c r="BJ7859" s="33" t="s">
        <v>8026</v>
      </c>
      <c r="BP7859" s="8"/>
    </row>
    <row r="7860" spans="1:68" x14ac:dyDescent="0.25">
      <c r="A7860" s="8"/>
      <c r="B7860" s="8"/>
      <c r="C7860" s="8"/>
      <c r="D7860" s="8"/>
      <c r="F7860" s="8"/>
      <c r="H7860"/>
      <c r="N7860"/>
      <c r="P7860" s="8"/>
      <c r="R7860" s="8"/>
      <c r="T7860" s="8"/>
      <c r="AQ7860"/>
      <c r="BJ7860" s="33" t="s">
        <v>8027</v>
      </c>
      <c r="BP7860" s="8"/>
    </row>
    <row r="7861" spans="1:68" x14ac:dyDescent="0.25">
      <c r="A7861" s="8"/>
      <c r="B7861" s="8"/>
      <c r="C7861" s="8"/>
      <c r="D7861" s="8"/>
      <c r="F7861" s="8"/>
      <c r="H7861"/>
      <c r="N7861"/>
      <c r="P7861" s="8"/>
      <c r="R7861" s="8"/>
      <c r="T7861" s="8"/>
      <c r="AQ7861"/>
      <c r="BJ7861" s="33" t="s">
        <v>8028</v>
      </c>
      <c r="BP7861" s="8"/>
    </row>
    <row r="7862" spans="1:68" x14ac:dyDescent="0.25">
      <c r="A7862" s="8"/>
      <c r="B7862" s="8"/>
      <c r="C7862" s="8"/>
      <c r="D7862" s="8"/>
      <c r="F7862" s="8"/>
      <c r="H7862"/>
      <c r="N7862"/>
      <c r="P7862" s="8"/>
      <c r="R7862" s="8"/>
      <c r="T7862" s="8"/>
      <c r="AQ7862"/>
      <c r="BJ7862" s="33" t="s">
        <v>8029</v>
      </c>
      <c r="BP7862" s="8"/>
    </row>
    <row r="7863" spans="1:68" x14ac:dyDescent="0.25">
      <c r="A7863" s="8"/>
      <c r="B7863" s="8"/>
      <c r="C7863" s="8"/>
      <c r="D7863" s="8"/>
      <c r="F7863" s="8"/>
      <c r="H7863"/>
      <c r="N7863"/>
      <c r="P7863" s="8"/>
      <c r="R7863" s="8"/>
      <c r="T7863" s="8"/>
      <c r="AQ7863"/>
      <c r="BJ7863" s="33" t="s">
        <v>8030</v>
      </c>
      <c r="BP7863" s="8"/>
    </row>
    <row r="7864" spans="1:68" x14ac:dyDescent="0.25">
      <c r="A7864" s="8"/>
      <c r="B7864" s="8"/>
      <c r="C7864" s="8"/>
      <c r="D7864" s="8"/>
      <c r="F7864" s="8"/>
      <c r="H7864"/>
      <c r="N7864"/>
      <c r="P7864" s="8"/>
      <c r="R7864" s="8"/>
      <c r="T7864" s="8"/>
      <c r="AQ7864"/>
      <c r="BJ7864" s="33" t="s">
        <v>8031</v>
      </c>
      <c r="BP7864" s="8"/>
    </row>
    <row r="7865" spans="1:68" x14ac:dyDescent="0.25">
      <c r="A7865" s="8"/>
      <c r="B7865" s="8"/>
      <c r="C7865" s="8"/>
      <c r="D7865" s="8"/>
      <c r="F7865" s="8"/>
      <c r="H7865"/>
      <c r="N7865"/>
      <c r="P7865" s="8"/>
      <c r="R7865" s="8"/>
      <c r="T7865" s="8"/>
      <c r="AQ7865"/>
      <c r="BJ7865" s="33" t="s">
        <v>8032</v>
      </c>
      <c r="BP7865" s="8"/>
    </row>
    <row r="7866" spans="1:68" x14ac:dyDescent="0.25">
      <c r="A7866" s="8"/>
      <c r="B7866" s="8"/>
      <c r="C7866" s="8"/>
      <c r="D7866" s="8"/>
      <c r="F7866" s="8"/>
      <c r="H7866"/>
      <c r="N7866"/>
      <c r="P7866" s="8"/>
      <c r="R7866" s="8"/>
      <c r="T7866" s="8"/>
      <c r="AQ7866"/>
      <c r="BJ7866" s="33" t="s">
        <v>8033</v>
      </c>
      <c r="BP7866" s="8"/>
    </row>
    <row r="7867" spans="1:68" x14ac:dyDescent="0.25">
      <c r="A7867" s="8"/>
      <c r="B7867" s="8"/>
      <c r="C7867" s="8"/>
      <c r="D7867" s="8"/>
      <c r="F7867" s="8"/>
      <c r="H7867"/>
      <c r="N7867"/>
      <c r="P7867" s="8"/>
      <c r="R7867" s="8"/>
      <c r="T7867" s="8"/>
      <c r="AQ7867"/>
      <c r="BJ7867" s="33" t="s">
        <v>8034</v>
      </c>
      <c r="BP7867" s="8"/>
    </row>
    <row r="7868" spans="1:68" x14ac:dyDescent="0.25">
      <c r="A7868" s="8"/>
      <c r="B7868" s="8"/>
      <c r="C7868" s="8"/>
      <c r="D7868" s="8"/>
      <c r="F7868" s="8"/>
      <c r="H7868"/>
      <c r="N7868"/>
      <c r="P7868" s="8"/>
      <c r="R7868" s="8"/>
      <c r="T7868" s="8"/>
      <c r="AQ7868"/>
      <c r="BJ7868" s="33" t="s">
        <v>8035</v>
      </c>
      <c r="BP7868" s="8"/>
    </row>
    <row r="7869" spans="1:68" x14ac:dyDescent="0.25">
      <c r="A7869" s="8"/>
      <c r="B7869" s="8"/>
      <c r="C7869" s="8"/>
      <c r="D7869" s="8"/>
      <c r="F7869" s="8"/>
      <c r="H7869"/>
      <c r="N7869"/>
      <c r="P7869" s="8"/>
      <c r="R7869" s="8"/>
      <c r="T7869" s="8"/>
      <c r="AQ7869"/>
      <c r="BJ7869" s="33" t="s">
        <v>8036</v>
      </c>
      <c r="BP7869" s="8"/>
    </row>
    <row r="7870" spans="1:68" x14ac:dyDescent="0.25">
      <c r="A7870" s="8"/>
      <c r="B7870" s="8"/>
      <c r="C7870" s="8"/>
      <c r="D7870" s="8"/>
      <c r="F7870" s="8"/>
      <c r="H7870"/>
      <c r="N7870"/>
      <c r="P7870" s="8"/>
      <c r="R7870" s="8"/>
      <c r="T7870" s="8"/>
      <c r="AQ7870"/>
      <c r="BJ7870" s="33" t="s">
        <v>8037</v>
      </c>
      <c r="BP7870" s="8"/>
    </row>
    <row r="7871" spans="1:68" x14ac:dyDescent="0.25">
      <c r="A7871" s="8"/>
      <c r="B7871" s="8"/>
      <c r="C7871" s="8"/>
      <c r="D7871" s="8"/>
      <c r="F7871" s="8"/>
      <c r="H7871"/>
      <c r="N7871"/>
      <c r="P7871" s="8"/>
      <c r="R7871" s="8"/>
      <c r="T7871" s="8"/>
      <c r="AQ7871"/>
      <c r="BJ7871" s="33" t="s">
        <v>8038</v>
      </c>
      <c r="BP7871" s="8"/>
    </row>
    <row r="7872" spans="1:68" x14ac:dyDescent="0.25">
      <c r="A7872" s="8"/>
      <c r="B7872" s="8"/>
      <c r="C7872" s="8"/>
      <c r="D7872" s="8"/>
      <c r="F7872" s="8"/>
      <c r="H7872"/>
      <c r="N7872"/>
      <c r="P7872" s="8"/>
      <c r="R7872" s="8"/>
      <c r="T7872" s="8"/>
      <c r="AQ7872"/>
      <c r="BJ7872" s="33" t="s">
        <v>8039</v>
      </c>
      <c r="BP7872" s="8"/>
    </row>
    <row r="7873" spans="1:68" x14ac:dyDescent="0.25">
      <c r="A7873" s="8"/>
      <c r="B7873" s="8"/>
      <c r="C7873" s="8"/>
      <c r="D7873" s="8"/>
      <c r="F7873" s="8"/>
      <c r="H7873"/>
      <c r="N7873"/>
      <c r="P7873" s="8"/>
      <c r="R7873" s="8"/>
      <c r="T7873" s="8"/>
      <c r="AQ7873"/>
      <c r="BJ7873" s="33" t="s">
        <v>8040</v>
      </c>
      <c r="BP7873" s="8"/>
    </row>
    <row r="7874" spans="1:68" x14ac:dyDescent="0.25">
      <c r="A7874" s="8"/>
      <c r="B7874" s="8"/>
      <c r="C7874" s="8"/>
      <c r="D7874" s="8"/>
      <c r="F7874" s="8"/>
      <c r="H7874"/>
      <c r="N7874"/>
      <c r="P7874" s="8"/>
      <c r="R7874" s="8"/>
      <c r="T7874" s="8"/>
      <c r="AQ7874"/>
      <c r="BJ7874" s="33" t="s">
        <v>8041</v>
      </c>
      <c r="BP7874" s="8"/>
    </row>
    <row r="7875" spans="1:68" x14ac:dyDescent="0.25">
      <c r="A7875" s="8"/>
      <c r="B7875" s="8"/>
      <c r="C7875" s="8"/>
      <c r="D7875" s="8"/>
      <c r="F7875" s="8"/>
      <c r="H7875"/>
      <c r="N7875"/>
      <c r="P7875" s="8"/>
      <c r="R7875" s="8"/>
      <c r="T7875" s="8"/>
      <c r="AQ7875"/>
      <c r="BJ7875" s="33" t="s">
        <v>8042</v>
      </c>
      <c r="BP7875" s="8"/>
    </row>
    <row r="7876" spans="1:68" x14ac:dyDescent="0.25">
      <c r="A7876" s="8"/>
      <c r="B7876" s="8"/>
      <c r="C7876" s="8"/>
      <c r="D7876" s="8"/>
      <c r="F7876" s="8"/>
      <c r="H7876"/>
      <c r="N7876"/>
      <c r="P7876" s="8"/>
      <c r="R7876" s="8"/>
      <c r="T7876" s="8"/>
      <c r="AQ7876"/>
      <c r="BJ7876" s="33" t="s">
        <v>8043</v>
      </c>
      <c r="BP7876" s="8"/>
    </row>
    <row r="7877" spans="1:68" x14ac:dyDescent="0.25">
      <c r="A7877" s="8"/>
      <c r="B7877" s="8"/>
      <c r="C7877" s="8"/>
      <c r="D7877" s="8"/>
      <c r="F7877" s="8"/>
      <c r="H7877"/>
      <c r="N7877"/>
      <c r="P7877" s="8"/>
      <c r="R7877" s="8"/>
      <c r="T7877" s="8"/>
      <c r="AQ7877"/>
      <c r="BJ7877" s="33" t="s">
        <v>8044</v>
      </c>
      <c r="BP7877" s="8"/>
    </row>
    <row r="7878" spans="1:68" x14ac:dyDescent="0.25">
      <c r="A7878" s="8"/>
      <c r="B7878" s="8"/>
      <c r="C7878" s="8"/>
      <c r="D7878" s="8"/>
      <c r="F7878" s="8"/>
      <c r="H7878"/>
      <c r="N7878"/>
      <c r="P7878" s="8"/>
      <c r="R7878" s="8"/>
      <c r="T7878" s="8"/>
      <c r="AQ7878"/>
      <c r="BJ7878" s="33" t="s">
        <v>8045</v>
      </c>
      <c r="BP7878" s="8"/>
    </row>
    <row r="7879" spans="1:68" x14ac:dyDescent="0.25">
      <c r="A7879" s="8"/>
      <c r="B7879" s="8"/>
      <c r="C7879" s="8"/>
      <c r="D7879" s="8"/>
      <c r="F7879" s="8"/>
      <c r="H7879"/>
      <c r="N7879"/>
      <c r="P7879" s="8"/>
      <c r="R7879" s="8"/>
      <c r="T7879" s="8"/>
      <c r="AQ7879"/>
      <c r="BJ7879" s="33" t="s">
        <v>8046</v>
      </c>
      <c r="BP7879" s="8"/>
    </row>
    <row r="7880" spans="1:68" x14ac:dyDescent="0.25">
      <c r="A7880" s="8"/>
      <c r="B7880" s="8"/>
      <c r="C7880" s="8"/>
      <c r="D7880" s="8"/>
      <c r="F7880" s="8"/>
      <c r="H7880"/>
      <c r="N7880"/>
      <c r="P7880" s="8"/>
      <c r="R7880" s="8"/>
      <c r="T7880" s="8"/>
      <c r="AQ7880"/>
      <c r="BJ7880" s="33" t="s">
        <v>8047</v>
      </c>
      <c r="BP7880" s="8"/>
    </row>
    <row r="7881" spans="1:68" x14ac:dyDescent="0.25">
      <c r="A7881" s="8"/>
      <c r="B7881" s="8"/>
      <c r="C7881" s="8"/>
      <c r="D7881" s="8"/>
      <c r="F7881" s="8"/>
      <c r="H7881"/>
      <c r="N7881"/>
      <c r="P7881" s="8"/>
      <c r="R7881" s="8"/>
      <c r="T7881" s="8"/>
      <c r="AQ7881"/>
      <c r="BJ7881" s="33" t="s">
        <v>8048</v>
      </c>
      <c r="BP7881" s="8"/>
    </row>
    <row r="7882" spans="1:68" x14ac:dyDescent="0.25">
      <c r="A7882" s="8"/>
      <c r="B7882" s="8"/>
      <c r="C7882" s="8"/>
      <c r="D7882" s="8"/>
      <c r="F7882" s="8"/>
      <c r="H7882"/>
      <c r="N7882"/>
      <c r="P7882" s="8"/>
      <c r="R7882" s="8"/>
      <c r="T7882" s="8"/>
      <c r="AQ7882"/>
      <c r="BJ7882" s="33" t="s">
        <v>8049</v>
      </c>
      <c r="BP7882" s="8"/>
    </row>
    <row r="7883" spans="1:68" x14ac:dyDescent="0.25">
      <c r="A7883" s="8"/>
      <c r="B7883" s="8"/>
      <c r="C7883" s="8"/>
      <c r="D7883" s="8"/>
      <c r="F7883" s="8"/>
      <c r="H7883"/>
      <c r="N7883"/>
      <c r="P7883" s="8"/>
      <c r="R7883" s="8"/>
      <c r="T7883" s="8"/>
      <c r="AQ7883"/>
      <c r="BJ7883" s="33" t="s">
        <v>8050</v>
      </c>
      <c r="BP7883" s="8"/>
    </row>
    <row r="7884" spans="1:68" x14ac:dyDescent="0.25">
      <c r="A7884" s="8"/>
      <c r="B7884" s="8"/>
      <c r="C7884" s="8"/>
      <c r="D7884" s="8"/>
      <c r="F7884" s="8"/>
      <c r="H7884"/>
      <c r="N7884"/>
      <c r="P7884" s="8"/>
      <c r="R7884" s="8"/>
      <c r="T7884" s="8"/>
      <c r="AQ7884"/>
      <c r="BJ7884" s="33" t="s">
        <v>8051</v>
      </c>
      <c r="BP7884" s="8"/>
    </row>
    <row r="7885" spans="1:68" x14ac:dyDescent="0.25">
      <c r="A7885" s="8"/>
      <c r="B7885" s="8"/>
      <c r="C7885" s="8"/>
      <c r="D7885" s="8"/>
      <c r="F7885" s="8"/>
      <c r="H7885"/>
      <c r="N7885"/>
      <c r="P7885" s="8"/>
      <c r="R7885" s="8"/>
      <c r="T7885" s="8"/>
      <c r="AQ7885"/>
      <c r="BJ7885" s="33" t="s">
        <v>8052</v>
      </c>
      <c r="BP7885" s="8"/>
    </row>
    <row r="7886" spans="1:68" x14ac:dyDescent="0.25">
      <c r="A7886" s="8"/>
      <c r="B7886" s="8"/>
      <c r="C7886" s="8"/>
      <c r="D7886" s="8"/>
      <c r="F7886" s="8"/>
      <c r="H7886"/>
      <c r="N7886"/>
      <c r="P7886" s="8"/>
      <c r="R7886" s="8"/>
      <c r="T7886" s="8"/>
      <c r="AQ7886"/>
      <c r="BJ7886" s="33" t="s">
        <v>8053</v>
      </c>
      <c r="BP7886" s="8"/>
    </row>
    <row r="7887" spans="1:68" x14ac:dyDescent="0.25">
      <c r="A7887" s="8"/>
      <c r="B7887" s="8"/>
      <c r="C7887" s="8"/>
      <c r="D7887" s="8"/>
      <c r="F7887" s="8"/>
      <c r="H7887"/>
      <c r="N7887"/>
      <c r="P7887" s="8"/>
      <c r="R7887" s="8"/>
      <c r="T7887" s="8"/>
      <c r="AQ7887"/>
      <c r="BJ7887" s="33" t="s">
        <v>8054</v>
      </c>
      <c r="BP7887" s="8"/>
    </row>
    <row r="7888" spans="1:68" x14ac:dyDescent="0.25">
      <c r="A7888" s="8"/>
      <c r="B7888" s="8"/>
      <c r="C7888" s="8"/>
      <c r="D7888" s="8"/>
      <c r="F7888" s="8"/>
      <c r="H7888"/>
      <c r="N7888"/>
      <c r="P7888" s="8"/>
      <c r="R7888" s="8"/>
      <c r="T7888" s="8"/>
      <c r="AQ7888"/>
      <c r="BJ7888" s="33" t="s">
        <v>8055</v>
      </c>
      <c r="BP7888" s="8"/>
    </row>
    <row r="7889" spans="1:68" x14ac:dyDescent="0.25">
      <c r="A7889" s="8"/>
      <c r="B7889" s="8"/>
      <c r="C7889" s="8"/>
      <c r="D7889" s="8"/>
      <c r="F7889" s="8"/>
      <c r="H7889"/>
      <c r="N7889"/>
      <c r="P7889" s="8"/>
      <c r="R7889" s="8"/>
      <c r="T7889" s="8"/>
      <c r="AQ7889"/>
      <c r="BJ7889" s="33" t="s">
        <v>8056</v>
      </c>
      <c r="BP7889" s="8"/>
    </row>
    <row r="7890" spans="1:68" x14ac:dyDescent="0.25">
      <c r="A7890" s="8"/>
      <c r="B7890" s="8"/>
      <c r="C7890" s="8"/>
      <c r="D7890" s="8"/>
      <c r="F7890" s="8"/>
      <c r="H7890"/>
      <c r="N7890"/>
      <c r="P7890" s="8"/>
      <c r="R7890" s="8"/>
      <c r="T7890" s="8"/>
      <c r="AQ7890"/>
      <c r="BJ7890" s="33" t="s">
        <v>8057</v>
      </c>
      <c r="BP7890" s="8"/>
    </row>
    <row r="7891" spans="1:68" x14ac:dyDescent="0.25">
      <c r="A7891" s="8"/>
      <c r="B7891" s="8"/>
      <c r="C7891" s="8"/>
      <c r="D7891" s="8"/>
      <c r="F7891" s="8"/>
      <c r="H7891"/>
      <c r="N7891"/>
      <c r="P7891" s="8"/>
      <c r="R7891" s="8"/>
      <c r="T7891" s="8"/>
      <c r="AQ7891"/>
      <c r="BJ7891" s="33" t="s">
        <v>8058</v>
      </c>
      <c r="BP7891" s="8"/>
    </row>
    <row r="7892" spans="1:68" x14ac:dyDescent="0.25">
      <c r="A7892" s="8"/>
      <c r="B7892" s="8"/>
      <c r="C7892" s="8"/>
      <c r="D7892" s="8"/>
      <c r="F7892" s="8"/>
      <c r="H7892"/>
      <c r="N7892"/>
      <c r="P7892" s="8"/>
      <c r="R7892" s="8"/>
      <c r="T7892" s="8"/>
      <c r="AQ7892"/>
      <c r="BJ7892" s="33" t="s">
        <v>8059</v>
      </c>
      <c r="BP7892" s="8"/>
    </row>
    <row r="7893" spans="1:68" x14ac:dyDescent="0.25">
      <c r="A7893" s="8"/>
      <c r="B7893" s="8"/>
      <c r="C7893" s="8"/>
      <c r="D7893" s="8"/>
      <c r="F7893" s="8"/>
      <c r="H7893"/>
      <c r="N7893"/>
      <c r="P7893" s="8"/>
      <c r="R7893" s="8"/>
      <c r="T7893" s="8"/>
      <c r="AQ7893"/>
      <c r="BJ7893" s="33" t="s">
        <v>8060</v>
      </c>
      <c r="BP7893" s="8"/>
    </row>
    <row r="7894" spans="1:68" x14ac:dyDescent="0.25">
      <c r="A7894" s="8"/>
      <c r="B7894" s="8"/>
      <c r="C7894" s="8"/>
      <c r="D7894" s="8"/>
      <c r="F7894" s="8"/>
      <c r="H7894"/>
      <c r="N7894"/>
      <c r="P7894" s="8"/>
      <c r="R7894" s="8"/>
      <c r="T7894" s="8"/>
      <c r="AQ7894"/>
      <c r="BJ7894" s="33" t="s">
        <v>8061</v>
      </c>
      <c r="BP7894" s="8"/>
    </row>
    <row r="7895" spans="1:68" x14ac:dyDescent="0.25">
      <c r="A7895" s="8"/>
      <c r="B7895" s="8"/>
      <c r="C7895" s="8"/>
      <c r="D7895" s="8"/>
      <c r="F7895" s="8"/>
      <c r="H7895"/>
      <c r="N7895"/>
      <c r="P7895" s="8"/>
      <c r="R7895" s="8"/>
      <c r="T7895" s="8"/>
      <c r="AQ7895"/>
      <c r="BJ7895" s="33" t="s">
        <v>8062</v>
      </c>
      <c r="BP7895" s="8"/>
    </row>
    <row r="7896" spans="1:68" x14ac:dyDescent="0.25">
      <c r="A7896" s="8"/>
      <c r="B7896" s="8"/>
      <c r="C7896" s="8"/>
      <c r="D7896" s="8"/>
      <c r="F7896" s="8"/>
      <c r="H7896"/>
      <c r="N7896"/>
      <c r="P7896" s="8"/>
      <c r="R7896" s="8"/>
      <c r="T7896" s="8"/>
      <c r="AQ7896"/>
      <c r="BJ7896" s="33" t="s">
        <v>8063</v>
      </c>
      <c r="BP7896" s="8"/>
    </row>
    <row r="7897" spans="1:68" x14ac:dyDescent="0.25">
      <c r="A7897" s="8"/>
      <c r="B7897" s="8"/>
      <c r="C7897" s="8"/>
      <c r="D7897" s="8"/>
      <c r="F7897" s="8"/>
      <c r="H7897"/>
      <c r="N7897"/>
      <c r="P7897" s="8"/>
      <c r="R7897" s="8"/>
      <c r="T7897" s="8"/>
      <c r="AQ7897"/>
      <c r="BJ7897" s="33" t="s">
        <v>8064</v>
      </c>
      <c r="BP7897" s="8"/>
    </row>
    <row r="7898" spans="1:68" x14ac:dyDescent="0.25">
      <c r="A7898" s="8"/>
      <c r="B7898" s="8"/>
      <c r="C7898" s="8"/>
      <c r="D7898" s="8"/>
      <c r="F7898" s="8"/>
      <c r="H7898"/>
      <c r="N7898"/>
      <c r="P7898" s="8"/>
      <c r="R7898" s="8"/>
      <c r="T7898" s="8"/>
      <c r="AQ7898"/>
      <c r="BJ7898" s="33" t="s">
        <v>8065</v>
      </c>
      <c r="BP7898" s="8"/>
    </row>
    <row r="7899" spans="1:68" x14ac:dyDescent="0.25">
      <c r="A7899" s="8"/>
      <c r="B7899" s="8"/>
      <c r="C7899" s="8"/>
      <c r="D7899" s="8"/>
      <c r="F7899" s="8"/>
      <c r="H7899"/>
      <c r="N7899"/>
      <c r="P7899" s="8"/>
      <c r="R7899" s="8"/>
      <c r="T7899" s="8"/>
      <c r="AQ7899"/>
      <c r="BJ7899" s="33" t="s">
        <v>8066</v>
      </c>
      <c r="BP7899" s="8"/>
    </row>
    <row r="7900" spans="1:68" x14ac:dyDescent="0.25">
      <c r="A7900" s="8"/>
      <c r="B7900" s="8"/>
      <c r="C7900" s="8"/>
      <c r="D7900" s="8"/>
      <c r="F7900" s="8"/>
      <c r="H7900"/>
      <c r="N7900"/>
      <c r="P7900" s="8"/>
      <c r="R7900" s="8"/>
      <c r="T7900" s="8"/>
      <c r="AQ7900"/>
      <c r="BJ7900" s="33" t="s">
        <v>8067</v>
      </c>
      <c r="BP7900" s="8"/>
    </row>
    <row r="7901" spans="1:68" x14ac:dyDescent="0.25">
      <c r="A7901" s="8"/>
      <c r="B7901" s="8"/>
      <c r="C7901" s="8"/>
      <c r="D7901" s="8"/>
      <c r="F7901" s="8"/>
      <c r="H7901"/>
      <c r="N7901"/>
      <c r="P7901" s="8"/>
      <c r="R7901" s="8"/>
      <c r="T7901" s="8"/>
      <c r="AQ7901"/>
      <c r="BJ7901" s="33" t="s">
        <v>8068</v>
      </c>
      <c r="BP7901" s="8"/>
    </row>
    <row r="7902" spans="1:68" x14ac:dyDescent="0.25">
      <c r="A7902" s="8"/>
      <c r="B7902" s="8"/>
      <c r="C7902" s="8"/>
      <c r="D7902" s="8"/>
      <c r="F7902" s="8"/>
      <c r="H7902"/>
      <c r="N7902"/>
      <c r="P7902" s="8"/>
      <c r="R7902" s="8"/>
      <c r="T7902" s="8"/>
      <c r="AQ7902"/>
      <c r="BJ7902" s="33" t="s">
        <v>8069</v>
      </c>
      <c r="BP7902" s="8"/>
    </row>
    <row r="7903" spans="1:68" x14ac:dyDescent="0.25">
      <c r="A7903" s="8"/>
      <c r="B7903" s="8"/>
      <c r="C7903" s="8"/>
      <c r="D7903" s="8"/>
      <c r="F7903" s="8"/>
      <c r="H7903"/>
      <c r="N7903"/>
      <c r="P7903" s="8"/>
      <c r="R7903" s="8"/>
      <c r="T7903" s="8"/>
      <c r="AQ7903"/>
      <c r="BJ7903" s="33" t="s">
        <v>8070</v>
      </c>
      <c r="BP7903" s="8"/>
    </row>
    <row r="7904" spans="1:68" x14ac:dyDescent="0.25">
      <c r="A7904" s="8"/>
      <c r="B7904" s="8"/>
      <c r="C7904" s="8"/>
      <c r="D7904" s="8"/>
      <c r="F7904" s="8"/>
      <c r="H7904"/>
      <c r="N7904"/>
      <c r="P7904" s="8"/>
      <c r="R7904" s="8"/>
      <c r="T7904" s="8"/>
      <c r="AQ7904"/>
      <c r="BJ7904" s="33" t="s">
        <v>8071</v>
      </c>
      <c r="BP7904" s="8"/>
    </row>
    <row r="7905" spans="1:68" x14ac:dyDescent="0.25">
      <c r="A7905" s="8"/>
      <c r="B7905" s="8"/>
      <c r="C7905" s="8"/>
      <c r="D7905" s="8"/>
      <c r="F7905" s="8"/>
      <c r="H7905"/>
      <c r="N7905"/>
      <c r="P7905" s="8"/>
      <c r="R7905" s="8"/>
      <c r="T7905" s="8"/>
      <c r="AQ7905"/>
      <c r="BJ7905" s="33" t="s">
        <v>8072</v>
      </c>
      <c r="BP7905" s="8"/>
    </row>
    <row r="7906" spans="1:68" x14ac:dyDescent="0.25">
      <c r="A7906" s="8"/>
      <c r="B7906" s="8"/>
      <c r="C7906" s="8"/>
      <c r="D7906" s="8"/>
      <c r="F7906" s="8"/>
      <c r="H7906"/>
      <c r="N7906"/>
      <c r="P7906" s="8"/>
      <c r="R7906" s="8"/>
      <c r="T7906" s="8"/>
      <c r="AQ7906"/>
      <c r="BJ7906" s="33" t="s">
        <v>8073</v>
      </c>
      <c r="BP7906" s="8"/>
    </row>
    <row r="7907" spans="1:68" x14ac:dyDescent="0.25">
      <c r="A7907" s="8"/>
      <c r="B7907" s="8"/>
      <c r="C7907" s="8"/>
      <c r="D7907" s="8"/>
      <c r="F7907" s="8"/>
      <c r="H7907"/>
      <c r="N7907"/>
      <c r="P7907" s="8"/>
      <c r="R7907" s="8"/>
      <c r="T7907" s="8"/>
      <c r="AQ7907"/>
      <c r="BJ7907" s="33" t="s">
        <v>8074</v>
      </c>
      <c r="BP7907" s="8"/>
    </row>
    <row r="7908" spans="1:68" x14ac:dyDescent="0.25">
      <c r="A7908" s="8"/>
      <c r="B7908" s="8"/>
      <c r="C7908" s="8"/>
      <c r="D7908" s="8"/>
      <c r="F7908" s="8"/>
      <c r="H7908"/>
      <c r="N7908"/>
      <c r="P7908" s="8"/>
      <c r="R7908" s="8"/>
      <c r="T7908" s="8"/>
      <c r="AQ7908"/>
      <c r="BJ7908" s="33" t="s">
        <v>8075</v>
      </c>
      <c r="BP7908" s="8"/>
    </row>
    <row r="7909" spans="1:68" x14ac:dyDescent="0.25">
      <c r="A7909" s="8"/>
      <c r="B7909" s="8"/>
      <c r="C7909" s="8"/>
      <c r="D7909" s="8"/>
      <c r="F7909" s="8"/>
      <c r="H7909"/>
      <c r="N7909"/>
      <c r="P7909" s="8"/>
      <c r="R7909" s="8"/>
      <c r="T7909" s="8"/>
      <c r="AQ7909"/>
      <c r="BJ7909" s="33" t="s">
        <v>8076</v>
      </c>
      <c r="BP7909" s="8"/>
    </row>
    <row r="7910" spans="1:68" x14ac:dyDescent="0.25">
      <c r="A7910" s="8"/>
      <c r="B7910" s="8"/>
      <c r="C7910" s="8"/>
      <c r="D7910" s="8"/>
      <c r="F7910" s="8"/>
      <c r="H7910"/>
      <c r="N7910"/>
      <c r="P7910" s="8"/>
      <c r="R7910" s="8"/>
      <c r="T7910" s="8"/>
      <c r="AQ7910"/>
      <c r="BJ7910" s="33" t="s">
        <v>8077</v>
      </c>
      <c r="BP7910" s="8"/>
    </row>
    <row r="7911" spans="1:68" x14ac:dyDescent="0.25">
      <c r="A7911" s="8"/>
      <c r="B7911" s="8"/>
      <c r="C7911" s="8"/>
      <c r="D7911" s="8"/>
      <c r="F7911" s="8"/>
      <c r="H7911"/>
      <c r="N7911"/>
      <c r="P7911" s="8"/>
      <c r="R7911" s="8"/>
      <c r="T7911" s="8"/>
      <c r="AQ7911"/>
      <c r="BJ7911" s="33" t="s">
        <v>8078</v>
      </c>
      <c r="BP7911" s="8"/>
    </row>
    <row r="7912" spans="1:68" x14ac:dyDescent="0.25">
      <c r="A7912" s="8"/>
      <c r="B7912" s="8"/>
      <c r="C7912" s="8"/>
      <c r="D7912" s="8"/>
      <c r="F7912" s="8"/>
      <c r="H7912"/>
      <c r="N7912"/>
      <c r="P7912" s="8"/>
      <c r="R7912" s="8"/>
      <c r="T7912" s="8"/>
      <c r="AQ7912"/>
      <c r="BJ7912" s="33" t="s">
        <v>8079</v>
      </c>
      <c r="BP7912" s="8"/>
    </row>
    <row r="7913" spans="1:68" x14ac:dyDescent="0.25">
      <c r="A7913" s="8"/>
      <c r="B7913" s="8"/>
      <c r="C7913" s="8"/>
      <c r="D7913" s="8"/>
      <c r="F7913" s="8"/>
      <c r="H7913"/>
      <c r="N7913"/>
      <c r="P7913" s="8"/>
      <c r="R7913" s="8"/>
      <c r="T7913" s="8"/>
      <c r="AQ7913"/>
      <c r="BJ7913" s="33" t="s">
        <v>8080</v>
      </c>
      <c r="BP7913" s="8"/>
    </row>
    <row r="7914" spans="1:68" x14ac:dyDescent="0.25">
      <c r="A7914" s="8"/>
      <c r="B7914" s="8"/>
      <c r="C7914" s="8"/>
      <c r="D7914" s="8"/>
      <c r="F7914" s="8"/>
      <c r="H7914"/>
      <c r="N7914"/>
      <c r="P7914" s="8"/>
      <c r="R7914" s="8"/>
      <c r="T7914" s="8"/>
      <c r="AQ7914"/>
      <c r="BJ7914" s="33" t="s">
        <v>8081</v>
      </c>
      <c r="BP7914" s="8"/>
    </row>
    <row r="7915" spans="1:68" x14ac:dyDescent="0.25">
      <c r="A7915" s="8"/>
      <c r="B7915" s="8"/>
      <c r="C7915" s="8"/>
      <c r="D7915" s="8"/>
      <c r="F7915" s="8"/>
      <c r="H7915"/>
      <c r="N7915"/>
      <c r="P7915" s="8"/>
      <c r="R7915" s="8"/>
      <c r="T7915" s="8"/>
      <c r="AQ7915"/>
      <c r="BJ7915" s="33" t="s">
        <v>8082</v>
      </c>
      <c r="BP7915" s="8"/>
    </row>
    <row r="7916" spans="1:68" x14ac:dyDescent="0.25">
      <c r="A7916" s="8"/>
      <c r="B7916" s="8"/>
      <c r="C7916" s="8"/>
      <c r="D7916" s="8"/>
      <c r="F7916" s="8"/>
      <c r="H7916"/>
      <c r="N7916"/>
      <c r="P7916" s="8"/>
      <c r="R7916" s="8"/>
      <c r="T7916" s="8"/>
      <c r="AQ7916"/>
      <c r="BJ7916" s="33" t="s">
        <v>8083</v>
      </c>
      <c r="BP7916" s="8"/>
    </row>
    <row r="7917" spans="1:68" x14ac:dyDescent="0.25">
      <c r="A7917" s="8"/>
      <c r="B7917" s="8"/>
      <c r="C7917" s="8"/>
      <c r="D7917" s="8"/>
      <c r="F7917" s="8"/>
      <c r="H7917"/>
      <c r="N7917"/>
      <c r="P7917" s="8"/>
      <c r="R7917" s="8"/>
      <c r="T7917" s="8"/>
      <c r="AQ7917"/>
      <c r="BJ7917" s="33" t="s">
        <v>8084</v>
      </c>
      <c r="BP7917" s="8"/>
    </row>
    <row r="7918" spans="1:68" x14ac:dyDescent="0.25">
      <c r="A7918" s="8"/>
      <c r="B7918" s="8"/>
      <c r="C7918" s="8"/>
      <c r="D7918" s="8"/>
      <c r="F7918" s="8"/>
      <c r="H7918"/>
      <c r="N7918"/>
      <c r="P7918" s="8"/>
      <c r="R7918" s="8"/>
      <c r="T7918" s="8"/>
      <c r="AQ7918"/>
      <c r="BJ7918" s="33" t="s">
        <v>8085</v>
      </c>
      <c r="BP7918" s="8"/>
    </row>
    <row r="7919" spans="1:68" x14ac:dyDescent="0.25">
      <c r="A7919" s="8"/>
      <c r="B7919" s="8"/>
      <c r="C7919" s="8"/>
      <c r="D7919" s="8"/>
      <c r="F7919" s="8"/>
      <c r="H7919"/>
      <c r="N7919"/>
      <c r="P7919" s="8"/>
      <c r="R7919" s="8"/>
      <c r="T7919" s="8"/>
      <c r="AQ7919"/>
      <c r="BJ7919" s="33" t="s">
        <v>8086</v>
      </c>
      <c r="BP7919" s="8"/>
    </row>
    <row r="7920" spans="1:68" x14ac:dyDescent="0.25">
      <c r="A7920" s="8"/>
      <c r="B7920" s="8"/>
      <c r="C7920" s="8"/>
      <c r="D7920" s="8"/>
      <c r="F7920" s="8"/>
      <c r="H7920"/>
      <c r="N7920"/>
      <c r="P7920" s="8"/>
      <c r="R7920" s="8"/>
      <c r="T7920" s="8"/>
      <c r="AQ7920"/>
      <c r="BJ7920" s="33" t="s">
        <v>8087</v>
      </c>
      <c r="BP7920" s="8"/>
    </row>
    <row r="7921" spans="1:68" x14ac:dyDescent="0.25">
      <c r="A7921" s="8"/>
      <c r="B7921" s="8"/>
      <c r="C7921" s="8"/>
      <c r="D7921" s="8"/>
      <c r="F7921" s="8"/>
      <c r="H7921"/>
      <c r="N7921"/>
      <c r="P7921" s="8"/>
      <c r="R7921" s="8"/>
      <c r="T7921" s="8"/>
      <c r="AQ7921"/>
      <c r="BJ7921" s="33" t="s">
        <v>8088</v>
      </c>
      <c r="BP7921" s="8"/>
    </row>
    <row r="7922" spans="1:68" x14ac:dyDescent="0.25">
      <c r="A7922" s="8"/>
      <c r="B7922" s="8"/>
      <c r="C7922" s="8"/>
      <c r="D7922" s="8"/>
      <c r="F7922" s="8"/>
      <c r="H7922"/>
      <c r="N7922"/>
      <c r="P7922" s="8"/>
      <c r="R7922" s="8"/>
      <c r="T7922" s="8"/>
      <c r="AQ7922"/>
      <c r="BJ7922" s="33" t="s">
        <v>8089</v>
      </c>
      <c r="BP7922" s="8"/>
    </row>
    <row r="7923" spans="1:68" x14ac:dyDescent="0.25">
      <c r="A7923" s="8"/>
      <c r="B7923" s="8"/>
      <c r="C7923" s="8"/>
      <c r="D7923" s="8"/>
      <c r="F7923" s="8"/>
      <c r="H7923"/>
      <c r="N7923"/>
      <c r="P7923" s="8"/>
      <c r="R7923" s="8"/>
      <c r="T7923" s="8"/>
      <c r="AQ7923"/>
      <c r="BJ7923" s="33" t="s">
        <v>8090</v>
      </c>
      <c r="BP7923" s="8"/>
    </row>
    <row r="7924" spans="1:68" x14ac:dyDescent="0.25">
      <c r="A7924" s="8"/>
      <c r="B7924" s="8"/>
      <c r="C7924" s="8"/>
      <c r="D7924" s="8"/>
      <c r="F7924" s="8"/>
      <c r="H7924"/>
      <c r="N7924"/>
      <c r="P7924" s="8"/>
      <c r="R7924" s="8"/>
      <c r="T7924" s="8"/>
      <c r="AQ7924"/>
      <c r="BJ7924" s="33" t="s">
        <v>8091</v>
      </c>
      <c r="BP7924" s="8"/>
    </row>
    <row r="7925" spans="1:68" x14ac:dyDescent="0.25">
      <c r="A7925" s="8"/>
      <c r="B7925" s="8"/>
      <c r="C7925" s="8"/>
      <c r="D7925" s="8"/>
      <c r="F7925" s="8"/>
      <c r="H7925"/>
      <c r="N7925"/>
      <c r="P7925" s="8"/>
      <c r="R7925" s="8"/>
      <c r="T7925" s="8"/>
      <c r="AQ7925"/>
      <c r="BJ7925" s="33" t="s">
        <v>8092</v>
      </c>
      <c r="BP7925" s="8"/>
    </row>
    <row r="7926" spans="1:68" x14ac:dyDescent="0.25">
      <c r="A7926" s="8"/>
      <c r="B7926" s="8"/>
      <c r="C7926" s="8"/>
      <c r="D7926" s="8"/>
      <c r="F7926" s="8"/>
      <c r="H7926"/>
      <c r="N7926"/>
      <c r="P7926" s="8"/>
      <c r="R7926" s="8"/>
      <c r="T7926" s="8"/>
      <c r="AQ7926"/>
      <c r="BJ7926" s="33" t="s">
        <v>8093</v>
      </c>
      <c r="BP7926" s="8"/>
    </row>
    <row r="7927" spans="1:68" x14ac:dyDescent="0.25">
      <c r="A7927" s="8"/>
      <c r="B7927" s="8"/>
      <c r="C7927" s="8"/>
      <c r="D7927" s="8"/>
      <c r="F7927" s="8"/>
      <c r="H7927"/>
      <c r="N7927"/>
      <c r="P7927" s="8"/>
      <c r="R7927" s="8"/>
      <c r="T7927" s="8"/>
      <c r="AQ7927"/>
      <c r="BJ7927" s="33" t="s">
        <v>8094</v>
      </c>
      <c r="BP7927" s="8"/>
    </row>
    <row r="7928" spans="1:68" x14ac:dyDescent="0.25">
      <c r="A7928" s="8"/>
      <c r="B7928" s="8"/>
      <c r="C7928" s="8"/>
      <c r="D7928" s="8"/>
      <c r="F7928" s="8"/>
      <c r="H7928"/>
      <c r="N7928"/>
      <c r="P7928" s="8"/>
      <c r="R7928" s="8"/>
      <c r="T7928" s="8"/>
      <c r="AQ7928"/>
      <c r="BJ7928" s="33" t="s">
        <v>8095</v>
      </c>
      <c r="BP7928" s="8"/>
    </row>
    <row r="7929" spans="1:68" x14ac:dyDescent="0.25">
      <c r="A7929" s="8"/>
      <c r="B7929" s="8"/>
      <c r="C7929" s="8"/>
      <c r="D7929" s="8"/>
      <c r="F7929" s="8"/>
      <c r="H7929"/>
      <c r="N7929"/>
      <c r="P7929" s="8"/>
      <c r="R7929" s="8"/>
      <c r="T7929" s="8"/>
      <c r="AQ7929"/>
      <c r="BJ7929" s="33" t="s">
        <v>8096</v>
      </c>
      <c r="BP7929" s="8"/>
    </row>
    <row r="7930" spans="1:68" x14ac:dyDescent="0.25">
      <c r="A7930" s="8"/>
      <c r="B7930" s="8"/>
      <c r="C7930" s="8"/>
      <c r="D7930" s="8"/>
      <c r="F7930" s="8"/>
      <c r="H7930"/>
      <c r="N7930"/>
      <c r="P7930" s="8"/>
      <c r="R7930" s="8"/>
      <c r="T7930" s="8"/>
      <c r="AQ7930"/>
      <c r="BJ7930" s="33" t="s">
        <v>8097</v>
      </c>
      <c r="BP7930" s="8"/>
    </row>
    <row r="7931" spans="1:68" x14ac:dyDescent="0.25">
      <c r="A7931" s="8"/>
      <c r="B7931" s="8"/>
      <c r="C7931" s="8"/>
      <c r="D7931" s="8"/>
      <c r="F7931" s="8"/>
      <c r="H7931"/>
      <c r="N7931"/>
      <c r="P7931" s="8"/>
      <c r="R7931" s="8"/>
      <c r="T7931" s="8"/>
      <c r="AQ7931"/>
      <c r="BJ7931" s="33" t="s">
        <v>8098</v>
      </c>
      <c r="BP7931" s="8"/>
    </row>
    <row r="7932" spans="1:68" x14ac:dyDescent="0.25">
      <c r="A7932" s="8"/>
      <c r="B7932" s="8"/>
      <c r="C7932" s="8"/>
      <c r="D7932" s="8"/>
      <c r="F7932" s="8"/>
      <c r="H7932"/>
      <c r="N7932"/>
      <c r="P7932" s="8"/>
      <c r="R7932" s="8"/>
      <c r="T7932" s="8"/>
      <c r="AQ7932"/>
      <c r="BJ7932" s="33" t="s">
        <v>8099</v>
      </c>
      <c r="BP7932" s="8"/>
    </row>
    <row r="7933" spans="1:68" x14ac:dyDescent="0.25">
      <c r="A7933" s="8"/>
      <c r="B7933" s="8"/>
      <c r="C7933" s="8"/>
      <c r="D7933" s="8"/>
      <c r="F7933" s="8"/>
      <c r="H7933"/>
      <c r="N7933"/>
      <c r="P7933" s="8"/>
      <c r="R7933" s="8"/>
      <c r="T7933" s="8"/>
      <c r="AQ7933"/>
      <c r="BJ7933" s="33" t="s">
        <v>8100</v>
      </c>
      <c r="BP7933" s="8"/>
    </row>
    <row r="7934" spans="1:68" x14ac:dyDescent="0.25">
      <c r="A7934" s="8"/>
      <c r="B7934" s="8"/>
      <c r="C7934" s="8"/>
      <c r="D7934" s="8"/>
      <c r="F7934" s="8"/>
      <c r="H7934"/>
      <c r="N7934"/>
      <c r="P7934" s="8"/>
      <c r="R7934" s="8"/>
      <c r="T7934" s="8"/>
      <c r="AQ7934"/>
      <c r="BJ7934" s="33" t="s">
        <v>8101</v>
      </c>
      <c r="BP7934" s="8"/>
    </row>
    <row r="7935" spans="1:68" x14ac:dyDescent="0.25">
      <c r="A7935" s="8"/>
      <c r="B7935" s="8"/>
      <c r="C7935" s="8"/>
      <c r="D7935" s="8"/>
      <c r="F7935" s="8"/>
      <c r="H7935"/>
      <c r="N7935"/>
      <c r="P7935" s="8"/>
      <c r="R7935" s="8"/>
      <c r="T7935" s="8"/>
      <c r="AQ7935"/>
      <c r="BJ7935" s="33" t="s">
        <v>8102</v>
      </c>
      <c r="BP7935" s="8"/>
    </row>
    <row r="7936" spans="1:68" x14ac:dyDescent="0.25">
      <c r="A7936" s="8"/>
      <c r="B7936" s="8"/>
      <c r="C7936" s="8"/>
      <c r="D7936" s="8"/>
      <c r="F7936" s="8"/>
      <c r="H7936"/>
      <c r="N7936"/>
      <c r="P7936" s="8"/>
      <c r="R7936" s="8"/>
      <c r="T7936" s="8"/>
      <c r="AQ7936"/>
      <c r="BJ7936" s="33" t="s">
        <v>8103</v>
      </c>
      <c r="BP7936" s="8"/>
    </row>
    <row r="7937" spans="1:68" x14ac:dyDescent="0.25">
      <c r="A7937" s="8"/>
      <c r="B7937" s="8"/>
      <c r="C7937" s="8"/>
      <c r="D7937" s="8"/>
      <c r="F7937" s="8"/>
      <c r="H7937"/>
      <c r="N7937"/>
      <c r="P7937" s="8"/>
      <c r="R7937" s="8"/>
      <c r="T7937" s="8"/>
      <c r="AQ7937"/>
      <c r="BJ7937" s="33" t="s">
        <v>8104</v>
      </c>
      <c r="BP7937" s="8"/>
    </row>
    <row r="7938" spans="1:68" x14ac:dyDescent="0.25">
      <c r="A7938" s="8"/>
      <c r="B7938" s="8"/>
      <c r="C7938" s="8"/>
      <c r="D7938" s="8"/>
      <c r="F7938" s="8"/>
      <c r="H7938"/>
      <c r="N7938"/>
      <c r="P7938" s="8"/>
      <c r="R7938" s="8"/>
      <c r="T7938" s="8"/>
      <c r="AQ7938"/>
      <c r="BJ7938" s="33" t="s">
        <v>8105</v>
      </c>
      <c r="BP7938" s="8"/>
    </row>
    <row r="7939" spans="1:68" x14ac:dyDescent="0.25">
      <c r="A7939" s="8"/>
      <c r="B7939" s="8"/>
      <c r="C7939" s="8"/>
      <c r="D7939" s="8"/>
      <c r="F7939" s="8"/>
      <c r="H7939"/>
      <c r="N7939"/>
      <c r="P7939" s="8"/>
      <c r="R7939" s="8"/>
      <c r="T7939" s="8"/>
      <c r="AQ7939"/>
      <c r="BJ7939" s="33" t="s">
        <v>8106</v>
      </c>
      <c r="BP7939" s="8"/>
    </row>
    <row r="7940" spans="1:68" x14ac:dyDescent="0.25">
      <c r="A7940" s="8"/>
      <c r="B7940" s="8"/>
      <c r="C7940" s="8"/>
      <c r="D7940" s="8"/>
      <c r="F7940" s="8"/>
      <c r="H7940"/>
      <c r="N7940"/>
      <c r="P7940" s="8"/>
      <c r="R7940" s="8"/>
      <c r="T7940" s="8"/>
      <c r="AQ7940"/>
      <c r="BJ7940" s="33" t="s">
        <v>8107</v>
      </c>
      <c r="BP7940" s="8"/>
    </row>
    <row r="7941" spans="1:68" x14ac:dyDescent="0.25">
      <c r="A7941" s="8"/>
      <c r="B7941" s="8"/>
      <c r="C7941" s="8"/>
      <c r="D7941" s="8"/>
      <c r="F7941" s="8"/>
      <c r="H7941"/>
      <c r="N7941"/>
      <c r="P7941" s="8"/>
      <c r="R7941" s="8"/>
      <c r="T7941" s="8"/>
      <c r="AQ7941"/>
      <c r="BJ7941" s="33" t="s">
        <v>8108</v>
      </c>
      <c r="BP7941" s="8"/>
    </row>
    <row r="7942" spans="1:68" x14ac:dyDescent="0.25">
      <c r="A7942" s="8"/>
      <c r="B7942" s="8"/>
      <c r="C7942" s="8"/>
      <c r="D7942" s="8"/>
      <c r="F7942" s="8"/>
      <c r="H7942"/>
      <c r="N7942"/>
      <c r="P7942" s="8"/>
      <c r="R7942" s="8"/>
      <c r="T7942" s="8"/>
      <c r="AQ7942"/>
      <c r="BJ7942" s="33" t="s">
        <v>8109</v>
      </c>
      <c r="BP7942" s="8"/>
    </row>
    <row r="7943" spans="1:68" x14ac:dyDescent="0.25">
      <c r="A7943" s="8"/>
      <c r="B7943" s="8"/>
      <c r="C7943" s="8"/>
      <c r="D7943" s="8"/>
      <c r="F7943" s="8"/>
      <c r="H7943"/>
      <c r="N7943"/>
      <c r="P7943" s="8"/>
      <c r="R7943" s="8"/>
      <c r="T7943" s="8"/>
      <c r="AQ7943"/>
      <c r="BJ7943" s="33" t="s">
        <v>8110</v>
      </c>
      <c r="BP7943" s="8"/>
    </row>
    <row r="7944" spans="1:68" x14ac:dyDescent="0.25">
      <c r="A7944" s="8"/>
      <c r="B7944" s="8"/>
      <c r="C7944" s="8"/>
      <c r="D7944" s="8"/>
      <c r="F7944" s="8"/>
      <c r="H7944"/>
      <c r="N7944"/>
      <c r="P7944" s="8"/>
      <c r="R7944" s="8"/>
      <c r="T7944" s="8"/>
      <c r="AQ7944"/>
      <c r="BJ7944" s="33" t="s">
        <v>8111</v>
      </c>
      <c r="BP7944" s="8"/>
    </row>
    <row r="7945" spans="1:68" x14ac:dyDescent="0.25">
      <c r="A7945" s="8"/>
      <c r="B7945" s="8"/>
      <c r="C7945" s="8"/>
      <c r="D7945" s="8"/>
      <c r="F7945" s="8"/>
      <c r="H7945"/>
      <c r="N7945"/>
      <c r="P7945" s="8"/>
      <c r="R7945" s="8"/>
      <c r="T7945" s="8"/>
      <c r="AQ7945"/>
      <c r="BJ7945" s="33" t="s">
        <v>8112</v>
      </c>
      <c r="BP7945" s="8"/>
    </row>
    <row r="7946" spans="1:68" x14ac:dyDescent="0.25">
      <c r="A7946" s="8"/>
      <c r="B7946" s="8"/>
      <c r="C7946" s="8"/>
      <c r="D7946" s="8"/>
      <c r="F7946" s="8"/>
      <c r="H7946"/>
      <c r="N7946"/>
      <c r="P7946" s="8"/>
      <c r="R7946" s="8"/>
      <c r="T7946" s="8"/>
      <c r="AQ7946"/>
      <c r="BJ7946" s="33" t="s">
        <v>8113</v>
      </c>
      <c r="BP7946" s="8"/>
    </row>
    <row r="7947" spans="1:68" x14ac:dyDescent="0.25">
      <c r="A7947" s="8"/>
      <c r="B7947" s="8"/>
      <c r="C7947" s="8"/>
      <c r="D7947" s="8"/>
      <c r="F7947" s="8"/>
      <c r="H7947"/>
      <c r="N7947"/>
      <c r="P7947" s="8"/>
      <c r="R7947" s="8"/>
      <c r="T7947" s="8"/>
      <c r="AQ7947"/>
      <c r="BJ7947" s="33" t="s">
        <v>8114</v>
      </c>
      <c r="BP7947" s="8"/>
    </row>
    <row r="7948" spans="1:68" x14ac:dyDescent="0.25">
      <c r="A7948" s="8"/>
      <c r="B7948" s="8"/>
      <c r="C7948" s="8"/>
      <c r="D7948" s="8"/>
      <c r="F7948" s="8"/>
      <c r="H7948"/>
      <c r="N7948"/>
      <c r="P7948" s="8"/>
      <c r="R7948" s="8"/>
      <c r="T7948" s="8"/>
      <c r="AQ7948"/>
      <c r="BJ7948" s="33" t="s">
        <v>8115</v>
      </c>
      <c r="BP7948" s="8"/>
    </row>
    <row r="7949" spans="1:68" x14ac:dyDescent="0.25">
      <c r="A7949" s="8"/>
      <c r="B7949" s="8"/>
      <c r="C7949" s="8"/>
      <c r="D7949" s="8"/>
      <c r="F7949" s="8"/>
      <c r="H7949"/>
      <c r="N7949"/>
      <c r="P7949" s="8"/>
      <c r="R7949" s="8"/>
      <c r="T7949" s="8"/>
      <c r="AQ7949"/>
      <c r="BJ7949" s="33" t="s">
        <v>8116</v>
      </c>
      <c r="BP7949" s="8"/>
    </row>
    <row r="7950" spans="1:68" x14ac:dyDescent="0.25">
      <c r="A7950" s="8"/>
      <c r="B7950" s="8"/>
      <c r="C7950" s="8"/>
      <c r="D7950" s="8"/>
      <c r="F7950" s="8"/>
      <c r="H7950"/>
      <c r="N7950"/>
      <c r="P7950" s="8"/>
      <c r="R7950" s="8"/>
      <c r="T7950" s="8"/>
      <c r="AQ7950"/>
      <c r="BJ7950" s="33" t="s">
        <v>8117</v>
      </c>
      <c r="BP7950" s="8"/>
    </row>
    <row r="7951" spans="1:68" x14ac:dyDescent="0.25">
      <c r="A7951" s="8"/>
      <c r="B7951" s="8"/>
      <c r="C7951" s="8"/>
      <c r="D7951" s="8"/>
      <c r="F7951" s="8"/>
      <c r="H7951"/>
      <c r="N7951"/>
      <c r="P7951" s="8"/>
      <c r="R7951" s="8"/>
      <c r="T7951" s="8"/>
      <c r="AQ7951"/>
      <c r="BJ7951" s="33" t="s">
        <v>8118</v>
      </c>
      <c r="BP7951" s="8"/>
    </row>
    <row r="7952" spans="1:68" x14ac:dyDescent="0.25">
      <c r="A7952" s="8"/>
      <c r="B7952" s="8"/>
      <c r="C7952" s="8"/>
      <c r="D7952" s="8"/>
      <c r="F7952" s="8"/>
      <c r="H7952"/>
      <c r="N7952"/>
      <c r="P7952" s="8"/>
      <c r="R7952" s="8"/>
      <c r="T7952" s="8"/>
      <c r="AQ7952"/>
      <c r="BJ7952" s="33" t="s">
        <v>8119</v>
      </c>
      <c r="BP7952" s="8"/>
    </row>
    <row r="7953" spans="1:68" x14ac:dyDescent="0.25">
      <c r="A7953" s="8"/>
      <c r="B7953" s="8"/>
      <c r="C7953" s="8"/>
      <c r="D7953" s="8"/>
      <c r="F7953" s="8"/>
      <c r="H7953"/>
      <c r="N7953"/>
      <c r="P7953" s="8"/>
      <c r="R7953" s="8"/>
      <c r="T7953" s="8"/>
      <c r="AQ7953"/>
      <c r="BJ7953" s="33" t="s">
        <v>8120</v>
      </c>
      <c r="BP7953" s="8"/>
    </row>
    <row r="7954" spans="1:68" x14ac:dyDescent="0.25">
      <c r="A7954" s="8"/>
      <c r="B7954" s="8"/>
      <c r="C7954" s="8"/>
      <c r="D7954" s="8"/>
      <c r="F7954" s="8"/>
      <c r="H7954"/>
      <c r="N7954"/>
      <c r="P7954" s="8"/>
      <c r="R7954" s="8"/>
      <c r="T7954" s="8"/>
      <c r="AQ7954"/>
      <c r="BJ7954" s="33" t="s">
        <v>8121</v>
      </c>
      <c r="BP7954" s="8"/>
    </row>
    <row r="7955" spans="1:68" x14ac:dyDescent="0.25">
      <c r="A7955" s="8"/>
      <c r="B7955" s="8"/>
      <c r="C7955" s="8"/>
      <c r="D7955" s="8"/>
      <c r="F7955" s="8"/>
      <c r="H7955"/>
      <c r="N7955"/>
      <c r="P7955" s="8"/>
      <c r="R7955" s="8"/>
      <c r="T7955" s="8"/>
      <c r="AQ7955"/>
      <c r="BJ7955" s="33" t="s">
        <v>8122</v>
      </c>
      <c r="BP7955" s="8"/>
    </row>
    <row r="7956" spans="1:68" x14ac:dyDescent="0.25">
      <c r="A7956" s="8"/>
      <c r="B7956" s="8"/>
      <c r="C7956" s="8"/>
      <c r="D7956" s="8"/>
      <c r="F7956" s="8"/>
      <c r="H7956"/>
      <c r="N7956"/>
      <c r="P7956" s="8"/>
      <c r="R7956" s="8"/>
      <c r="T7956" s="8"/>
      <c r="AQ7956"/>
      <c r="BJ7956" s="33" t="s">
        <v>8123</v>
      </c>
      <c r="BP7956" s="8"/>
    </row>
    <row r="7957" spans="1:68" x14ac:dyDescent="0.25">
      <c r="A7957" s="8"/>
      <c r="B7957" s="8"/>
      <c r="C7957" s="8"/>
      <c r="D7957" s="8"/>
      <c r="F7957" s="8"/>
      <c r="H7957"/>
      <c r="N7957"/>
      <c r="P7957" s="8"/>
      <c r="R7957" s="8"/>
      <c r="T7957" s="8"/>
      <c r="AQ7957"/>
      <c r="BJ7957" s="33" t="s">
        <v>8124</v>
      </c>
      <c r="BP7957" s="8"/>
    </row>
    <row r="7958" spans="1:68" x14ac:dyDescent="0.25">
      <c r="A7958" s="8"/>
      <c r="B7958" s="8"/>
      <c r="C7958" s="8"/>
      <c r="D7958" s="8"/>
      <c r="F7958" s="8"/>
      <c r="H7958"/>
      <c r="N7958"/>
      <c r="P7958" s="8"/>
      <c r="R7958" s="8"/>
      <c r="T7958" s="8"/>
      <c r="AQ7958"/>
      <c r="BJ7958" s="33" t="s">
        <v>8125</v>
      </c>
      <c r="BP7958" s="8"/>
    </row>
    <row r="7959" spans="1:68" x14ac:dyDescent="0.25">
      <c r="A7959" s="8"/>
      <c r="B7959" s="8"/>
      <c r="C7959" s="8"/>
      <c r="D7959" s="8"/>
      <c r="F7959" s="8"/>
      <c r="H7959"/>
      <c r="N7959"/>
      <c r="P7959" s="8"/>
      <c r="R7959" s="8"/>
      <c r="T7959" s="8"/>
      <c r="AQ7959"/>
      <c r="BJ7959" s="33" t="s">
        <v>8126</v>
      </c>
      <c r="BP7959" s="8"/>
    </row>
    <row r="7960" spans="1:68" x14ac:dyDescent="0.25">
      <c r="A7960" s="8"/>
      <c r="B7960" s="8"/>
      <c r="C7960" s="8"/>
      <c r="D7960" s="8"/>
      <c r="F7960" s="8"/>
      <c r="H7960"/>
      <c r="N7960"/>
      <c r="P7960" s="8"/>
      <c r="R7960" s="8"/>
      <c r="T7960" s="8"/>
      <c r="AQ7960"/>
      <c r="BJ7960" s="33" t="s">
        <v>8127</v>
      </c>
      <c r="BP7960" s="8"/>
    </row>
    <row r="7961" spans="1:68" x14ac:dyDescent="0.25">
      <c r="A7961" s="8"/>
      <c r="B7961" s="8"/>
      <c r="C7961" s="8"/>
      <c r="D7961" s="8"/>
      <c r="F7961" s="8"/>
      <c r="H7961"/>
      <c r="N7961"/>
      <c r="P7961" s="8"/>
      <c r="R7961" s="8"/>
      <c r="T7961" s="8"/>
      <c r="AQ7961"/>
      <c r="BJ7961" s="33" t="s">
        <v>8128</v>
      </c>
      <c r="BP7961" s="8"/>
    </row>
    <row r="7962" spans="1:68" x14ac:dyDescent="0.25">
      <c r="A7962" s="8"/>
      <c r="B7962" s="8"/>
      <c r="C7962" s="8"/>
      <c r="D7962" s="8"/>
      <c r="F7962" s="8"/>
      <c r="H7962"/>
      <c r="N7962"/>
      <c r="P7962" s="8"/>
      <c r="R7962" s="8"/>
      <c r="T7962" s="8"/>
      <c r="AQ7962"/>
      <c r="BJ7962" s="33" t="s">
        <v>8129</v>
      </c>
      <c r="BP7962" s="8"/>
    </row>
    <row r="7963" spans="1:68" x14ac:dyDescent="0.25">
      <c r="A7963" s="8"/>
      <c r="B7963" s="8"/>
      <c r="C7963" s="8"/>
      <c r="D7963" s="8"/>
      <c r="F7963" s="8"/>
      <c r="H7963"/>
      <c r="N7963"/>
      <c r="P7963" s="8"/>
      <c r="R7963" s="8"/>
      <c r="T7963" s="8"/>
      <c r="AQ7963"/>
      <c r="BJ7963" s="33" t="s">
        <v>8130</v>
      </c>
      <c r="BP7963" s="8"/>
    </row>
    <row r="7964" spans="1:68" x14ac:dyDescent="0.25">
      <c r="A7964" s="8"/>
      <c r="B7964" s="8"/>
      <c r="C7964" s="8"/>
      <c r="D7964" s="8"/>
      <c r="F7964" s="8"/>
      <c r="H7964"/>
      <c r="N7964"/>
      <c r="P7964" s="8"/>
      <c r="R7964" s="8"/>
      <c r="T7964" s="8"/>
      <c r="AQ7964"/>
      <c r="BJ7964" s="33" t="s">
        <v>8131</v>
      </c>
      <c r="BP7964" s="8"/>
    </row>
    <row r="7965" spans="1:68" x14ac:dyDescent="0.25">
      <c r="A7965" s="8"/>
      <c r="B7965" s="8"/>
      <c r="C7965" s="8"/>
      <c r="D7965" s="8"/>
      <c r="F7965" s="8"/>
      <c r="H7965"/>
      <c r="N7965"/>
      <c r="P7965" s="8"/>
      <c r="R7965" s="8"/>
      <c r="T7965" s="8"/>
      <c r="AQ7965"/>
      <c r="BJ7965" s="33" t="s">
        <v>8132</v>
      </c>
      <c r="BP7965" s="8"/>
    </row>
    <row r="7966" spans="1:68" x14ac:dyDescent="0.25">
      <c r="A7966" s="8"/>
      <c r="B7966" s="8"/>
      <c r="C7966" s="8"/>
      <c r="D7966" s="8"/>
      <c r="F7966" s="8"/>
      <c r="H7966"/>
      <c r="N7966"/>
      <c r="P7966" s="8"/>
      <c r="R7966" s="8"/>
      <c r="T7966" s="8"/>
      <c r="AQ7966"/>
      <c r="BJ7966" s="33" t="s">
        <v>8133</v>
      </c>
      <c r="BP7966" s="8"/>
    </row>
    <row r="7967" spans="1:68" x14ac:dyDescent="0.25">
      <c r="A7967" s="8"/>
      <c r="B7967" s="8"/>
      <c r="C7967" s="8"/>
      <c r="D7967" s="8"/>
      <c r="F7967" s="8"/>
      <c r="H7967"/>
      <c r="N7967"/>
      <c r="P7967" s="8"/>
      <c r="R7967" s="8"/>
      <c r="T7967" s="8"/>
      <c r="AQ7967"/>
      <c r="BJ7967" s="33" t="s">
        <v>8134</v>
      </c>
      <c r="BP7967" s="8"/>
    </row>
    <row r="7968" spans="1:68" x14ac:dyDescent="0.25">
      <c r="A7968" s="8"/>
      <c r="B7968" s="8"/>
      <c r="C7968" s="8"/>
      <c r="D7968" s="8"/>
      <c r="F7968" s="8"/>
      <c r="H7968"/>
      <c r="N7968"/>
      <c r="P7968" s="8"/>
      <c r="R7968" s="8"/>
      <c r="T7968" s="8"/>
      <c r="AQ7968"/>
      <c r="BJ7968" s="33" t="s">
        <v>8135</v>
      </c>
      <c r="BP7968" s="8"/>
    </row>
    <row r="7969" spans="1:68" x14ac:dyDescent="0.25">
      <c r="A7969" s="8"/>
      <c r="B7969" s="8"/>
      <c r="C7969" s="8"/>
      <c r="D7969" s="8"/>
      <c r="F7969" s="8"/>
      <c r="H7969"/>
      <c r="N7969"/>
      <c r="P7969" s="8"/>
      <c r="R7969" s="8"/>
      <c r="T7969" s="8"/>
      <c r="AQ7969"/>
      <c r="BJ7969" s="33" t="s">
        <v>8136</v>
      </c>
      <c r="BP7969" s="8"/>
    </row>
    <row r="7970" spans="1:68" x14ac:dyDescent="0.25">
      <c r="A7970" s="8"/>
      <c r="B7970" s="8"/>
      <c r="C7970" s="8"/>
      <c r="D7970" s="8"/>
      <c r="F7970" s="8"/>
      <c r="H7970"/>
      <c r="N7970"/>
      <c r="P7970" s="8"/>
      <c r="R7970" s="8"/>
      <c r="T7970" s="8"/>
      <c r="AQ7970"/>
      <c r="BJ7970" s="33" t="s">
        <v>8137</v>
      </c>
      <c r="BP7970" s="8"/>
    </row>
    <row r="7971" spans="1:68" x14ac:dyDescent="0.25">
      <c r="A7971" s="8"/>
      <c r="B7971" s="8"/>
      <c r="C7971" s="8"/>
      <c r="D7971" s="8"/>
      <c r="F7971" s="8"/>
      <c r="H7971"/>
      <c r="N7971"/>
      <c r="P7971" s="8"/>
      <c r="R7971" s="8"/>
      <c r="T7971" s="8"/>
      <c r="AQ7971"/>
      <c r="BJ7971" s="33" t="s">
        <v>8138</v>
      </c>
      <c r="BP7971" s="8"/>
    </row>
    <row r="7972" spans="1:68" x14ac:dyDescent="0.25">
      <c r="A7972" s="8"/>
      <c r="B7972" s="8"/>
      <c r="C7972" s="8"/>
      <c r="D7972" s="8"/>
      <c r="F7972" s="8"/>
      <c r="H7972"/>
      <c r="N7972"/>
      <c r="P7972" s="8"/>
      <c r="R7972" s="8"/>
      <c r="T7972" s="8"/>
      <c r="AQ7972"/>
      <c r="BJ7972" s="33" t="s">
        <v>8139</v>
      </c>
      <c r="BP7972" s="8"/>
    </row>
    <row r="7973" spans="1:68" x14ac:dyDescent="0.25">
      <c r="A7973" s="8"/>
      <c r="B7973" s="8"/>
      <c r="C7973" s="8"/>
      <c r="D7973" s="8"/>
      <c r="F7973" s="8"/>
      <c r="H7973"/>
      <c r="N7973"/>
      <c r="P7973" s="8"/>
      <c r="R7973" s="8"/>
      <c r="T7973" s="8"/>
      <c r="AQ7973"/>
      <c r="BJ7973" s="33" t="s">
        <v>8140</v>
      </c>
      <c r="BP7973" s="8"/>
    </row>
    <row r="7974" spans="1:68" x14ac:dyDescent="0.25">
      <c r="A7974" s="8"/>
      <c r="B7974" s="8"/>
      <c r="C7974" s="8"/>
      <c r="D7974" s="8"/>
      <c r="F7974" s="8"/>
      <c r="H7974"/>
      <c r="N7974"/>
      <c r="P7974" s="8"/>
      <c r="R7974" s="8"/>
      <c r="T7974" s="8"/>
      <c r="AQ7974"/>
      <c r="BJ7974" s="33" t="s">
        <v>8141</v>
      </c>
      <c r="BP7974" s="8"/>
    </row>
    <row r="7975" spans="1:68" x14ac:dyDescent="0.25">
      <c r="A7975" s="8"/>
      <c r="B7975" s="8"/>
      <c r="C7975" s="8"/>
      <c r="D7975" s="8"/>
      <c r="F7975" s="8"/>
      <c r="H7975"/>
      <c r="N7975"/>
      <c r="P7975" s="8"/>
      <c r="R7975" s="8"/>
      <c r="T7975" s="8"/>
      <c r="AQ7975"/>
      <c r="BJ7975" s="33" t="s">
        <v>8142</v>
      </c>
      <c r="BP7975" s="8"/>
    </row>
    <row r="7976" spans="1:68" x14ac:dyDescent="0.25">
      <c r="A7976" s="8"/>
      <c r="B7976" s="8"/>
      <c r="C7976" s="8"/>
      <c r="D7976" s="8"/>
      <c r="F7976" s="8"/>
      <c r="H7976"/>
      <c r="N7976"/>
      <c r="P7976" s="8"/>
      <c r="R7976" s="8"/>
      <c r="T7976" s="8"/>
      <c r="AQ7976"/>
      <c r="BJ7976" s="33" t="s">
        <v>8143</v>
      </c>
      <c r="BP7976" s="8"/>
    </row>
    <row r="7977" spans="1:68" x14ac:dyDescent="0.25">
      <c r="A7977" s="8"/>
      <c r="B7977" s="8"/>
      <c r="C7977" s="8"/>
      <c r="D7977" s="8"/>
      <c r="F7977" s="8"/>
      <c r="H7977"/>
      <c r="N7977"/>
      <c r="P7977" s="8"/>
      <c r="R7977" s="8"/>
      <c r="T7977" s="8"/>
      <c r="AQ7977"/>
      <c r="BJ7977" s="33" t="s">
        <v>8144</v>
      </c>
      <c r="BP7977" s="8"/>
    </row>
    <row r="7978" spans="1:68" x14ac:dyDescent="0.25">
      <c r="A7978" s="8"/>
      <c r="B7978" s="8"/>
      <c r="C7978" s="8"/>
      <c r="D7978" s="8"/>
      <c r="F7978" s="8"/>
      <c r="H7978"/>
      <c r="N7978"/>
      <c r="P7978" s="8"/>
      <c r="R7978" s="8"/>
      <c r="T7978" s="8"/>
      <c r="AQ7978"/>
      <c r="BJ7978" s="33" t="s">
        <v>8145</v>
      </c>
      <c r="BP7978" s="8"/>
    </row>
    <row r="7979" spans="1:68" x14ac:dyDescent="0.25">
      <c r="A7979" s="8"/>
      <c r="B7979" s="8"/>
      <c r="C7979" s="8"/>
      <c r="D7979" s="8"/>
      <c r="F7979" s="8"/>
      <c r="H7979"/>
      <c r="N7979"/>
      <c r="P7979" s="8"/>
      <c r="R7979" s="8"/>
      <c r="T7979" s="8"/>
      <c r="AQ7979"/>
      <c r="BJ7979" s="33" t="s">
        <v>8146</v>
      </c>
      <c r="BP7979" s="8"/>
    </row>
    <row r="7980" spans="1:68" x14ac:dyDescent="0.25">
      <c r="A7980" s="8"/>
      <c r="B7980" s="8"/>
      <c r="C7980" s="8"/>
      <c r="D7980" s="8"/>
      <c r="F7980" s="8"/>
      <c r="H7980"/>
      <c r="N7980"/>
      <c r="P7980" s="8"/>
      <c r="R7980" s="8"/>
      <c r="T7980" s="8"/>
      <c r="AQ7980"/>
      <c r="BJ7980" s="33" t="s">
        <v>8147</v>
      </c>
      <c r="BP7980" s="8"/>
    </row>
    <row r="7981" spans="1:68" x14ac:dyDescent="0.25">
      <c r="A7981" s="8"/>
      <c r="B7981" s="8"/>
      <c r="C7981" s="8"/>
      <c r="D7981" s="8"/>
      <c r="F7981" s="8"/>
      <c r="H7981"/>
      <c r="N7981"/>
      <c r="P7981" s="8"/>
      <c r="R7981" s="8"/>
      <c r="T7981" s="8"/>
      <c r="AQ7981"/>
      <c r="BJ7981" s="33" t="s">
        <v>8148</v>
      </c>
      <c r="BP7981" s="8"/>
    </row>
    <row r="7982" spans="1:68" x14ac:dyDescent="0.25">
      <c r="A7982" s="8"/>
      <c r="B7982" s="8"/>
      <c r="C7982" s="8"/>
      <c r="D7982" s="8"/>
      <c r="F7982" s="8"/>
      <c r="H7982"/>
      <c r="N7982"/>
      <c r="P7982" s="8"/>
      <c r="R7982" s="8"/>
      <c r="T7982" s="8"/>
      <c r="AQ7982"/>
      <c r="BJ7982" s="33" t="s">
        <v>8149</v>
      </c>
      <c r="BP7982" s="8"/>
    </row>
    <row r="7983" spans="1:68" x14ac:dyDescent="0.25">
      <c r="A7983" s="8"/>
      <c r="B7983" s="8"/>
      <c r="C7983" s="8"/>
      <c r="D7983" s="8"/>
      <c r="F7983" s="8"/>
      <c r="H7983"/>
      <c r="N7983"/>
      <c r="P7983" s="8"/>
      <c r="R7983" s="8"/>
      <c r="T7983" s="8"/>
      <c r="AQ7983"/>
      <c r="BJ7983" s="33" t="s">
        <v>8150</v>
      </c>
      <c r="BP7983" s="8"/>
    </row>
    <row r="7984" spans="1:68" x14ac:dyDescent="0.25">
      <c r="A7984" s="8"/>
      <c r="B7984" s="8"/>
      <c r="C7984" s="8"/>
      <c r="D7984" s="8"/>
      <c r="F7984" s="8"/>
      <c r="H7984"/>
      <c r="N7984"/>
      <c r="P7984" s="8"/>
      <c r="R7984" s="8"/>
      <c r="T7984" s="8"/>
      <c r="AQ7984"/>
      <c r="BJ7984" s="33" t="s">
        <v>8151</v>
      </c>
      <c r="BP7984" s="8"/>
    </row>
    <row r="7985" spans="1:68" x14ac:dyDescent="0.25">
      <c r="A7985" s="8"/>
      <c r="B7985" s="8"/>
      <c r="C7985" s="8"/>
      <c r="D7985" s="8"/>
      <c r="F7985" s="8"/>
      <c r="H7985"/>
      <c r="N7985"/>
      <c r="P7985" s="8"/>
      <c r="R7985" s="8"/>
      <c r="T7985" s="8"/>
      <c r="AQ7985"/>
      <c r="BJ7985" s="33" t="s">
        <v>8152</v>
      </c>
      <c r="BP7985" s="8"/>
    </row>
    <row r="7986" spans="1:68" x14ac:dyDescent="0.25">
      <c r="A7986" s="8"/>
      <c r="B7986" s="8"/>
      <c r="C7986" s="8"/>
      <c r="D7986" s="8"/>
      <c r="F7986" s="8"/>
      <c r="H7986"/>
      <c r="N7986"/>
      <c r="P7986" s="8"/>
      <c r="R7986" s="8"/>
      <c r="T7986" s="8"/>
      <c r="AQ7986"/>
      <c r="BJ7986" s="33" t="s">
        <v>8153</v>
      </c>
      <c r="BP7986" s="8"/>
    </row>
    <row r="7987" spans="1:68" x14ac:dyDescent="0.25">
      <c r="A7987" s="8"/>
      <c r="B7987" s="8"/>
      <c r="C7987" s="8"/>
      <c r="D7987" s="8"/>
      <c r="F7987" s="8"/>
      <c r="H7987"/>
      <c r="N7987"/>
      <c r="P7987" s="8"/>
      <c r="R7987" s="8"/>
      <c r="T7987" s="8"/>
      <c r="AQ7987"/>
      <c r="BJ7987" s="33" t="s">
        <v>8154</v>
      </c>
      <c r="BP7987" s="8"/>
    </row>
    <row r="7988" spans="1:68" x14ac:dyDescent="0.25">
      <c r="A7988" s="8"/>
      <c r="B7988" s="8"/>
      <c r="C7988" s="8"/>
      <c r="D7988" s="8"/>
      <c r="F7988" s="8"/>
      <c r="H7988"/>
      <c r="N7988"/>
      <c r="P7988" s="8"/>
      <c r="R7988" s="8"/>
      <c r="T7988" s="8"/>
      <c r="AQ7988"/>
      <c r="BJ7988" s="33" t="s">
        <v>8155</v>
      </c>
      <c r="BP7988" s="8"/>
    </row>
    <row r="7989" spans="1:68" x14ac:dyDescent="0.25">
      <c r="A7989" s="8"/>
      <c r="B7989" s="8"/>
      <c r="C7989" s="8"/>
      <c r="D7989" s="8"/>
      <c r="F7989" s="8"/>
      <c r="H7989"/>
      <c r="N7989"/>
      <c r="P7989" s="8"/>
      <c r="R7989" s="8"/>
      <c r="T7989" s="8"/>
      <c r="AQ7989"/>
      <c r="BJ7989" s="33" t="s">
        <v>8156</v>
      </c>
      <c r="BP7989" s="8"/>
    </row>
    <row r="7990" spans="1:68" x14ac:dyDescent="0.25">
      <c r="A7990" s="8"/>
      <c r="B7990" s="8"/>
      <c r="C7990" s="8"/>
      <c r="D7990" s="8"/>
      <c r="F7990" s="8"/>
      <c r="H7990"/>
      <c r="N7990"/>
      <c r="P7990" s="8"/>
      <c r="R7990" s="8"/>
      <c r="T7990" s="8"/>
      <c r="AQ7990"/>
      <c r="BJ7990" s="33" t="s">
        <v>8157</v>
      </c>
      <c r="BP7990" s="8"/>
    </row>
    <row r="7991" spans="1:68" x14ac:dyDescent="0.25">
      <c r="A7991" s="8"/>
      <c r="B7991" s="8"/>
      <c r="C7991" s="8"/>
      <c r="D7991" s="8"/>
      <c r="F7991" s="8"/>
      <c r="H7991"/>
      <c r="N7991"/>
      <c r="P7991" s="8"/>
      <c r="R7991" s="8"/>
      <c r="T7991" s="8"/>
      <c r="AQ7991"/>
      <c r="BJ7991" s="33" t="s">
        <v>8158</v>
      </c>
      <c r="BP7991" s="8"/>
    </row>
    <row r="7992" spans="1:68" x14ac:dyDescent="0.25">
      <c r="A7992" s="8"/>
      <c r="B7992" s="8"/>
      <c r="C7992" s="8"/>
      <c r="D7992" s="8"/>
      <c r="F7992" s="8"/>
      <c r="H7992"/>
      <c r="N7992"/>
      <c r="P7992" s="8"/>
      <c r="R7992" s="8"/>
      <c r="T7992" s="8"/>
      <c r="AQ7992"/>
      <c r="BJ7992" s="33" t="s">
        <v>8159</v>
      </c>
      <c r="BP7992" s="8"/>
    </row>
    <row r="7993" spans="1:68" x14ac:dyDescent="0.25">
      <c r="A7993" s="8"/>
      <c r="B7993" s="8"/>
      <c r="C7993" s="8"/>
      <c r="D7993" s="8"/>
      <c r="F7993" s="8"/>
      <c r="H7993"/>
      <c r="N7993"/>
      <c r="P7993" s="8"/>
      <c r="R7993" s="8"/>
      <c r="T7993" s="8"/>
      <c r="AQ7993"/>
      <c r="BJ7993" s="33" t="s">
        <v>8160</v>
      </c>
      <c r="BP7993" s="8"/>
    </row>
    <row r="7994" spans="1:68" x14ac:dyDescent="0.25">
      <c r="A7994" s="8"/>
      <c r="B7994" s="8"/>
      <c r="C7994" s="8"/>
      <c r="D7994" s="8"/>
      <c r="F7994" s="8"/>
      <c r="H7994"/>
      <c r="N7994"/>
      <c r="P7994" s="8"/>
      <c r="R7994" s="8"/>
      <c r="T7994" s="8"/>
      <c r="AQ7994"/>
      <c r="BJ7994" s="33" t="s">
        <v>8161</v>
      </c>
      <c r="BP7994" s="8"/>
    </row>
    <row r="7995" spans="1:68" x14ac:dyDescent="0.25">
      <c r="A7995" s="8"/>
      <c r="B7995" s="8"/>
      <c r="C7995" s="8"/>
      <c r="D7995" s="8"/>
      <c r="F7995" s="8"/>
      <c r="H7995"/>
      <c r="N7995"/>
      <c r="P7995" s="8"/>
      <c r="R7995" s="8"/>
      <c r="T7995" s="8"/>
      <c r="AQ7995"/>
      <c r="BJ7995" s="33" t="s">
        <v>8162</v>
      </c>
      <c r="BP7995" s="8"/>
    </row>
    <row r="7996" spans="1:68" x14ac:dyDescent="0.25">
      <c r="A7996" s="8"/>
      <c r="B7996" s="8"/>
      <c r="C7996" s="8"/>
      <c r="D7996" s="8"/>
      <c r="F7996" s="8"/>
      <c r="H7996"/>
      <c r="N7996"/>
      <c r="P7996" s="8"/>
      <c r="R7996" s="8"/>
      <c r="T7996" s="8"/>
      <c r="AQ7996"/>
      <c r="BJ7996" s="33" t="s">
        <v>8163</v>
      </c>
      <c r="BP7996" s="8"/>
    </row>
    <row r="7997" spans="1:68" x14ac:dyDescent="0.25">
      <c r="A7997" s="8"/>
      <c r="B7997" s="8"/>
      <c r="C7997" s="8"/>
      <c r="D7997" s="8"/>
      <c r="F7997" s="8"/>
      <c r="H7997"/>
      <c r="N7997"/>
      <c r="P7997" s="8"/>
      <c r="R7997" s="8"/>
      <c r="T7997" s="8"/>
      <c r="AQ7997"/>
      <c r="BJ7997" s="33" t="s">
        <v>8164</v>
      </c>
      <c r="BP7997" s="8"/>
    </row>
    <row r="7998" spans="1:68" x14ac:dyDescent="0.25">
      <c r="A7998" s="8"/>
      <c r="B7998" s="8"/>
      <c r="C7998" s="8"/>
      <c r="D7998" s="8"/>
      <c r="F7998" s="8"/>
      <c r="H7998"/>
      <c r="N7998"/>
      <c r="P7998" s="8"/>
      <c r="R7998" s="8"/>
      <c r="T7998" s="8"/>
      <c r="AQ7998"/>
      <c r="BJ7998" s="33" t="s">
        <v>8165</v>
      </c>
      <c r="BP7998" s="8"/>
    </row>
    <row r="7999" spans="1:68" x14ac:dyDescent="0.25">
      <c r="A7999" s="8"/>
      <c r="B7999" s="8"/>
      <c r="C7999" s="8"/>
      <c r="D7999" s="8"/>
      <c r="F7999" s="8"/>
      <c r="H7999"/>
      <c r="N7999"/>
      <c r="P7999" s="8"/>
      <c r="R7999" s="8"/>
      <c r="T7999" s="8"/>
      <c r="AQ7999"/>
      <c r="BJ7999" s="33" t="s">
        <v>8166</v>
      </c>
      <c r="BP7999" s="8"/>
    </row>
    <row r="8000" spans="1:68" x14ac:dyDescent="0.25">
      <c r="A8000" s="8"/>
      <c r="B8000" s="8"/>
      <c r="C8000" s="8"/>
      <c r="D8000" s="8"/>
      <c r="F8000" s="8"/>
      <c r="H8000"/>
      <c r="N8000"/>
      <c r="P8000" s="8"/>
      <c r="R8000" s="8"/>
      <c r="T8000" s="8"/>
      <c r="AQ8000"/>
      <c r="BJ8000" s="33" t="s">
        <v>8167</v>
      </c>
      <c r="BP8000" s="8"/>
    </row>
    <row r="8001" spans="1:68" x14ac:dyDescent="0.25">
      <c r="A8001" s="8"/>
      <c r="B8001" s="8"/>
      <c r="C8001" s="8"/>
      <c r="D8001" s="8"/>
      <c r="F8001" s="8"/>
      <c r="H8001"/>
      <c r="N8001"/>
      <c r="P8001" s="8"/>
      <c r="R8001" s="8"/>
      <c r="T8001" s="8"/>
      <c r="AQ8001"/>
      <c r="BJ8001" s="33" t="s">
        <v>8168</v>
      </c>
      <c r="BP8001" s="8"/>
    </row>
    <row r="8002" spans="1:68" x14ac:dyDescent="0.25">
      <c r="A8002" s="8"/>
      <c r="B8002" s="8"/>
      <c r="C8002" s="8"/>
      <c r="D8002" s="8"/>
      <c r="F8002" s="8"/>
      <c r="H8002"/>
      <c r="N8002"/>
      <c r="P8002" s="8"/>
      <c r="R8002" s="8"/>
      <c r="T8002" s="8"/>
      <c r="AQ8002"/>
      <c r="BJ8002" s="33" t="s">
        <v>8169</v>
      </c>
      <c r="BP8002" s="8"/>
    </row>
    <row r="8003" spans="1:68" x14ac:dyDescent="0.25">
      <c r="A8003" s="8"/>
      <c r="B8003" s="8"/>
      <c r="C8003" s="8"/>
      <c r="D8003" s="8"/>
      <c r="F8003" s="8"/>
      <c r="H8003"/>
      <c r="N8003"/>
      <c r="P8003" s="8"/>
      <c r="R8003" s="8"/>
      <c r="T8003" s="8"/>
      <c r="AQ8003"/>
      <c r="BJ8003" s="33" t="s">
        <v>8170</v>
      </c>
      <c r="BP8003" s="8"/>
    </row>
    <row r="8004" spans="1:68" x14ac:dyDescent="0.25">
      <c r="A8004" s="8"/>
      <c r="B8004" s="8"/>
      <c r="C8004" s="8"/>
      <c r="D8004" s="8"/>
      <c r="F8004" s="8"/>
      <c r="H8004"/>
      <c r="N8004"/>
      <c r="P8004" s="8"/>
      <c r="R8004" s="8"/>
      <c r="T8004" s="8"/>
      <c r="AQ8004"/>
      <c r="BJ8004" s="33" t="s">
        <v>8171</v>
      </c>
      <c r="BP8004" s="8"/>
    </row>
    <row r="8005" spans="1:68" x14ac:dyDescent="0.25">
      <c r="A8005" s="8"/>
      <c r="B8005" s="8"/>
      <c r="C8005" s="8"/>
      <c r="D8005" s="8"/>
      <c r="F8005" s="8"/>
      <c r="H8005"/>
      <c r="N8005"/>
      <c r="P8005" s="8"/>
      <c r="R8005" s="8"/>
      <c r="T8005" s="8"/>
      <c r="AQ8005"/>
      <c r="BJ8005" s="33" t="s">
        <v>8172</v>
      </c>
      <c r="BP8005" s="8"/>
    </row>
    <row r="8006" spans="1:68" x14ac:dyDescent="0.25">
      <c r="A8006" s="8"/>
      <c r="B8006" s="8"/>
      <c r="C8006" s="8"/>
      <c r="D8006" s="8"/>
      <c r="F8006" s="8"/>
      <c r="H8006"/>
      <c r="N8006"/>
      <c r="P8006" s="8"/>
      <c r="R8006" s="8"/>
      <c r="T8006" s="8"/>
      <c r="AQ8006"/>
      <c r="BJ8006" s="33" t="s">
        <v>8173</v>
      </c>
      <c r="BP8006" s="8"/>
    </row>
    <row r="8007" spans="1:68" x14ac:dyDescent="0.25">
      <c r="A8007" s="8"/>
      <c r="B8007" s="8"/>
      <c r="C8007" s="8"/>
      <c r="D8007" s="8"/>
      <c r="F8007" s="8"/>
      <c r="H8007"/>
      <c r="N8007"/>
      <c r="P8007" s="8"/>
      <c r="R8007" s="8"/>
      <c r="T8007" s="8"/>
      <c r="AQ8007"/>
      <c r="BJ8007" s="33" t="s">
        <v>8174</v>
      </c>
      <c r="BP8007" s="8"/>
    </row>
    <row r="8008" spans="1:68" x14ac:dyDescent="0.25">
      <c r="A8008" s="8"/>
      <c r="B8008" s="8"/>
      <c r="C8008" s="8"/>
      <c r="D8008" s="8"/>
      <c r="F8008" s="8"/>
      <c r="H8008"/>
      <c r="N8008"/>
      <c r="P8008" s="8"/>
      <c r="R8008" s="8"/>
      <c r="T8008" s="8"/>
      <c r="AQ8008"/>
      <c r="BJ8008" s="33" t="s">
        <v>8175</v>
      </c>
      <c r="BP8008" s="8"/>
    </row>
    <row r="8009" spans="1:68" x14ac:dyDescent="0.25">
      <c r="A8009" s="8"/>
      <c r="B8009" s="8"/>
      <c r="C8009" s="8"/>
      <c r="D8009" s="8"/>
      <c r="F8009" s="8"/>
      <c r="H8009"/>
      <c r="N8009"/>
      <c r="P8009" s="8"/>
      <c r="R8009" s="8"/>
      <c r="T8009" s="8"/>
      <c r="AQ8009"/>
      <c r="BJ8009" s="33" t="s">
        <v>8176</v>
      </c>
      <c r="BP8009" s="8"/>
    </row>
    <row r="8010" spans="1:68" x14ac:dyDescent="0.25">
      <c r="A8010" s="8"/>
      <c r="B8010" s="8"/>
      <c r="C8010" s="8"/>
      <c r="D8010" s="8"/>
      <c r="F8010" s="8"/>
      <c r="H8010"/>
      <c r="N8010"/>
      <c r="P8010" s="8"/>
      <c r="R8010" s="8"/>
      <c r="T8010" s="8"/>
      <c r="AQ8010"/>
      <c r="BJ8010" s="33" t="s">
        <v>8177</v>
      </c>
      <c r="BP8010" s="8"/>
    </row>
    <row r="8011" spans="1:68" x14ac:dyDescent="0.25">
      <c r="A8011" s="8"/>
      <c r="B8011" s="8"/>
      <c r="C8011" s="8"/>
      <c r="D8011" s="8"/>
      <c r="F8011" s="8"/>
      <c r="H8011"/>
      <c r="N8011"/>
      <c r="P8011" s="8"/>
      <c r="R8011" s="8"/>
      <c r="T8011" s="8"/>
      <c r="AQ8011"/>
      <c r="BJ8011" s="33" t="s">
        <v>8178</v>
      </c>
      <c r="BP8011" s="8"/>
    </row>
    <row r="8012" spans="1:68" x14ac:dyDescent="0.25">
      <c r="A8012" s="8"/>
      <c r="B8012" s="8"/>
      <c r="C8012" s="8"/>
      <c r="D8012" s="8"/>
      <c r="F8012" s="8"/>
      <c r="H8012"/>
      <c r="N8012"/>
      <c r="P8012" s="8"/>
      <c r="R8012" s="8"/>
      <c r="T8012" s="8"/>
      <c r="AQ8012"/>
      <c r="BJ8012" s="33" t="s">
        <v>8179</v>
      </c>
      <c r="BP8012" s="8"/>
    </row>
    <row r="8013" spans="1:68" x14ac:dyDescent="0.25">
      <c r="A8013" s="8"/>
      <c r="B8013" s="8"/>
      <c r="C8013" s="8"/>
      <c r="D8013" s="8"/>
      <c r="F8013" s="8"/>
      <c r="H8013"/>
      <c r="N8013"/>
      <c r="P8013" s="8"/>
      <c r="R8013" s="8"/>
      <c r="T8013" s="8"/>
      <c r="AQ8013"/>
      <c r="BJ8013" s="33" t="s">
        <v>8180</v>
      </c>
      <c r="BP8013" s="8"/>
    </row>
    <row r="8014" spans="1:68" x14ac:dyDescent="0.25">
      <c r="A8014" s="8"/>
      <c r="B8014" s="8"/>
      <c r="C8014" s="8"/>
      <c r="D8014" s="8"/>
      <c r="F8014" s="8"/>
      <c r="H8014"/>
      <c r="N8014"/>
      <c r="P8014" s="8"/>
      <c r="R8014" s="8"/>
      <c r="T8014" s="8"/>
      <c r="AQ8014"/>
      <c r="BJ8014" s="33" t="s">
        <v>8181</v>
      </c>
      <c r="BP8014" s="8"/>
    </row>
    <row r="8015" spans="1:68" x14ac:dyDescent="0.25">
      <c r="A8015" s="8"/>
      <c r="B8015" s="8"/>
      <c r="C8015" s="8"/>
      <c r="D8015" s="8"/>
      <c r="F8015" s="8"/>
      <c r="H8015"/>
      <c r="N8015"/>
      <c r="P8015" s="8"/>
      <c r="R8015" s="8"/>
      <c r="T8015" s="8"/>
      <c r="AQ8015"/>
      <c r="BJ8015" s="33" t="s">
        <v>8182</v>
      </c>
      <c r="BP8015" s="8"/>
    </row>
    <row r="8016" spans="1:68" x14ac:dyDescent="0.25">
      <c r="A8016" s="8"/>
      <c r="B8016" s="8"/>
      <c r="C8016" s="8"/>
      <c r="D8016" s="8"/>
      <c r="F8016" s="8"/>
      <c r="H8016"/>
      <c r="N8016"/>
      <c r="P8016" s="8"/>
      <c r="R8016" s="8"/>
      <c r="T8016" s="8"/>
      <c r="AQ8016"/>
      <c r="BJ8016" s="33" t="s">
        <v>8183</v>
      </c>
      <c r="BP8016" s="8"/>
    </row>
    <row r="8017" spans="1:68" x14ac:dyDescent="0.25">
      <c r="A8017" s="8"/>
      <c r="B8017" s="8"/>
      <c r="C8017" s="8"/>
      <c r="D8017" s="8"/>
      <c r="F8017" s="8"/>
      <c r="H8017"/>
      <c r="N8017"/>
      <c r="P8017" s="8"/>
      <c r="R8017" s="8"/>
      <c r="T8017" s="8"/>
      <c r="AQ8017"/>
      <c r="BJ8017" s="33" t="s">
        <v>8184</v>
      </c>
      <c r="BP8017" s="8"/>
    </row>
    <row r="8018" spans="1:68" x14ac:dyDescent="0.25">
      <c r="A8018" s="8"/>
      <c r="B8018" s="8"/>
      <c r="C8018" s="8"/>
      <c r="D8018" s="8"/>
      <c r="F8018" s="8"/>
      <c r="H8018"/>
      <c r="N8018"/>
      <c r="P8018" s="8"/>
      <c r="R8018" s="8"/>
      <c r="T8018" s="8"/>
      <c r="AQ8018"/>
      <c r="BJ8018" s="33" t="s">
        <v>8185</v>
      </c>
      <c r="BP8018" s="8"/>
    </row>
    <row r="8019" spans="1:68" x14ac:dyDescent="0.25">
      <c r="A8019" s="8"/>
      <c r="B8019" s="8"/>
      <c r="C8019" s="8"/>
      <c r="D8019" s="8"/>
      <c r="F8019" s="8"/>
      <c r="H8019"/>
      <c r="N8019"/>
      <c r="P8019" s="8"/>
      <c r="R8019" s="8"/>
      <c r="T8019" s="8"/>
      <c r="AQ8019"/>
      <c r="BJ8019" s="33" t="s">
        <v>8186</v>
      </c>
      <c r="BP8019" s="8"/>
    </row>
    <row r="8020" spans="1:68" x14ac:dyDescent="0.25">
      <c r="A8020" s="8"/>
      <c r="B8020" s="8"/>
      <c r="C8020" s="8"/>
      <c r="D8020" s="8"/>
      <c r="F8020" s="8"/>
      <c r="H8020"/>
      <c r="N8020"/>
      <c r="P8020" s="8"/>
      <c r="R8020" s="8"/>
      <c r="T8020" s="8"/>
      <c r="AQ8020"/>
      <c r="BJ8020" s="33" t="s">
        <v>8187</v>
      </c>
      <c r="BP8020" s="8"/>
    </row>
    <row r="8021" spans="1:68" x14ac:dyDescent="0.25">
      <c r="A8021" s="8"/>
      <c r="B8021" s="8"/>
      <c r="C8021" s="8"/>
      <c r="D8021" s="8"/>
      <c r="F8021" s="8"/>
      <c r="H8021"/>
      <c r="N8021"/>
      <c r="P8021" s="8"/>
      <c r="R8021" s="8"/>
      <c r="T8021" s="8"/>
      <c r="AQ8021"/>
      <c r="BJ8021" s="33" t="s">
        <v>8188</v>
      </c>
      <c r="BP8021" s="8"/>
    </row>
    <row r="8022" spans="1:68" x14ac:dyDescent="0.25">
      <c r="A8022" s="8"/>
      <c r="B8022" s="8"/>
      <c r="C8022" s="8"/>
      <c r="D8022" s="8"/>
      <c r="F8022" s="8"/>
      <c r="H8022"/>
      <c r="N8022"/>
      <c r="P8022" s="8"/>
      <c r="R8022" s="8"/>
      <c r="T8022" s="8"/>
      <c r="AQ8022"/>
      <c r="BJ8022" s="33" t="s">
        <v>8189</v>
      </c>
      <c r="BP8022" s="8"/>
    </row>
    <row r="8023" spans="1:68" x14ac:dyDescent="0.25">
      <c r="A8023" s="8"/>
      <c r="B8023" s="8"/>
      <c r="C8023" s="8"/>
      <c r="D8023" s="8"/>
      <c r="F8023" s="8"/>
      <c r="H8023"/>
      <c r="N8023"/>
      <c r="P8023" s="8"/>
      <c r="R8023" s="8"/>
      <c r="T8023" s="8"/>
      <c r="AQ8023"/>
      <c r="BJ8023" s="33" t="s">
        <v>8190</v>
      </c>
      <c r="BP8023" s="8"/>
    </row>
    <row r="8024" spans="1:68" x14ac:dyDescent="0.25">
      <c r="A8024" s="8"/>
      <c r="B8024" s="8"/>
      <c r="C8024" s="8"/>
      <c r="D8024" s="8"/>
      <c r="F8024" s="8"/>
      <c r="H8024"/>
      <c r="N8024"/>
      <c r="P8024" s="8"/>
      <c r="R8024" s="8"/>
      <c r="T8024" s="8"/>
      <c r="AQ8024"/>
      <c r="BJ8024" s="33" t="s">
        <v>8191</v>
      </c>
      <c r="BP8024" s="8"/>
    </row>
    <row r="8025" spans="1:68" x14ac:dyDescent="0.25">
      <c r="A8025" s="8"/>
      <c r="B8025" s="8"/>
      <c r="C8025" s="8"/>
      <c r="D8025" s="8"/>
      <c r="F8025" s="8"/>
      <c r="H8025"/>
      <c r="N8025"/>
      <c r="P8025" s="8"/>
      <c r="R8025" s="8"/>
      <c r="T8025" s="8"/>
      <c r="AQ8025"/>
      <c r="BJ8025" s="33" t="s">
        <v>8192</v>
      </c>
      <c r="BP8025" s="8"/>
    </row>
    <row r="8026" spans="1:68" x14ac:dyDescent="0.25">
      <c r="A8026" s="8"/>
      <c r="B8026" s="8"/>
      <c r="C8026" s="8"/>
      <c r="D8026" s="8"/>
      <c r="F8026" s="8"/>
      <c r="H8026"/>
      <c r="N8026"/>
      <c r="P8026" s="8"/>
      <c r="R8026" s="8"/>
      <c r="T8026" s="8"/>
      <c r="AQ8026"/>
      <c r="BJ8026" s="33" t="s">
        <v>8193</v>
      </c>
      <c r="BP8026" s="8"/>
    </row>
    <row r="8027" spans="1:68" x14ac:dyDescent="0.25">
      <c r="A8027" s="8"/>
      <c r="B8027" s="8"/>
      <c r="C8027" s="8"/>
      <c r="D8027" s="8"/>
      <c r="F8027" s="8"/>
      <c r="H8027"/>
      <c r="N8027"/>
      <c r="P8027" s="8"/>
      <c r="R8027" s="8"/>
      <c r="T8027" s="8"/>
      <c r="AQ8027"/>
      <c r="BJ8027" s="33" t="s">
        <v>8194</v>
      </c>
      <c r="BP8027" s="8"/>
    </row>
    <row r="8028" spans="1:68" x14ac:dyDescent="0.25">
      <c r="A8028" s="8"/>
      <c r="B8028" s="8"/>
      <c r="C8028" s="8"/>
      <c r="D8028" s="8"/>
      <c r="F8028" s="8"/>
      <c r="H8028"/>
      <c r="N8028"/>
      <c r="P8028" s="8"/>
      <c r="R8028" s="8"/>
      <c r="T8028" s="8"/>
      <c r="AQ8028"/>
      <c r="BJ8028" s="33" t="s">
        <v>8195</v>
      </c>
      <c r="BP8028" s="8"/>
    </row>
    <row r="8029" spans="1:68" x14ac:dyDescent="0.25">
      <c r="A8029" s="8"/>
      <c r="B8029" s="8"/>
      <c r="C8029" s="8"/>
      <c r="D8029" s="8"/>
      <c r="F8029" s="8"/>
      <c r="H8029"/>
      <c r="N8029"/>
      <c r="P8029" s="8"/>
      <c r="R8029" s="8"/>
      <c r="T8029" s="8"/>
      <c r="AQ8029"/>
      <c r="BJ8029" s="33" t="s">
        <v>8196</v>
      </c>
      <c r="BP8029" s="8"/>
    </row>
    <row r="8030" spans="1:68" x14ac:dyDescent="0.25">
      <c r="A8030" s="8"/>
      <c r="B8030" s="8"/>
      <c r="C8030" s="8"/>
      <c r="D8030" s="8"/>
      <c r="F8030" s="8"/>
      <c r="H8030"/>
      <c r="N8030"/>
      <c r="P8030" s="8"/>
      <c r="R8030" s="8"/>
      <c r="T8030" s="8"/>
      <c r="AQ8030"/>
      <c r="BJ8030" s="33" t="s">
        <v>8197</v>
      </c>
      <c r="BP8030" s="8"/>
    </row>
    <row r="8031" spans="1:68" x14ac:dyDescent="0.25">
      <c r="A8031" s="8"/>
      <c r="B8031" s="8"/>
      <c r="C8031" s="8"/>
      <c r="D8031" s="8"/>
      <c r="F8031" s="8"/>
      <c r="H8031"/>
      <c r="N8031"/>
      <c r="P8031" s="8"/>
      <c r="R8031" s="8"/>
      <c r="T8031" s="8"/>
      <c r="AQ8031"/>
      <c r="BJ8031" s="33" t="s">
        <v>8198</v>
      </c>
      <c r="BP8031" s="8"/>
    </row>
    <row r="8032" spans="1:68" x14ac:dyDescent="0.25">
      <c r="A8032" s="8"/>
      <c r="B8032" s="8"/>
      <c r="C8032" s="8"/>
      <c r="D8032" s="8"/>
      <c r="F8032" s="8"/>
      <c r="H8032"/>
      <c r="N8032"/>
      <c r="P8032" s="8"/>
      <c r="R8032" s="8"/>
      <c r="T8032" s="8"/>
      <c r="AQ8032"/>
      <c r="BJ8032" s="33" t="s">
        <v>8199</v>
      </c>
      <c r="BP8032" s="8"/>
    </row>
    <row r="8033" spans="1:68" x14ac:dyDescent="0.25">
      <c r="A8033" s="8"/>
      <c r="B8033" s="8"/>
      <c r="C8033" s="8"/>
      <c r="D8033" s="8"/>
      <c r="F8033" s="8"/>
      <c r="H8033"/>
      <c r="N8033"/>
      <c r="P8033" s="8"/>
      <c r="R8033" s="8"/>
      <c r="T8033" s="8"/>
      <c r="AQ8033"/>
      <c r="BJ8033" s="33" t="s">
        <v>8200</v>
      </c>
      <c r="BP8033" s="8"/>
    </row>
    <row r="8034" spans="1:68" x14ac:dyDescent="0.25">
      <c r="A8034" s="8"/>
      <c r="B8034" s="8"/>
      <c r="C8034" s="8"/>
      <c r="D8034" s="8"/>
      <c r="F8034" s="8"/>
      <c r="H8034"/>
      <c r="N8034"/>
      <c r="P8034" s="8"/>
      <c r="R8034" s="8"/>
      <c r="T8034" s="8"/>
      <c r="AQ8034"/>
      <c r="BJ8034" s="33" t="s">
        <v>8201</v>
      </c>
      <c r="BP8034" s="8"/>
    </row>
    <row r="8035" spans="1:68" x14ac:dyDescent="0.25">
      <c r="A8035" s="8"/>
      <c r="B8035" s="8"/>
      <c r="C8035" s="8"/>
      <c r="D8035" s="8"/>
      <c r="F8035" s="8"/>
      <c r="H8035"/>
      <c r="N8035"/>
      <c r="P8035" s="8"/>
      <c r="R8035" s="8"/>
      <c r="T8035" s="8"/>
      <c r="AQ8035"/>
      <c r="BJ8035" s="33" t="s">
        <v>8202</v>
      </c>
      <c r="BP8035" s="8"/>
    </row>
    <row r="8036" spans="1:68" x14ac:dyDescent="0.25">
      <c r="A8036" s="8"/>
      <c r="B8036" s="8"/>
      <c r="C8036" s="8"/>
      <c r="D8036" s="8"/>
      <c r="F8036" s="8"/>
      <c r="H8036"/>
      <c r="N8036"/>
      <c r="P8036" s="8"/>
      <c r="R8036" s="8"/>
      <c r="T8036" s="8"/>
      <c r="AQ8036"/>
      <c r="BJ8036" s="33" t="s">
        <v>8203</v>
      </c>
      <c r="BP8036" s="8"/>
    </row>
    <row r="8037" spans="1:68" x14ac:dyDescent="0.25">
      <c r="A8037" s="8"/>
      <c r="B8037" s="8"/>
      <c r="C8037" s="8"/>
      <c r="D8037" s="8"/>
      <c r="F8037" s="8"/>
      <c r="H8037"/>
      <c r="N8037"/>
      <c r="P8037" s="8"/>
      <c r="R8037" s="8"/>
      <c r="T8037" s="8"/>
      <c r="AQ8037"/>
      <c r="BJ8037" s="33" t="s">
        <v>8204</v>
      </c>
      <c r="BP8037" s="8"/>
    </row>
    <row r="8038" spans="1:68" x14ac:dyDescent="0.25">
      <c r="A8038" s="8"/>
      <c r="B8038" s="8"/>
      <c r="C8038" s="8"/>
      <c r="D8038" s="8"/>
      <c r="F8038" s="8"/>
      <c r="H8038"/>
      <c r="N8038"/>
      <c r="P8038" s="8"/>
      <c r="R8038" s="8"/>
      <c r="T8038" s="8"/>
      <c r="AQ8038"/>
      <c r="BJ8038" s="33" t="s">
        <v>8205</v>
      </c>
      <c r="BP8038" s="8"/>
    </row>
    <row r="8039" spans="1:68" x14ac:dyDescent="0.25">
      <c r="A8039" s="8"/>
      <c r="B8039" s="8"/>
      <c r="C8039" s="8"/>
      <c r="D8039" s="8"/>
      <c r="F8039" s="8"/>
      <c r="H8039"/>
      <c r="N8039"/>
      <c r="P8039" s="8"/>
      <c r="R8039" s="8"/>
      <c r="T8039" s="8"/>
      <c r="AQ8039"/>
      <c r="BJ8039" s="33" t="s">
        <v>8206</v>
      </c>
      <c r="BP8039" s="8"/>
    </row>
    <row r="8040" spans="1:68" x14ac:dyDescent="0.25">
      <c r="A8040" s="8"/>
      <c r="B8040" s="8"/>
      <c r="C8040" s="8"/>
      <c r="D8040" s="8"/>
      <c r="F8040" s="8"/>
      <c r="H8040"/>
      <c r="N8040"/>
      <c r="P8040" s="8"/>
      <c r="R8040" s="8"/>
      <c r="T8040" s="8"/>
      <c r="AQ8040"/>
      <c r="BJ8040" s="33" t="s">
        <v>8207</v>
      </c>
      <c r="BP8040" s="8"/>
    </row>
    <row r="8041" spans="1:68" x14ac:dyDescent="0.25">
      <c r="A8041" s="8"/>
      <c r="B8041" s="8"/>
      <c r="C8041" s="8"/>
      <c r="D8041" s="8"/>
      <c r="F8041" s="8"/>
      <c r="H8041"/>
      <c r="N8041"/>
      <c r="P8041" s="8"/>
      <c r="R8041" s="8"/>
      <c r="T8041" s="8"/>
      <c r="AQ8041"/>
      <c r="BJ8041" s="33" t="s">
        <v>8208</v>
      </c>
      <c r="BP8041" s="8"/>
    </row>
    <row r="8042" spans="1:68" x14ac:dyDescent="0.25">
      <c r="A8042" s="8"/>
      <c r="B8042" s="8"/>
      <c r="C8042" s="8"/>
      <c r="D8042" s="8"/>
      <c r="F8042" s="8"/>
      <c r="H8042"/>
      <c r="N8042"/>
      <c r="P8042" s="8"/>
      <c r="R8042" s="8"/>
      <c r="T8042" s="8"/>
      <c r="AQ8042"/>
      <c r="BJ8042" s="33" t="s">
        <v>8209</v>
      </c>
      <c r="BP8042" s="8"/>
    </row>
    <row r="8043" spans="1:68" x14ac:dyDescent="0.25">
      <c r="A8043" s="8"/>
      <c r="B8043" s="8"/>
      <c r="C8043" s="8"/>
      <c r="D8043" s="8"/>
      <c r="F8043" s="8"/>
      <c r="H8043"/>
      <c r="N8043"/>
      <c r="P8043" s="8"/>
      <c r="R8043" s="8"/>
      <c r="T8043" s="8"/>
      <c r="AQ8043"/>
      <c r="BJ8043" s="33" t="s">
        <v>8210</v>
      </c>
      <c r="BP8043" s="8"/>
    </row>
    <row r="8044" spans="1:68" x14ac:dyDescent="0.25">
      <c r="A8044" s="8"/>
      <c r="B8044" s="8"/>
      <c r="C8044" s="8"/>
      <c r="D8044" s="8"/>
      <c r="F8044" s="8"/>
      <c r="H8044"/>
      <c r="N8044"/>
      <c r="P8044" s="8"/>
      <c r="R8044" s="8"/>
      <c r="T8044" s="8"/>
      <c r="AQ8044"/>
      <c r="BJ8044" s="33" t="s">
        <v>8211</v>
      </c>
      <c r="BP8044" s="8"/>
    </row>
    <row r="8045" spans="1:68" x14ac:dyDescent="0.25">
      <c r="A8045" s="8"/>
      <c r="B8045" s="8"/>
      <c r="C8045" s="8"/>
      <c r="D8045" s="8"/>
      <c r="F8045" s="8"/>
      <c r="H8045"/>
      <c r="N8045"/>
      <c r="P8045" s="8"/>
      <c r="R8045" s="8"/>
      <c r="T8045" s="8"/>
      <c r="AQ8045"/>
      <c r="BJ8045" s="33" t="s">
        <v>8212</v>
      </c>
      <c r="BP8045" s="8"/>
    </row>
    <row r="8046" spans="1:68" x14ac:dyDescent="0.25">
      <c r="A8046" s="8"/>
      <c r="B8046" s="8"/>
      <c r="C8046" s="8"/>
      <c r="D8046" s="8"/>
      <c r="F8046" s="8"/>
      <c r="H8046"/>
      <c r="N8046"/>
      <c r="P8046" s="8"/>
      <c r="R8046" s="8"/>
      <c r="T8046" s="8"/>
      <c r="AQ8046"/>
      <c r="BJ8046" s="33" t="s">
        <v>8213</v>
      </c>
      <c r="BP8046" s="8"/>
    </row>
    <row r="8047" spans="1:68" x14ac:dyDescent="0.25">
      <c r="A8047" s="8"/>
      <c r="B8047" s="8"/>
      <c r="C8047" s="8"/>
      <c r="D8047" s="8"/>
      <c r="F8047" s="8"/>
      <c r="H8047"/>
      <c r="N8047"/>
      <c r="P8047" s="8"/>
      <c r="R8047" s="8"/>
      <c r="T8047" s="8"/>
      <c r="AQ8047"/>
      <c r="BJ8047" s="33" t="s">
        <v>8214</v>
      </c>
      <c r="BP8047" s="8"/>
    </row>
    <row r="8048" spans="1:68" x14ac:dyDescent="0.25">
      <c r="A8048" s="8"/>
      <c r="B8048" s="8"/>
      <c r="C8048" s="8"/>
      <c r="D8048" s="8"/>
      <c r="F8048" s="8"/>
      <c r="H8048"/>
      <c r="N8048"/>
      <c r="P8048" s="8"/>
      <c r="R8048" s="8"/>
      <c r="T8048" s="8"/>
      <c r="AQ8048"/>
      <c r="BJ8048" s="33" t="s">
        <v>8215</v>
      </c>
      <c r="BP8048" s="8"/>
    </row>
    <row r="8049" spans="1:68" x14ac:dyDescent="0.25">
      <c r="A8049" s="8"/>
      <c r="B8049" s="8"/>
      <c r="C8049" s="8"/>
      <c r="D8049" s="8"/>
      <c r="F8049" s="8"/>
      <c r="H8049"/>
      <c r="N8049"/>
      <c r="P8049" s="8"/>
      <c r="R8049" s="8"/>
      <c r="T8049" s="8"/>
      <c r="AQ8049"/>
      <c r="BJ8049" s="33" t="s">
        <v>8216</v>
      </c>
      <c r="BP8049" s="8"/>
    </row>
    <row r="8050" spans="1:68" x14ac:dyDescent="0.25">
      <c r="A8050" s="8"/>
      <c r="B8050" s="8"/>
      <c r="C8050" s="8"/>
      <c r="D8050" s="8"/>
      <c r="F8050" s="8"/>
      <c r="H8050"/>
      <c r="N8050"/>
      <c r="P8050" s="8"/>
      <c r="R8050" s="8"/>
      <c r="T8050" s="8"/>
      <c r="AQ8050"/>
      <c r="BJ8050" s="33" t="s">
        <v>8217</v>
      </c>
      <c r="BP8050" s="8"/>
    </row>
    <row r="8051" spans="1:68" x14ac:dyDescent="0.25">
      <c r="A8051" s="8"/>
      <c r="B8051" s="8"/>
      <c r="C8051" s="8"/>
      <c r="D8051" s="8"/>
      <c r="F8051" s="8"/>
      <c r="H8051"/>
      <c r="N8051"/>
      <c r="P8051" s="8"/>
      <c r="R8051" s="8"/>
      <c r="T8051" s="8"/>
      <c r="AQ8051"/>
      <c r="BJ8051" s="33" t="s">
        <v>8218</v>
      </c>
      <c r="BP8051" s="8"/>
    </row>
    <row r="8052" spans="1:68" x14ac:dyDescent="0.25">
      <c r="A8052" s="8"/>
      <c r="B8052" s="8"/>
      <c r="C8052" s="8"/>
      <c r="D8052" s="8"/>
      <c r="F8052" s="8"/>
      <c r="H8052"/>
      <c r="N8052"/>
      <c r="P8052" s="8"/>
      <c r="R8052" s="8"/>
      <c r="T8052" s="8"/>
      <c r="AQ8052"/>
      <c r="BJ8052" s="33" t="s">
        <v>8219</v>
      </c>
      <c r="BP8052" s="8"/>
    </row>
    <row r="8053" spans="1:68" x14ac:dyDescent="0.25">
      <c r="A8053" s="8"/>
      <c r="B8053" s="8"/>
      <c r="C8053" s="8"/>
      <c r="D8053" s="8"/>
      <c r="F8053" s="8"/>
      <c r="H8053"/>
      <c r="N8053"/>
      <c r="P8053" s="8"/>
      <c r="R8053" s="8"/>
      <c r="T8053" s="8"/>
      <c r="AQ8053"/>
      <c r="BJ8053" s="33" t="s">
        <v>8220</v>
      </c>
      <c r="BP8053" s="8"/>
    </row>
    <row r="8054" spans="1:68" x14ac:dyDescent="0.25">
      <c r="A8054" s="8"/>
      <c r="B8054" s="8"/>
      <c r="C8054" s="8"/>
      <c r="D8054" s="8"/>
      <c r="F8054" s="8"/>
      <c r="H8054"/>
      <c r="N8054"/>
      <c r="P8054" s="8"/>
      <c r="R8054" s="8"/>
      <c r="T8054" s="8"/>
      <c r="AQ8054"/>
      <c r="BJ8054" s="33" t="s">
        <v>8221</v>
      </c>
      <c r="BP8054" s="8"/>
    </row>
    <row r="8055" spans="1:68" x14ac:dyDescent="0.25">
      <c r="A8055" s="8"/>
      <c r="B8055" s="8"/>
      <c r="C8055" s="8"/>
      <c r="D8055" s="8"/>
      <c r="F8055" s="8"/>
      <c r="H8055"/>
      <c r="N8055"/>
      <c r="P8055" s="8"/>
      <c r="R8055" s="8"/>
      <c r="T8055" s="8"/>
      <c r="AQ8055"/>
      <c r="BJ8055" s="33" t="s">
        <v>8222</v>
      </c>
      <c r="BP8055" s="8"/>
    </row>
    <row r="8056" spans="1:68" x14ac:dyDescent="0.25">
      <c r="A8056" s="8"/>
      <c r="B8056" s="8"/>
      <c r="C8056" s="8"/>
      <c r="D8056" s="8"/>
      <c r="F8056" s="8"/>
      <c r="H8056"/>
      <c r="N8056"/>
      <c r="P8056" s="8"/>
      <c r="R8056" s="8"/>
      <c r="T8056" s="8"/>
      <c r="AQ8056"/>
      <c r="BJ8056" s="33" t="s">
        <v>8223</v>
      </c>
      <c r="BP8056" s="8"/>
    </row>
    <row r="8057" spans="1:68" x14ac:dyDescent="0.25">
      <c r="A8057" s="8"/>
      <c r="B8057" s="8"/>
      <c r="C8057" s="8"/>
      <c r="D8057" s="8"/>
      <c r="F8057" s="8"/>
      <c r="H8057"/>
      <c r="N8057"/>
      <c r="P8057" s="8"/>
      <c r="R8057" s="8"/>
      <c r="T8057" s="8"/>
      <c r="AQ8057"/>
      <c r="BJ8057" s="33" t="s">
        <v>8224</v>
      </c>
      <c r="BP8057" s="8"/>
    </row>
    <row r="8058" spans="1:68" x14ac:dyDescent="0.25">
      <c r="A8058" s="8"/>
      <c r="B8058" s="8"/>
      <c r="C8058" s="8"/>
      <c r="D8058" s="8"/>
      <c r="F8058" s="8"/>
      <c r="H8058"/>
      <c r="N8058"/>
      <c r="P8058" s="8"/>
      <c r="R8058" s="8"/>
      <c r="T8058" s="8"/>
      <c r="AQ8058"/>
      <c r="BJ8058" s="33" t="s">
        <v>8225</v>
      </c>
      <c r="BP8058" s="8"/>
    </row>
    <row r="8059" spans="1:68" x14ac:dyDescent="0.25">
      <c r="A8059" s="8"/>
      <c r="B8059" s="8"/>
      <c r="C8059" s="8"/>
      <c r="D8059" s="8"/>
      <c r="F8059" s="8"/>
      <c r="H8059"/>
      <c r="N8059"/>
      <c r="P8059" s="8"/>
      <c r="R8059" s="8"/>
      <c r="T8059" s="8"/>
      <c r="AQ8059"/>
      <c r="BJ8059" s="33" t="s">
        <v>8226</v>
      </c>
      <c r="BP8059" s="8"/>
    </row>
    <row r="8060" spans="1:68" x14ac:dyDescent="0.25">
      <c r="A8060" s="8"/>
      <c r="B8060" s="8"/>
      <c r="C8060" s="8"/>
      <c r="D8060" s="8"/>
      <c r="F8060" s="8"/>
      <c r="H8060"/>
      <c r="N8060"/>
      <c r="P8060" s="8"/>
      <c r="R8060" s="8"/>
      <c r="T8060" s="8"/>
      <c r="AQ8060"/>
      <c r="BJ8060" s="33" t="s">
        <v>8227</v>
      </c>
      <c r="BP8060" s="8"/>
    </row>
    <row r="8061" spans="1:68" x14ac:dyDescent="0.25">
      <c r="A8061" s="8"/>
      <c r="B8061" s="8"/>
      <c r="C8061" s="8"/>
      <c r="D8061" s="8"/>
      <c r="F8061" s="8"/>
      <c r="H8061"/>
      <c r="N8061"/>
      <c r="P8061" s="8"/>
      <c r="R8061" s="8"/>
      <c r="T8061" s="8"/>
      <c r="AQ8061"/>
      <c r="BJ8061" s="33" t="s">
        <v>8228</v>
      </c>
      <c r="BP8061" s="8"/>
    </row>
    <row r="8062" spans="1:68" x14ac:dyDescent="0.25">
      <c r="A8062" s="8"/>
      <c r="B8062" s="8"/>
      <c r="C8062" s="8"/>
      <c r="D8062" s="8"/>
      <c r="F8062" s="8"/>
      <c r="H8062"/>
      <c r="N8062"/>
      <c r="P8062" s="8"/>
      <c r="R8062" s="8"/>
      <c r="T8062" s="8"/>
      <c r="AQ8062"/>
      <c r="BJ8062" s="33" t="s">
        <v>8229</v>
      </c>
      <c r="BP8062" s="8"/>
    </row>
    <row r="8063" spans="1:68" x14ac:dyDescent="0.25">
      <c r="A8063" s="8"/>
      <c r="B8063" s="8"/>
      <c r="C8063" s="8"/>
      <c r="D8063" s="8"/>
      <c r="F8063" s="8"/>
      <c r="H8063"/>
      <c r="N8063"/>
      <c r="P8063" s="8"/>
      <c r="R8063" s="8"/>
      <c r="T8063" s="8"/>
      <c r="AQ8063"/>
      <c r="BJ8063" s="33" t="s">
        <v>8230</v>
      </c>
      <c r="BP8063" s="8"/>
    </row>
    <row r="8064" spans="1:68" x14ac:dyDescent="0.25">
      <c r="A8064" s="8"/>
      <c r="B8064" s="8"/>
      <c r="C8064" s="8"/>
      <c r="D8064" s="8"/>
      <c r="F8064" s="8"/>
      <c r="H8064"/>
      <c r="N8064"/>
      <c r="P8064" s="8"/>
      <c r="R8064" s="8"/>
      <c r="T8064" s="8"/>
      <c r="AQ8064"/>
      <c r="BJ8064" s="33" t="s">
        <v>8231</v>
      </c>
      <c r="BP8064" s="8"/>
    </row>
    <row r="8065" spans="1:68" x14ac:dyDescent="0.25">
      <c r="A8065" s="8"/>
      <c r="B8065" s="8"/>
      <c r="C8065" s="8"/>
      <c r="D8065" s="8"/>
      <c r="F8065" s="8"/>
      <c r="H8065"/>
      <c r="N8065"/>
      <c r="P8065" s="8"/>
      <c r="R8065" s="8"/>
      <c r="T8065" s="8"/>
      <c r="AQ8065"/>
      <c r="BJ8065" s="33" t="s">
        <v>8232</v>
      </c>
      <c r="BP8065" s="8"/>
    </row>
    <row r="8066" spans="1:68" x14ac:dyDescent="0.25">
      <c r="A8066" s="8"/>
      <c r="B8066" s="8"/>
      <c r="C8066" s="8"/>
      <c r="D8066" s="8"/>
      <c r="F8066" s="8"/>
      <c r="H8066"/>
      <c r="N8066"/>
      <c r="P8066" s="8"/>
      <c r="R8066" s="8"/>
      <c r="T8066" s="8"/>
      <c r="AQ8066"/>
      <c r="BJ8066" s="33" t="s">
        <v>8233</v>
      </c>
      <c r="BP8066" s="8"/>
    </row>
    <row r="8067" spans="1:68" x14ac:dyDescent="0.25">
      <c r="A8067" s="8"/>
      <c r="B8067" s="8"/>
      <c r="C8067" s="8"/>
      <c r="D8067" s="8"/>
      <c r="F8067" s="8"/>
      <c r="H8067"/>
      <c r="N8067"/>
      <c r="P8067" s="8"/>
      <c r="R8067" s="8"/>
      <c r="T8067" s="8"/>
      <c r="AQ8067"/>
      <c r="BJ8067" s="33" t="s">
        <v>8234</v>
      </c>
      <c r="BP8067" s="8"/>
    </row>
    <row r="8068" spans="1:68" x14ac:dyDescent="0.25">
      <c r="A8068" s="8"/>
      <c r="B8068" s="8"/>
      <c r="C8068" s="8"/>
      <c r="D8068" s="8"/>
      <c r="F8068" s="8"/>
      <c r="H8068"/>
      <c r="N8068"/>
      <c r="P8068" s="8"/>
      <c r="R8068" s="8"/>
      <c r="T8068" s="8"/>
      <c r="AQ8068"/>
      <c r="BJ8068" s="33" t="s">
        <v>8235</v>
      </c>
      <c r="BP8068" s="8"/>
    </row>
    <row r="8069" spans="1:68" x14ac:dyDescent="0.25">
      <c r="A8069" s="8"/>
      <c r="B8069" s="8"/>
      <c r="C8069" s="8"/>
      <c r="D8069" s="8"/>
      <c r="F8069" s="8"/>
      <c r="H8069"/>
      <c r="N8069"/>
      <c r="P8069" s="8"/>
      <c r="R8069" s="8"/>
      <c r="T8069" s="8"/>
      <c r="AQ8069"/>
      <c r="BJ8069" s="33" t="s">
        <v>8236</v>
      </c>
      <c r="BP8069" s="8"/>
    </row>
    <row r="8070" spans="1:68" x14ac:dyDescent="0.25">
      <c r="A8070" s="8"/>
      <c r="B8070" s="8"/>
      <c r="C8070" s="8"/>
      <c r="D8070" s="8"/>
      <c r="F8070" s="8"/>
      <c r="H8070"/>
      <c r="N8070"/>
      <c r="P8070" s="8"/>
      <c r="R8070" s="8"/>
      <c r="T8070" s="8"/>
      <c r="AQ8070"/>
      <c r="BJ8070" s="33" t="s">
        <v>8237</v>
      </c>
      <c r="BP8070" s="8"/>
    </row>
    <row r="8071" spans="1:68" x14ac:dyDescent="0.25">
      <c r="A8071" s="8"/>
      <c r="B8071" s="8"/>
      <c r="C8071" s="8"/>
      <c r="D8071" s="8"/>
      <c r="F8071" s="8"/>
      <c r="H8071"/>
      <c r="N8071"/>
      <c r="P8071" s="8"/>
      <c r="R8071" s="8"/>
      <c r="T8071" s="8"/>
      <c r="AQ8071"/>
      <c r="BJ8071" s="33" t="s">
        <v>8238</v>
      </c>
      <c r="BP8071" s="8"/>
    </row>
    <row r="8072" spans="1:68" x14ac:dyDescent="0.25">
      <c r="A8072" s="8"/>
      <c r="B8072" s="8"/>
      <c r="C8072" s="8"/>
      <c r="D8072" s="8"/>
      <c r="F8072" s="8"/>
      <c r="H8072"/>
      <c r="N8072"/>
      <c r="P8072" s="8"/>
      <c r="R8072" s="8"/>
      <c r="T8072" s="8"/>
      <c r="AQ8072"/>
      <c r="BJ8072" s="33" t="s">
        <v>8239</v>
      </c>
      <c r="BP8072" s="8"/>
    </row>
    <row r="8073" spans="1:68" x14ac:dyDescent="0.25">
      <c r="A8073" s="8"/>
      <c r="B8073" s="8"/>
      <c r="C8073" s="8"/>
      <c r="D8073" s="8"/>
      <c r="F8073" s="8"/>
      <c r="H8073"/>
      <c r="N8073"/>
      <c r="P8073" s="8"/>
      <c r="R8073" s="8"/>
      <c r="T8073" s="8"/>
      <c r="AQ8073"/>
      <c r="BJ8073" s="33" t="s">
        <v>8240</v>
      </c>
      <c r="BP8073" s="8"/>
    </row>
    <row r="8074" spans="1:68" x14ac:dyDescent="0.25">
      <c r="A8074" s="8"/>
      <c r="B8074" s="8"/>
      <c r="C8074" s="8"/>
      <c r="D8074" s="8"/>
      <c r="F8074" s="8"/>
      <c r="H8074"/>
      <c r="N8074"/>
      <c r="P8074" s="8"/>
      <c r="R8074" s="8"/>
      <c r="T8074" s="8"/>
      <c r="AQ8074"/>
      <c r="BJ8074" s="33" t="s">
        <v>8241</v>
      </c>
      <c r="BP8074" s="8"/>
    </row>
    <row r="8075" spans="1:68" x14ac:dyDescent="0.25">
      <c r="A8075" s="8"/>
      <c r="B8075" s="8"/>
      <c r="C8075" s="8"/>
      <c r="D8075" s="8"/>
      <c r="F8075" s="8"/>
      <c r="H8075"/>
      <c r="N8075"/>
      <c r="P8075" s="8"/>
      <c r="R8075" s="8"/>
      <c r="T8075" s="8"/>
      <c r="AQ8075"/>
      <c r="BJ8075" s="33" t="s">
        <v>8242</v>
      </c>
      <c r="BP8075" s="8"/>
    </row>
    <row r="8076" spans="1:68" x14ac:dyDescent="0.25">
      <c r="A8076" s="8"/>
      <c r="B8076" s="8"/>
      <c r="C8076" s="8"/>
      <c r="D8076" s="8"/>
      <c r="F8076" s="8"/>
      <c r="H8076"/>
      <c r="N8076"/>
      <c r="P8076" s="8"/>
      <c r="R8076" s="8"/>
      <c r="T8076" s="8"/>
      <c r="AQ8076"/>
      <c r="BJ8076" s="33" t="s">
        <v>8243</v>
      </c>
      <c r="BP8076" s="8"/>
    </row>
    <row r="8077" spans="1:68" x14ac:dyDescent="0.25">
      <c r="A8077" s="8"/>
      <c r="B8077" s="8"/>
      <c r="C8077" s="8"/>
      <c r="D8077" s="8"/>
      <c r="F8077" s="8"/>
      <c r="H8077"/>
      <c r="N8077"/>
      <c r="P8077" s="8"/>
      <c r="R8077" s="8"/>
      <c r="T8077" s="8"/>
      <c r="AQ8077"/>
      <c r="BJ8077" s="33" t="s">
        <v>8244</v>
      </c>
      <c r="BP8077" s="8"/>
    </row>
    <row r="8078" spans="1:68" x14ac:dyDescent="0.25">
      <c r="A8078" s="8"/>
      <c r="B8078" s="8"/>
      <c r="C8078" s="8"/>
      <c r="D8078" s="8"/>
      <c r="F8078" s="8"/>
      <c r="H8078"/>
      <c r="N8078"/>
      <c r="P8078" s="8"/>
      <c r="R8078" s="8"/>
      <c r="T8078" s="8"/>
      <c r="AQ8078"/>
      <c r="BJ8078" s="33" t="s">
        <v>8245</v>
      </c>
      <c r="BP8078" s="8"/>
    </row>
    <row r="8079" spans="1:68" x14ac:dyDescent="0.25">
      <c r="A8079" s="8"/>
      <c r="B8079" s="8"/>
      <c r="C8079" s="8"/>
      <c r="D8079" s="8"/>
      <c r="F8079" s="8"/>
      <c r="H8079"/>
      <c r="N8079"/>
      <c r="P8079" s="8"/>
      <c r="R8079" s="8"/>
      <c r="T8079" s="8"/>
      <c r="AQ8079"/>
      <c r="BJ8079" s="33" t="s">
        <v>8246</v>
      </c>
      <c r="BP8079" s="8"/>
    </row>
    <row r="8080" spans="1:68" x14ac:dyDescent="0.25">
      <c r="A8080" s="8"/>
      <c r="B8080" s="8"/>
      <c r="C8080" s="8"/>
      <c r="D8080" s="8"/>
      <c r="F8080" s="8"/>
      <c r="H8080"/>
      <c r="N8080"/>
      <c r="P8080" s="8"/>
      <c r="R8080" s="8"/>
      <c r="T8080" s="8"/>
      <c r="AQ8080"/>
      <c r="BJ8080" s="33" t="s">
        <v>8247</v>
      </c>
      <c r="BP8080" s="8"/>
    </row>
    <row r="8081" spans="1:68" x14ac:dyDescent="0.25">
      <c r="A8081" s="8"/>
      <c r="B8081" s="8"/>
      <c r="C8081" s="8"/>
      <c r="D8081" s="8"/>
      <c r="F8081" s="8"/>
      <c r="H8081"/>
      <c r="N8081"/>
      <c r="P8081" s="8"/>
      <c r="R8081" s="8"/>
      <c r="T8081" s="8"/>
      <c r="AQ8081"/>
      <c r="BJ8081" s="33" t="s">
        <v>8248</v>
      </c>
      <c r="BP8081" s="8"/>
    </row>
    <row r="8082" spans="1:68" x14ac:dyDescent="0.25">
      <c r="A8082" s="8"/>
      <c r="B8082" s="8"/>
      <c r="C8082" s="8"/>
      <c r="D8082" s="8"/>
      <c r="F8082" s="8"/>
      <c r="H8082"/>
      <c r="N8082"/>
      <c r="P8082" s="8"/>
      <c r="R8082" s="8"/>
      <c r="T8082" s="8"/>
      <c r="AQ8082"/>
      <c r="BJ8082" s="33" t="s">
        <v>8249</v>
      </c>
      <c r="BP8082" s="8"/>
    </row>
    <row r="8083" spans="1:68" x14ac:dyDescent="0.25">
      <c r="A8083" s="8"/>
      <c r="B8083" s="8"/>
      <c r="C8083" s="8"/>
      <c r="D8083" s="8"/>
      <c r="F8083" s="8"/>
      <c r="H8083"/>
      <c r="N8083"/>
      <c r="P8083" s="8"/>
      <c r="R8083" s="8"/>
      <c r="T8083" s="8"/>
      <c r="AQ8083"/>
      <c r="BJ8083" s="33" t="s">
        <v>8250</v>
      </c>
      <c r="BP8083" s="8"/>
    </row>
    <row r="8084" spans="1:68" x14ac:dyDescent="0.25">
      <c r="A8084" s="8"/>
      <c r="B8084" s="8"/>
      <c r="C8084" s="8"/>
      <c r="D8084" s="8"/>
      <c r="F8084" s="8"/>
      <c r="H8084"/>
      <c r="N8084"/>
      <c r="P8084" s="8"/>
      <c r="R8084" s="8"/>
      <c r="T8084" s="8"/>
      <c r="AQ8084"/>
      <c r="BJ8084" s="33" t="s">
        <v>8251</v>
      </c>
      <c r="BP8084" s="8"/>
    </row>
    <row r="8085" spans="1:68" x14ac:dyDescent="0.25">
      <c r="A8085" s="8"/>
      <c r="B8085" s="8"/>
      <c r="C8085" s="8"/>
      <c r="D8085" s="8"/>
      <c r="F8085" s="8"/>
      <c r="H8085"/>
      <c r="N8085"/>
      <c r="P8085" s="8"/>
      <c r="R8085" s="8"/>
      <c r="T8085" s="8"/>
      <c r="AQ8085"/>
      <c r="BJ8085" s="33" t="s">
        <v>8252</v>
      </c>
      <c r="BP8085" s="8"/>
    </row>
    <row r="8086" spans="1:68" x14ac:dyDescent="0.25">
      <c r="A8086" s="8"/>
      <c r="B8086" s="8"/>
      <c r="C8086" s="8"/>
      <c r="D8086" s="8"/>
      <c r="F8086" s="8"/>
      <c r="H8086"/>
      <c r="N8086"/>
      <c r="P8086" s="8"/>
      <c r="R8086" s="8"/>
      <c r="T8086" s="8"/>
      <c r="AQ8086"/>
      <c r="BJ8086" s="33" t="s">
        <v>8253</v>
      </c>
      <c r="BP8086" s="8"/>
    </row>
    <row r="8087" spans="1:68" x14ac:dyDescent="0.25">
      <c r="A8087" s="8"/>
      <c r="B8087" s="8"/>
      <c r="C8087" s="8"/>
      <c r="D8087" s="8"/>
      <c r="F8087" s="8"/>
      <c r="H8087"/>
      <c r="N8087"/>
      <c r="P8087" s="8"/>
      <c r="R8087" s="8"/>
      <c r="T8087" s="8"/>
      <c r="AQ8087"/>
      <c r="BJ8087" s="33" t="s">
        <v>8254</v>
      </c>
      <c r="BP8087" s="8"/>
    </row>
    <row r="8088" spans="1:68" x14ac:dyDescent="0.25">
      <c r="A8088" s="8"/>
      <c r="B8088" s="8"/>
      <c r="C8088" s="8"/>
      <c r="D8088" s="8"/>
      <c r="F8088" s="8"/>
      <c r="H8088"/>
      <c r="N8088"/>
      <c r="P8088" s="8"/>
      <c r="R8088" s="8"/>
      <c r="T8088" s="8"/>
      <c r="AQ8088"/>
      <c r="BJ8088" s="33" t="s">
        <v>8255</v>
      </c>
      <c r="BP8088" s="8"/>
    </row>
    <row r="8089" spans="1:68" x14ac:dyDescent="0.25">
      <c r="A8089" s="8"/>
      <c r="B8089" s="8"/>
      <c r="C8089" s="8"/>
      <c r="D8089" s="8"/>
      <c r="F8089" s="8"/>
      <c r="H8089"/>
      <c r="N8089"/>
      <c r="P8089" s="8"/>
      <c r="R8089" s="8"/>
      <c r="T8089" s="8"/>
      <c r="AQ8089"/>
      <c r="BJ8089" s="33" t="s">
        <v>8256</v>
      </c>
      <c r="BP8089" s="8"/>
    </row>
    <row r="8090" spans="1:68" x14ac:dyDescent="0.25">
      <c r="A8090" s="8"/>
      <c r="B8090" s="8"/>
      <c r="C8090" s="8"/>
      <c r="D8090" s="8"/>
      <c r="F8090" s="8"/>
      <c r="H8090"/>
      <c r="N8090"/>
      <c r="P8090" s="8"/>
      <c r="R8090" s="8"/>
      <c r="T8090" s="8"/>
      <c r="AQ8090"/>
      <c r="BJ8090" s="33" t="s">
        <v>8257</v>
      </c>
      <c r="BP8090" s="8"/>
    </row>
    <row r="8091" spans="1:68" x14ac:dyDescent="0.25">
      <c r="A8091" s="8"/>
      <c r="B8091" s="8"/>
      <c r="C8091" s="8"/>
      <c r="D8091" s="8"/>
      <c r="F8091" s="8"/>
      <c r="H8091"/>
      <c r="N8091"/>
      <c r="P8091" s="8"/>
      <c r="R8091" s="8"/>
      <c r="T8091" s="8"/>
      <c r="AQ8091"/>
      <c r="BJ8091" s="33" t="s">
        <v>8258</v>
      </c>
      <c r="BP8091" s="8"/>
    </row>
    <row r="8092" spans="1:68" x14ac:dyDescent="0.25">
      <c r="A8092" s="8"/>
      <c r="B8092" s="8"/>
      <c r="C8092" s="8"/>
      <c r="D8092" s="8"/>
      <c r="F8092" s="8"/>
      <c r="H8092"/>
      <c r="N8092"/>
      <c r="P8092" s="8"/>
      <c r="R8092" s="8"/>
      <c r="T8092" s="8"/>
      <c r="AQ8092"/>
      <c r="BJ8092" s="33" t="s">
        <v>8259</v>
      </c>
      <c r="BP8092" s="8"/>
    </row>
    <row r="8093" spans="1:68" x14ac:dyDescent="0.25">
      <c r="A8093" s="8"/>
      <c r="B8093" s="8"/>
      <c r="C8093" s="8"/>
      <c r="D8093" s="8"/>
      <c r="F8093" s="8"/>
      <c r="H8093"/>
      <c r="N8093"/>
      <c r="P8093" s="8"/>
      <c r="R8093" s="8"/>
      <c r="T8093" s="8"/>
      <c r="AQ8093"/>
      <c r="BJ8093" s="33" t="s">
        <v>8260</v>
      </c>
      <c r="BP8093" s="8"/>
    </row>
    <row r="8094" spans="1:68" x14ac:dyDescent="0.25">
      <c r="A8094" s="8"/>
      <c r="B8094" s="8"/>
      <c r="C8094" s="8"/>
      <c r="D8094" s="8"/>
      <c r="F8094" s="8"/>
      <c r="H8094"/>
      <c r="N8094"/>
      <c r="P8094" s="8"/>
      <c r="R8094" s="8"/>
      <c r="T8094" s="8"/>
      <c r="AQ8094"/>
      <c r="BJ8094" s="33" t="s">
        <v>8261</v>
      </c>
      <c r="BP8094" s="8"/>
    </row>
    <row r="8095" spans="1:68" x14ac:dyDescent="0.25">
      <c r="A8095" s="8"/>
      <c r="B8095" s="8"/>
      <c r="C8095" s="8"/>
      <c r="D8095" s="8"/>
      <c r="F8095" s="8"/>
      <c r="H8095"/>
      <c r="N8095"/>
      <c r="P8095" s="8"/>
      <c r="R8095" s="8"/>
      <c r="T8095" s="8"/>
      <c r="AQ8095"/>
      <c r="BJ8095" s="33" t="s">
        <v>8262</v>
      </c>
      <c r="BP8095" s="8"/>
    </row>
    <row r="8096" spans="1:68" x14ac:dyDescent="0.25">
      <c r="A8096" s="8"/>
      <c r="B8096" s="8"/>
      <c r="C8096" s="8"/>
      <c r="D8096" s="8"/>
      <c r="F8096" s="8"/>
      <c r="H8096"/>
      <c r="N8096"/>
      <c r="P8096" s="8"/>
      <c r="R8096" s="8"/>
      <c r="T8096" s="8"/>
      <c r="AQ8096"/>
      <c r="BJ8096" s="33" t="s">
        <v>8263</v>
      </c>
      <c r="BP8096" s="8"/>
    </row>
    <row r="8097" spans="1:68" x14ac:dyDescent="0.25">
      <c r="A8097" s="8"/>
      <c r="B8097" s="8"/>
      <c r="C8097" s="8"/>
      <c r="D8097" s="8"/>
      <c r="F8097" s="8"/>
      <c r="H8097"/>
      <c r="N8097"/>
      <c r="P8097" s="8"/>
      <c r="R8097" s="8"/>
      <c r="T8097" s="8"/>
      <c r="AQ8097"/>
      <c r="BJ8097" s="33" t="s">
        <v>8264</v>
      </c>
      <c r="BP8097" s="8"/>
    </row>
    <row r="8098" spans="1:68" x14ac:dyDescent="0.25">
      <c r="A8098" s="8"/>
      <c r="B8098" s="8"/>
      <c r="C8098" s="8"/>
      <c r="D8098" s="8"/>
      <c r="F8098" s="8"/>
      <c r="H8098"/>
      <c r="N8098"/>
      <c r="P8098" s="8"/>
      <c r="R8098" s="8"/>
      <c r="T8098" s="8"/>
      <c r="AQ8098"/>
      <c r="BJ8098" s="33" t="s">
        <v>8265</v>
      </c>
      <c r="BP8098" s="8"/>
    </row>
    <row r="8099" spans="1:68" x14ac:dyDescent="0.25">
      <c r="A8099" s="8"/>
      <c r="B8099" s="8"/>
      <c r="C8099" s="8"/>
      <c r="D8099" s="8"/>
      <c r="F8099" s="8"/>
      <c r="H8099"/>
      <c r="N8099"/>
      <c r="P8099" s="8"/>
      <c r="R8099" s="8"/>
      <c r="T8099" s="8"/>
      <c r="AQ8099"/>
      <c r="BJ8099" s="33" t="s">
        <v>8266</v>
      </c>
      <c r="BP8099" s="8"/>
    </row>
    <row r="8100" spans="1:68" x14ac:dyDescent="0.25">
      <c r="A8100" s="8"/>
      <c r="B8100" s="8"/>
      <c r="C8100" s="8"/>
      <c r="D8100" s="8"/>
      <c r="F8100" s="8"/>
      <c r="H8100"/>
      <c r="N8100"/>
      <c r="P8100" s="8"/>
      <c r="R8100" s="8"/>
      <c r="T8100" s="8"/>
      <c r="AQ8100"/>
      <c r="BJ8100" s="33" t="s">
        <v>8267</v>
      </c>
      <c r="BP8100" s="8"/>
    </row>
    <row r="8101" spans="1:68" x14ac:dyDescent="0.25">
      <c r="A8101" s="8"/>
      <c r="B8101" s="8"/>
      <c r="C8101" s="8"/>
      <c r="D8101" s="8"/>
      <c r="F8101" s="8"/>
      <c r="H8101"/>
      <c r="N8101"/>
      <c r="P8101" s="8"/>
      <c r="R8101" s="8"/>
      <c r="T8101" s="8"/>
      <c r="AQ8101"/>
      <c r="BJ8101" s="33" t="s">
        <v>8268</v>
      </c>
      <c r="BP8101" s="8"/>
    </row>
    <row r="8102" spans="1:68" x14ac:dyDescent="0.25">
      <c r="A8102" s="8"/>
      <c r="B8102" s="8"/>
      <c r="C8102" s="8"/>
      <c r="D8102" s="8"/>
      <c r="F8102" s="8"/>
      <c r="H8102"/>
      <c r="N8102"/>
      <c r="P8102" s="8"/>
      <c r="R8102" s="8"/>
      <c r="T8102" s="8"/>
      <c r="AQ8102"/>
      <c r="BJ8102" s="33" t="s">
        <v>8269</v>
      </c>
      <c r="BP8102" s="8"/>
    </row>
    <row r="8103" spans="1:68" x14ac:dyDescent="0.25">
      <c r="A8103" s="8"/>
      <c r="B8103" s="8"/>
      <c r="C8103" s="8"/>
      <c r="D8103" s="8"/>
      <c r="F8103" s="8"/>
      <c r="H8103"/>
      <c r="N8103"/>
      <c r="P8103" s="8"/>
      <c r="R8103" s="8"/>
      <c r="T8103" s="8"/>
      <c r="AQ8103"/>
      <c r="BJ8103" s="33" t="s">
        <v>8270</v>
      </c>
      <c r="BP8103" s="8"/>
    </row>
    <row r="8104" spans="1:68" x14ac:dyDescent="0.25">
      <c r="A8104" s="8"/>
      <c r="B8104" s="8"/>
      <c r="C8104" s="8"/>
      <c r="D8104" s="8"/>
      <c r="F8104" s="8"/>
      <c r="H8104"/>
      <c r="N8104"/>
      <c r="P8104" s="8"/>
      <c r="R8104" s="8"/>
      <c r="T8104" s="8"/>
      <c r="AQ8104"/>
      <c r="BJ8104" s="33" t="s">
        <v>8271</v>
      </c>
      <c r="BP8104" s="8"/>
    </row>
    <row r="8105" spans="1:68" x14ac:dyDescent="0.25">
      <c r="A8105" s="8"/>
      <c r="B8105" s="8"/>
      <c r="C8105" s="8"/>
      <c r="D8105" s="8"/>
      <c r="F8105" s="8"/>
      <c r="H8105"/>
      <c r="N8105"/>
      <c r="P8105" s="8"/>
      <c r="R8105" s="8"/>
      <c r="T8105" s="8"/>
      <c r="AQ8105"/>
      <c r="BJ8105" s="33" t="s">
        <v>8272</v>
      </c>
      <c r="BP8105" s="8"/>
    </row>
    <row r="8106" spans="1:68" x14ac:dyDescent="0.25">
      <c r="A8106" s="8"/>
      <c r="B8106" s="8"/>
      <c r="C8106" s="8"/>
      <c r="D8106" s="8"/>
      <c r="F8106" s="8"/>
      <c r="H8106"/>
      <c r="N8106"/>
      <c r="P8106" s="8"/>
      <c r="R8106" s="8"/>
      <c r="T8106" s="8"/>
      <c r="AQ8106"/>
      <c r="BJ8106" s="33" t="s">
        <v>8273</v>
      </c>
      <c r="BP8106" s="8"/>
    </row>
    <row r="8107" spans="1:68" x14ac:dyDescent="0.25">
      <c r="A8107" s="8"/>
      <c r="B8107" s="8"/>
      <c r="C8107" s="8"/>
      <c r="D8107" s="8"/>
      <c r="F8107" s="8"/>
      <c r="H8107"/>
      <c r="N8107"/>
      <c r="P8107" s="8"/>
      <c r="R8107" s="8"/>
      <c r="T8107" s="8"/>
      <c r="AQ8107"/>
      <c r="BJ8107" s="33" t="s">
        <v>8274</v>
      </c>
      <c r="BP8107" s="8"/>
    </row>
    <row r="8108" spans="1:68" x14ac:dyDescent="0.25">
      <c r="A8108" s="8"/>
      <c r="B8108" s="8"/>
      <c r="C8108" s="8"/>
      <c r="D8108" s="8"/>
      <c r="F8108" s="8"/>
      <c r="H8108"/>
      <c r="N8108"/>
      <c r="P8108" s="8"/>
      <c r="R8108" s="8"/>
      <c r="T8108" s="8"/>
      <c r="AQ8108"/>
      <c r="BJ8108" s="33" t="s">
        <v>8275</v>
      </c>
      <c r="BP8108" s="8"/>
    </row>
    <row r="8109" spans="1:68" x14ac:dyDescent="0.25">
      <c r="A8109" s="8"/>
      <c r="B8109" s="8"/>
      <c r="C8109" s="8"/>
      <c r="D8109" s="8"/>
      <c r="F8109" s="8"/>
      <c r="H8109"/>
      <c r="N8109"/>
      <c r="P8109" s="8"/>
      <c r="R8109" s="8"/>
      <c r="T8109" s="8"/>
      <c r="AQ8109"/>
      <c r="BJ8109" s="33" t="s">
        <v>8276</v>
      </c>
      <c r="BP8109" s="8"/>
    </row>
    <row r="8110" spans="1:68" x14ac:dyDescent="0.25">
      <c r="A8110" s="8"/>
      <c r="B8110" s="8"/>
      <c r="C8110" s="8"/>
      <c r="D8110" s="8"/>
      <c r="F8110" s="8"/>
      <c r="H8110"/>
      <c r="N8110"/>
      <c r="P8110" s="8"/>
      <c r="R8110" s="8"/>
      <c r="T8110" s="8"/>
      <c r="AQ8110"/>
      <c r="BJ8110" s="33" t="s">
        <v>8277</v>
      </c>
      <c r="BP8110" s="8"/>
    </row>
    <row r="8111" spans="1:68" x14ac:dyDescent="0.25">
      <c r="A8111" s="8"/>
      <c r="B8111" s="8"/>
      <c r="C8111" s="8"/>
      <c r="D8111" s="8"/>
      <c r="F8111" s="8"/>
      <c r="H8111"/>
      <c r="N8111"/>
      <c r="P8111" s="8"/>
      <c r="R8111" s="8"/>
      <c r="T8111" s="8"/>
      <c r="AQ8111"/>
      <c r="BJ8111" s="33" t="s">
        <v>8278</v>
      </c>
      <c r="BP8111" s="8"/>
    </row>
    <row r="8112" spans="1:68" x14ac:dyDescent="0.25">
      <c r="A8112" s="8"/>
      <c r="B8112" s="8"/>
      <c r="C8112" s="8"/>
      <c r="D8112" s="8"/>
      <c r="F8112" s="8"/>
      <c r="H8112"/>
      <c r="N8112"/>
      <c r="P8112" s="8"/>
      <c r="R8112" s="8"/>
      <c r="T8112" s="8"/>
      <c r="AQ8112"/>
      <c r="BJ8112" s="33" t="s">
        <v>8279</v>
      </c>
      <c r="BP8112" s="8"/>
    </row>
    <row r="8113" spans="1:68" x14ac:dyDescent="0.25">
      <c r="A8113" s="8"/>
      <c r="B8113" s="8"/>
      <c r="C8113" s="8"/>
      <c r="D8113" s="8"/>
      <c r="F8113" s="8"/>
      <c r="H8113"/>
      <c r="N8113"/>
      <c r="P8113" s="8"/>
      <c r="R8113" s="8"/>
      <c r="T8113" s="8"/>
      <c r="AQ8113"/>
      <c r="BJ8113" s="33" t="s">
        <v>8280</v>
      </c>
      <c r="BP8113" s="8"/>
    </row>
    <row r="8114" spans="1:68" x14ac:dyDescent="0.25">
      <c r="A8114" s="8"/>
      <c r="B8114" s="8"/>
      <c r="C8114" s="8"/>
      <c r="D8114" s="8"/>
      <c r="F8114" s="8"/>
      <c r="H8114"/>
      <c r="N8114"/>
      <c r="P8114" s="8"/>
      <c r="R8114" s="8"/>
      <c r="T8114" s="8"/>
      <c r="AQ8114"/>
      <c r="BJ8114" s="33" t="s">
        <v>8281</v>
      </c>
      <c r="BP8114" s="8"/>
    </row>
    <row r="8115" spans="1:68" x14ac:dyDescent="0.25">
      <c r="A8115" s="8"/>
      <c r="B8115" s="8"/>
      <c r="C8115" s="8"/>
      <c r="D8115" s="8"/>
      <c r="F8115" s="8"/>
      <c r="H8115"/>
      <c r="N8115"/>
      <c r="P8115" s="8"/>
      <c r="R8115" s="8"/>
      <c r="T8115" s="8"/>
      <c r="AQ8115"/>
      <c r="BJ8115" s="33" t="s">
        <v>8282</v>
      </c>
      <c r="BP8115" s="8"/>
    </row>
    <row r="8116" spans="1:68" x14ac:dyDescent="0.25">
      <c r="A8116" s="8"/>
      <c r="B8116" s="8"/>
      <c r="C8116" s="8"/>
      <c r="D8116" s="8"/>
      <c r="F8116" s="8"/>
      <c r="H8116"/>
      <c r="N8116"/>
      <c r="P8116" s="8"/>
      <c r="R8116" s="8"/>
      <c r="T8116" s="8"/>
      <c r="AQ8116"/>
      <c r="BJ8116" s="33" t="s">
        <v>8283</v>
      </c>
      <c r="BP8116" s="8"/>
    </row>
    <row r="8117" spans="1:68" x14ac:dyDescent="0.25">
      <c r="A8117" s="8"/>
      <c r="B8117" s="8"/>
      <c r="C8117" s="8"/>
      <c r="D8117" s="8"/>
      <c r="F8117" s="8"/>
      <c r="H8117"/>
      <c r="N8117"/>
      <c r="P8117" s="8"/>
      <c r="R8117" s="8"/>
      <c r="T8117" s="8"/>
      <c r="AQ8117"/>
      <c r="BJ8117" s="33" t="s">
        <v>8284</v>
      </c>
      <c r="BP8117" s="8"/>
    </row>
    <row r="8118" spans="1:68" x14ac:dyDescent="0.25">
      <c r="A8118" s="8"/>
      <c r="B8118" s="8"/>
      <c r="C8118" s="8"/>
      <c r="D8118" s="8"/>
      <c r="F8118" s="8"/>
      <c r="H8118"/>
      <c r="N8118"/>
      <c r="P8118" s="8"/>
      <c r="R8118" s="8"/>
      <c r="T8118" s="8"/>
      <c r="AQ8118"/>
      <c r="BJ8118" s="33" t="s">
        <v>8285</v>
      </c>
      <c r="BP8118" s="8"/>
    </row>
    <row r="8119" spans="1:68" x14ac:dyDescent="0.25">
      <c r="A8119" s="8"/>
      <c r="B8119" s="8"/>
      <c r="C8119" s="8"/>
      <c r="D8119" s="8"/>
      <c r="F8119" s="8"/>
      <c r="H8119"/>
      <c r="N8119"/>
      <c r="P8119" s="8"/>
      <c r="R8119" s="8"/>
      <c r="T8119" s="8"/>
      <c r="AQ8119"/>
      <c r="BJ8119" s="33" t="s">
        <v>8286</v>
      </c>
      <c r="BP8119" s="8"/>
    </row>
    <row r="8120" spans="1:68" x14ac:dyDescent="0.25">
      <c r="A8120" s="8"/>
      <c r="B8120" s="8"/>
      <c r="C8120" s="8"/>
      <c r="D8120" s="8"/>
      <c r="F8120" s="8"/>
      <c r="H8120"/>
      <c r="N8120"/>
      <c r="P8120" s="8"/>
      <c r="R8120" s="8"/>
      <c r="T8120" s="8"/>
      <c r="AQ8120"/>
      <c r="BJ8120" s="33" t="s">
        <v>8287</v>
      </c>
      <c r="BP8120" s="8"/>
    </row>
    <row r="8121" spans="1:68" x14ac:dyDescent="0.25">
      <c r="A8121" s="8"/>
      <c r="B8121" s="8"/>
      <c r="C8121" s="8"/>
      <c r="D8121" s="8"/>
      <c r="F8121" s="8"/>
      <c r="H8121"/>
      <c r="N8121"/>
      <c r="P8121" s="8"/>
      <c r="R8121" s="8"/>
      <c r="T8121" s="8"/>
      <c r="AQ8121"/>
      <c r="BJ8121" s="33" t="s">
        <v>8288</v>
      </c>
      <c r="BP8121" s="8"/>
    </row>
    <row r="8122" spans="1:68" x14ac:dyDescent="0.25">
      <c r="A8122" s="8"/>
      <c r="B8122" s="8"/>
      <c r="C8122" s="8"/>
      <c r="D8122" s="8"/>
      <c r="F8122" s="8"/>
      <c r="H8122"/>
      <c r="N8122"/>
      <c r="P8122" s="8"/>
      <c r="R8122" s="8"/>
      <c r="T8122" s="8"/>
      <c r="AQ8122"/>
      <c r="BJ8122" s="33" t="s">
        <v>8289</v>
      </c>
      <c r="BP8122" s="8"/>
    </row>
    <row r="8123" spans="1:68" x14ac:dyDescent="0.25">
      <c r="A8123" s="8"/>
      <c r="B8123" s="8"/>
      <c r="C8123" s="8"/>
      <c r="D8123" s="8"/>
      <c r="F8123" s="8"/>
      <c r="H8123"/>
      <c r="N8123"/>
      <c r="P8123" s="8"/>
      <c r="R8123" s="8"/>
      <c r="T8123" s="8"/>
      <c r="AQ8123"/>
      <c r="BJ8123" s="33" t="s">
        <v>8290</v>
      </c>
      <c r="BP8123" s="8"/>
    </row>
    <row r="8124" spans="1:68" x14ac:dyDescent="0.25">
      <c r="A8124" s="8"/>
      <c r="B8124" s="8"/>
      <c r="C8124" s="8"/>
      <c r="D8124" s="8"/>
      <c r="F8124" s="8"/>
      <c r="H8124"/>
      <c r="N8124"/>
      <c r="P8124" s="8"/>
      <c r="R8124" s="8"/>
      <c r="T8124" s="8"/>
      <c r="AQ8124"/>
      <c r="BJ8124" s="33" t="s">
        <v>8291</v>
      </c>
      <c r="BP8124" s="8"/>
    </row>
    <row r="8125" spans="1:68" x14ac:dyDescent="0.25">
      <c r="A8125" s="8"/>
      <c r="B8125" s="8"/>
      <c r="C8125" s="8"/>
      <c r="D8125" s="8"/>
      <c r="F8125" s="8"/>
      <c r="H8125"/>
      <c r="N8125"/>
      <c r="P8125" s="8"/>
      <c r="R8125" s="8"/>
      <c r="T8125" s="8"/>
      <c r="AQ8125"/>
      <c r="BJ8125" s="33" t="s">
        <v>8292</v>
      </c>
      <c r="BP8125" s="8"/>
    </row>
    <row r="8126" spans="1:68" x14ac:dyDescent="0.25">
      <c r="A8126" s="8"/>
      <c r="B8126" s="8"/>
      <c r="C8126" s="8"/>
      <c r="D8126" s="8"/>
      <c r="F8126" s="8"/>
      <c r="H8126"/>
      <c r="N8126"/>
      <c r="P8126" s="8"/>
      <c r="R8126" s="8"/>
      <c r="T8126" s="8"/>
      <c r="AQ8126"/>
      <c r="BJ8126" s="33" t="s">
        <v>8293</v>
      </c>
      <c r="BP8126" s="8"/>
    </row>
    <row r="8127" spans="1:68" x14ac:dyDescent="0.25">
      <c r="A8127" s="8"/>
      <c r="B8127" s="8"/>
      <c r="C8127" s="8"/>
      <c r="D8127" s="8"/>
      <c r="F8127" s="8"/>
      <c r="H8127"/>
      <c r="N8127"/>
      <c r="P8127" s="8"/>
      <c r="R8127" s="8"/>
      <c r="T8127" s="8"/>
      <c r="AQ8127"/>
      <c r="BJ8127" s="33" t="s">
        <v>8294</v>
      </c>
      <c r="BP8127" s="8"/>
    </row>
    <row r="8128" spans="1:68" x14ac:dyDescent="0.25">
      <c r="A8128" s="8"/>
      <c r="B8128" s="8"/>
      <c r="C8128" s="8"/>
      <c r="D8128" s="8"/>
      <c r="F8128" s="8"/>
      <c r="H8128"/>
      <c r="N8128"/>
      <c r="P8128" s="8"/>
      <c r="R8128" s="8"/>
      <c r="T8128" s="8"/>
      <c r="AQ8128"/>
      <c r="BJ8128" s="33" t="s">
        <v>8295</v>
      </c>
      <c r="BP8128" s="8"/>
    </row>
    <row r="8129" spans="1:68" x14ac:dyDescent="0.25">
      <c r="A8129" s="8"/>
      <c r="B8129" s="8"/>
      <c r="C8129" s="8"/>
      <c r="D8129" s="8"/>
      <c r="F8129" s="8"/>
      <c r="H8129"/>
      <c r="N8129"/>
      <c r="P8129" s="8"/>
      <c r="R8129" s="8"/>
      <c r="T8129" s="8"/>
      <c r="AQ8129"/>
      <c r="BJ8129" s="33" t="s">
        <v>8296</v>
      </c>
      <c r="BP8129" s="8"/>
    </row>
    <row r="8130" spans="1:68" x14ac:dyDescent="0.25">
      <c r="A8130" s="8"/>
      <c r="B8130" s="8"/>
      <c r="C8130" s="8"/>
      <c r="D8130" s="8"/>
      <c r="F8130" s="8"/>
      <c r="H8130"/>
      <c r="N8130"/>
      <c r="P8130" s="8"/>
      <c r="R8130" s="8"/>
      <c r="T8130" s="8"/>
      <c r="AQ8130"/>
      <c r="BJ8130" s="33" t="s">
        <v>8297</v>
      </c>
      <c r="BP8130" s="8"/>
    </row>
    <row r="8131" spans="1:68" x14ac:dyDescent="0.25">
      <c r="A8131" s="8"/>
      <c r="B8131" s="8"/>
      <c r="C8131" s="8"/>
      <c r="D8131" s="8"/>
      <c r="F8131" s="8"/>
      <c r="H8131"/>
      <c r="N8131"/>
      <c r="P8131" s="8"/>
      <c r="R8131" s="8"/>
      <c r="T8131" s="8"/>
      <c r="AQ8131"/>
      <c r="BJ8131" s="33" t="s">
        <v>8298</v>
      </c>
      <c r="BP8131" s="8"/>
    </row>
    <row r="8132" spans="1:68" x14ac:dyDescent="0.25">
      <c r="A8132" s="8"/>
      <c r="B8132" s="8"/>
      <c r="C8132" s="8"/>
      <c r="D8132" s="8"/>
      <c r="F8132" s="8"/>
      <c r="H8132"/>
      <c r="N8132"/>
      <c r="P8132" s="8"/>
      <c r="R8132" s="8"/>
      <c r="T8132" s="8"/>
      <c r="AQ8132"/>
      <c r="BJ8132" s="33" t="s">
        <v>8299</v>
      </c>
      <c r="BP8132" s="8"/>
    </row>
    <row r="8133" spans="1:68" x14ac:dyDescent="0.25">
      <c r="A8133" s="8"/>
      <c r="B8133" s="8"/>
      <c r="C8133" s="8"/>
      <c r="D8133" s="8"/>
      <c r="F8133" s="8"/>
      <c r="H8133"/>
      <c r="N8133"/>
      <c r="P8133" s="8"/>
      <c r="R8133" s="8"/>
      <c r="T8133" s="8"/>
      <c r="AQ8133"/>
      <c r="BJ8133" s="33" t="s">
        <v>8300</v>
      </c>
      <c r="BP8133" s="8"/>
    </row>
    <row r="8134" spans="1:68" x14ac:dyDescent="0.25">
      <c r="A8134" s="8"/>
      <c r="B8134" s="8"/>
      <c r="C8134" s="8"/>
      <c r="D8134" s="8"/>
      <c r="F8134" s="8"/>
      <c r="H8134"/>
      <c r="N8134"/>
      <c r="P8134" s="8"/>
      <c r="R8134" s="8"/>
      <c r="T8134" s="8"/>
      <c r="AQ8134"/>
      <c r="BJ8134" s="33" t="s">
        <v>8301</v>
      </c>
      <c r="BP8134" s="8"/>
    </row>
    <row r="8135" spans="1:68" x14ac:dyDescent="0.25">
      <c r="A8135" s="8"/>
      <c r="B8135" s="8"/>
      <c r="C8135" s="8"/>
      <c r="D8135" s="8"/>
      <c r="F8135" s="8"/>
      <c r="H8135"/>
      <c r="N8135"/>
      <c r="P8135" s="8"/>
      <c r="R8135" s="8"/>
      <c r="T8135" s="8"/>
      <c r="AQ8135"/>
      <c r="BJ8135" s="33" t="s">
        <v>8302</v>
      </c>
      <c r="BP8135" s="8"/>
    </row>
    <row r="8136" spans="1:68" x14ac:dyDescent="0.25">
      <c r="A8136" s="8"/>
      <c r="B8136" s="8"/>
      <c r="C8136" s="8"/>
      <c r="D8136" s="8"/>
      <c r="F8136" s="8"/>
      <c r="H8136"/>
      <c r="N8136"/>
      <c r="P8136" s="8"/>
      <c r="R8136" s="8"/>
      <c r="T8136" s="8"/>
      <c r="AQ8136"/>
      <c r="BJ8136" s="33" t="s">
        <v>8303</v>
      </c>
      <c r="BP8136" s="8"/>
    </row>
    <row r="8137" spans="1:68" x14ac:dyDescent="0.25">
      <c r="A8137" s="8"/>
      <c r="B8137" s="8"/>
      <c r="C8137" s="8"/>
      <c r="D8137" s="8"/>
      <c r="F8137" s="8"/>
      <c r="H8137"/>
      <c r="N8137"/>
      <c r="P8137" s="8"/>
      <c r="R8137" s="8"/>
      <c r="T8137" s="8"/>
      <c r="AQ8137"/>
      <c r="BJ8137" s="33" t="s">
        <v>8304</v>
      </c>
      <c r="BP8137" s="8"/>
    </row>
    <row r="8138" spans="1:68" x14ac:dyDescent="0.25">
      <c r="A8138" s="8"/>
      <c r="B8138" s="8"/>
      <c r="C8138" s="8"/>
      <c r="D8138" s="8"/>
      <c r="F8138" s="8"/>
      <c r="H8138"/>
      <c r="N8138"/>
      <c r="P8138" s="8"/>
      <c r="R8138" s="8"/>
      <c r="T8138" s="8"/>
      <c r="AQ8138"/>
      <c r="BJ8138" s="33" t="s">
        <v>8305</v>
      </c>
      <c r="BP8138" s="8"/>
    </row>
    <row r="8139" spans="1:68" x14ac:dyDescent="0.25">
      <c r="A8139" s="8"/>
      <c r="B8139" s="8"/>
      <c r="C8139" s="8"/>
      <c r="D8139" s="8"/>
      <c r="F8139" s="8"/>
      <c r="H8139"/>
      <c r="N8139"/>
      <c r="P8139" s="8"/>
      <c r="R8139" s="8"/>
      <c r="T8139" s="8"/>
      <c r="AQ8139"/>
      <c r="BJ8139" s="33" t="s">
        <v>8306</v>
      </c>
      <c r="BP8139" s="8"/>
    </row>
    <row r="8140" spans="1:68" x14ac:dyDescent="0.25">
      <c r="A8140" s="8"/>
      <c r="B8140" s="8"/>
      <c r="C8140" s="8"/>
      <c r="D8140" s="8"/>
      <c r="F8140" s="8"/>
      <c r="H8140"/>
      <c r="N8140"/>
      <c r="P8140" s="8"/>
      <c r="R8140" s="8"/>
      <c r="T8140" s="8"/>
      <c r="AQ8140"/>
      <c r="BJ8140" s="33" t="s">
        <v>8307</v>
      </c>
      <c r="BP8140" s="8"/>
    </row>
    <row r="8141" spans="1:68" x14ac:dyDescent="0.25">
      <c r="A8141" s="8"/>
      <c r="B8141" s="8"/>
      <c r="C8141" s="8"/>
      <c r="D8141" s="8"/>
      <c r="F8141" s="8"/>
      <c r="H8141"/>
      <c r="N8141"/>
      <c r="P8141" s="8"/>
      <c r="R8141" s="8"/>
      <c r="T8141" s="8"/>
      <c r="AQ8141"/>
      <c r="BJ8141" s="33" t="s">
        <v>8308</v>
      </c>
      <c r="BP8141" s="8"/>
    </row>
    <row r="8142" spans="1:68" x14ac:dyDescent="0.25">
      <c r="A8142" s="8"/>
      <c r="B8142" s="8"/>
      <c r="C8142" s="8"/>
      <c r="D8142" s="8"/>
      <c r="F8142" s="8"/>
      <c r="H8142"/>
      <c r="N8142"/>
      <c r="P8142" s="8"/>
      <c r="R8142" s="8"/>
      <c r="T8142" s="8"/>
      <c r="AQ8142"/>
      <c r="BJ8142" s="33" t="s">
        <v>8309</v>
      </c>
      <c r="BP8142" s="8"/>
    </row>
    <row r="8143" spans="1:68" x14ac:dyDescent="0.25">
      <c r="A8143" s="8"/>
      <c r="B8143" s="8"/>
      <c r="C8143" s="8"/>
      <c r="D8143" s="8"/>
      <c r="F8143" s="8"/>
      <c r="H8143"/>
      <c r="N8143"/>
      <c r="P8143" s="8"/>
      <c r="R8143" s="8"/>
      <c r="T8143" s="8"/>
      <c r="AQ8143"/>
      <c r="BJ8143" s="33" t="s">
        <v>8310</v>
      </c>
      <c r="BP8143" s="8"/>
    </row>
    <row r="8144" spans="1:68" x14ac:dyDescent="0.25">
      <c r="A8144" s="8"/>
      <c r="B8144" s="8"/>
      <c r="C8144" s="8"/>
      <c r="D8144" s="8"/>
      <c r="F8144" s="8"/>
      <c r="H8144"/>
      <c r="N8144"/>
      <c r="P8144" s="8"/>
      <c r="R8144" s="8"/>
      <c r="T8144" s="8"/>
      <c r="AQ8144"/>
      <c r="BJ8144" s="33" t="s">
        <v>8311</v>
      </c>
      <c r="BP8144" s="8"/>
    </row>
    <row r="8145" spans="1:68" x14ac:dyDescent="0.25">
      <c r="A8145" s="8"/>
      <c r="B8145" s="8"/>
      <c r="C8145" s="8"/>
      <c r="D8145" s="8"/>
      <c r="F8145" s="8"/>
      <c r="H8145"/>
      <c r="N8145"/>
      <c r="P8145" s="8"/>
      <c r="R8145" s="8"/>
      <c r="T8145" s="8"/>
      <c r="AQ8145"/>
      <c r="BJ8145" s="33" t="s">
        <v>8312</v>
      </c>
      <c r="BP8145" s="8"/>
    </row>
    <row r="8146" spans="1:68" x14ac:dyDescent="0.25">
      <c r="A8146" s="8"/>
      <c r="B8146" s="8"/>
      <c r="C8146" s="8"/>
      <c r="D8146" s="8"/>
      <c r="F8146" s="8"/>
      <c r="H8146"/>
      <c r="N8146"/>
      <c r="P8146" s="8"/>
      <c r="R8146" s="8"/>
      <c r="T8146" s="8"/>
      <c r="AQ8146"/>
      <c r="BJ8146" s="33" t="s">
        <v>8313</v>
      </c>
      <c r="BP8146" s="8"/>
    </row>
    <row r="8147" spans="1:68" x14ac:dyDescent="0.25">
      <c r="A8147" s="8"/>
      <c r="B8147" s="8"/>
      <c r="C8147" s="8"/>
      <c r="D8147" s="8"/>
      <c r="F8147" s="8"/>
      <c r="H8147"/>
      <c r="N8147"/>
      <c r="P8147" s="8"/>
      <c r="R8147" s="8"/>
      <c r="T8147" s="8"/>
      <c r="AQ8147"/>
      <c r="BJ8147" s="33" t="s">
        <v>8314</v>
      </c>
      <c r="BP8147" s="8"/>
    </row>
    <row r="8148" spans="1:68" x14ac:dyDescent="0.25">
      <c r="A8148" s="8"/>
      <c r="B8148" s="8"/>
      <c r="C8148" s="8"/>
      <c r="D8148" s="8"/>
      <c r="F8148" s="8"/>
      <c r="H8148"/>
      <c r="N8148"/>
      <c r="P8148" s="8"/>
      <c r="R8148" s="8"/>
      <c r="T8148" s="8"/>
      <c r="AQ8148"/>
      <c r="BJ8148" s="33" t="s">
        <v>8315</v>
      </c>
      <c r="BP8148" s="8"/>
    </row>
    <row r="8149" spans="1:68" x14ac:dyDescent="0.25">
      <c r="A8149" s="8"/>
      <c r="B8149" s="8"/>
      <c r="C8149" s="8"/>
      <c r="D8149" s="8"/>
      <c r="F8149" s="8"/>
      <c r="H8149"/>
      <c r="N8149"/>
      <c r="P8149" s="8"/>
      <c r="R8149" s="8"/>
      <c r="T8149" s="8"/>
      <c r="AQ8149"/>
      <c r="BJ8149" s="33" t="s">
        <v>8316</v>
      </c>
      <c r="BP8149" s="8"/>
    </row>
    <row r="8150" spans="1:68" x14ac:dyDescent="0.25">
      <c r="A8150" s="8"/>
      <c r="B8150" s="8"/>
      <c r="C8150" s="8"/>
      <c r="D8150" s="8"/>
      <c r="F8150" s="8"/>
      <c r="H8150"/>
      <c r="N8150"/>
      <c r="P8150" s="8"/>
      <c r="R8150" s="8"/>
      <c r="T8150" s="8"/>
      <c r="AQ8150"/>
      <c r="BJ8150" s="33" t="s">
        <v>8317</v>
      </c>
      <c r="BP8150" s="8"/>
    </row>
    <row r="8151" spans="1:68" x14ac:dyDescent="0.25">
      <c r="A8151" s="8"/>
      <c r="B8151" s="8"/>
      <c r="C8151" s="8"/>
      <c r="D8151" s="8"/>
      <c r="F8151" s="8"/>
      <c r="H8151"/>
      <c r="N8151"/>
      <c r="P8151" s="8"/>
      <c r="R8151" s="8"/>
      <c r="T8151" s="8"/>
      <c r="AQ8151"/>
      <c r="BJ8151" s="33" t="s">
        <v>8318</v>
      </c>
      <c r="BP8151" s="8"/>
    </row>
    <row r="8152" spans="1:68" x14ac:dyDescent="0.25">
      <c r="A8152" s="8"/>
      <c r="B8152" s="8"/>
      <c r="C8152" s="8"/>
      <c r="D8152" s="8"/>
      <c r="F8152" s="8"/>
      <c r="H8152"/>
      <c r="N8152"/>
      <c r="P8152" s="8"/>
      <c r="R8152" s="8"/>
      <c r="T8152" s="8"/>
      <c r="AQ8152"/>
      <c r="BJ8152" s="33" t="s">
        <v>8319</v>
      </c>
      <c r="BP8152" s="8"/>
    </row>
    <row r="8153" spans="1:68" x14ac:dyDescent="0.25">
      <c r="A8153" s="8"/>
      <c r="B8153" s="8"/>
      <c r="C8153" s="8"/>
      <c r="D8153" s="8"/>
      <c r="F8153" s="8"/>
      <c r="H8153"/>
      <c r="N8153"/>
      <c r="P8153" s="8"/>
      <c r="R8153" s="8"/>
      <c r="T8153" s="8"/>
      <c r="AQ8153"/>
      <c r="BJ8153" s="33" t="s">
        <v>8320</v>
      </c>
      <c r="BP8153" s="8"/>
    </row>
    <row r="8154" spans="1:68" x14ac:dyDescent="0.25">
      <c r="A8154" s="8"/>
      <c r="B8154" s="8"/>
      <c r="C8154" s="8"/>
      <c r="D8154" s="8"/>
      <c r="F8154" s="8"/>
      <c r="H8154"/>
      <c r="N8154"/>
      <c r="P8154" s="8"/>
      <c r="R8154" s="8"/>
      <c r="T8154" s="8"/>
      <c r="AQ8154"/>
      <c r="BJ8154" s="33" t="s">
        <v>8321</v>
      </c>
      <c r="BP8154" s="8"/>
    </row>
    <row r="8155" spans="1:68" x14ac:dyDescent="0.25">
      <c r="A8155" s="8"/>
      <c r="B8155" s="8"/>
      <c r="C8155" s="8"/>
      <c r="D8155" s="8"/>
      <c r="F8155" s="8"/>
      <c r="H8155"/>
      <c r="N8155"/>
      <c r="P8155" s="8"/>
      <c r="R8155" s="8"/>
      <c r="T8155" s="8"/>
      <c r="AQ8155"/>
      <c r="BJ8155" s="33" t="s">
        <v>8322</v>
      </c>
      <c r="BP8155" s="8"/>
    </row>
    <row r="8156" spans="1:68" x14ac:dyDescent="0.25">
      <c r="A8156" s="8"/>
      <c r="B8156" s="8"/>
      <c r="C8156" s="8"/>
      <c r="D8156" s="8"/>
      <c r="F8156" s="8"/>
      <c r="H8156"/>
      <c r="N8156"/>
      <c r="P8156" s="8"/>
      <c r="R8156" s="8"/>
      <c r="T8156" s="8"/>
      <c r="AQ8156"/>
      <c r="BJ8156" s="33" t="s">
        <v>8323</v>
      </c>
      <c r="BP8156" s="8"/>
    </row>
    <row r="8157" spans="1:68" x14ac:dyDescent="0.25">
      <c r="A8157" s="8"/>
      <c r="B8157" s="8"/>
      <c r="C8157" s="8"/>
      <c r="D8157" s="8"/>
      <c r="F8157" s="8"/>
      <c r="H8157"/>
      <c r="N8157"/>
      <c r="P8157" s="8"/>
      <c r="R8157" s="8"/>
      <c r="T8157" s="8"/>
      <c r="AQ8157"/>
      <c r="BJ8157" s="33" t="s">
        <v>8324</v>
      </c>
      <c r="BP8157" s="8"/>
    </row>
    <row r="8158" spans="1:68" x14ac:dyDescent="0.25">
      <c r="A8158" s="8"/>
      <c r="B8158" s="8"/>
      <c r="C8158" s="8"/>
      <c r="D8158" s="8"/>
      <c r="F8158" s="8"/>
      <c r="H8158"/>
      <c r="N8158"/>
      <c r="P8158" s="8"/>
      <c r="R8158" s="8"/>
      <c r="T8158" s="8"/>
      <c r="AQ8158"/>
      <c r="BJ8158" s="33" t="s">
        <v>8325</v>
      </c>
      <c r="BP8158" s="8"/>
    </row>
    <row r="8159" spans="1:68" x14ac:dyDescent="0.25">
      <c r="A8159" s="8"/>
      <c r="B8159" s="8"/>
      <c r="C8159" s="8"/>
      <c r="D8159" s="8"/>
      <c r="F8159" s="8"/>
      <c r="H8159"/>
      <c r="N8159"/>
      <c r="P8159" s="8"/>
      <c r="R8159" s="8"/>
      <c r="T8159" s="8"/>
      <c r="AQ8159"/>
      <c r="BJ8159" s="33" t="s">
        <v>8326</v>
      </c>
      <c r="BP8159" s="8"/>
    </row>
    <row r="8160" spans="1:68" x14ac:dyDescent="0.25">
      <c r="A8160" s="8"/>
      <c r="B8160" s="8"/>
      <c r="C8160" s="8"/>
      <c r="D8160" s="8"/>
      <c r="F8160" s="8"/>
      <c r="H8160"/>
      <c r="N8160"/>
      <c r="P8160" s="8"/>
      <c r="R8160" s="8"/>
      <c r="T8160" s="8"/>
      <c r="AQ8160"/>
      <c r="BJ8160" s="33" t="s">
        <v>8327</v>
      </c>
      <c r="BP8160" s="8"/>
    </row>
    <row r="8161" spans="1:68" x14ac:dyDescent="0.25">
      <c r="A8161" s="8"/>
      <c r="B8161" s="8"/>
      <c r="C8161" s="8"/>
      <c r="D8161" s="8"/>
      <c r="F8161" s="8"/>
      <c r="H8161"/>
      <c r="N8161"/>
      <c r="P8161" s="8"/>
      <c r="R8161" s="8"/>
      <c r="T8161" s="8"/>
      <c r="AQ8161"/>
      <c r="BJ8161" s="33" t="s">
        <v>8328</v>
      </c>
      <c r="BP8161" s="8"/>
    </row>
    <row r="8162" spans="1:68" x14ac:dyDescent="0.25">
      <c r="A8162" s="8"/>
      <c r="B8162" s="8"/>
      <c r="C8162" s="8"/>
      <c r="D8162" s="8"/>
      <c r="F8162" s="8"/>
      <c r="H8162"/>
      <c r="N8162"/>
      <c r="P8162" s="8"/>
      <c r="R8162" s="8"/>
      <c r="T8162" s="8"/>
      <c r="AQ8162"/>
      <c r="BJ8162" s="33" t="s">
        <v>8329</v>
      </c>
      <c r="BP8162" s="8"/>
    </row>
    <row r="8163" spans="1:68" x14ac:dyDescent="0.25">
      <c r="A8163" s="8"/>
      <c r="B8163" s="8"/>
      <c r="C8163" s="8"/>
      <c r="D8163" s="8"/>
      <c r="F8163" s="8"/>
      <c r="H8163"/>
      <c r="N8163"/>
      <c r="P8163" s="8"/>
      <c r="R8163" s="8"/>
      <c r="T8163" s="8"/>
      <c r="AQ8163"/>
      <c r="BJ8163" s="33" t="s">
        <v>8330</v>
      </c>
      <c r="BP8163" s="8"/>
    </row>
    <row r="8164" spans="1:68" x14ac:dyDescent="0.25">
      <c r="A8164" s="8"/>
      <c r="B8164" s="8"/>
      <c r="C8164" s="8"/>
      <c r="D8164" s="8"/>
      <c r="F8164" s="8"/>
      <c r="H8164"/>
      <c r="N8164"/>
      <c r="P8164" s="8"/>
      <c r="R8164" s="8"/>
      <c r="T8164" s="8"/>
      <c r="AQ8164"/>
      <c r="BJ8164" s="33" t="s">
        <v>8331</v>
      </c>
      <c r="BP8164" s="8"/>
    </row>
    <row r="8165" spans="1:68" x14ac:dyDescent="0.25">
      <c r="A8165" s="8"/>
      <c r="B8165" s="8"/>
      <c r="C8165" s="8"/>
      <c r="D8165" s="8"/>
      <c r="F8165" s="8"/>
      <c r="H8165"/>
      <c r="N8165"/>
      <c r="P8165" s="8"/>
      <c r="R8165" s="8"/>
      <c r="T8165" s="8"/>
      <c r="AQ8165"/>
      <c r="BJ8165" s="33" t="s">
        <v>8332</v>
      </c>
      <c r="BP8165" s="8"/>
    </row>
    <row r="8166" spans="1:68" x14ac:dyDescent="0.25">
      <c r="A8166" s="8"/>
      <c r="B8166" s="8"/>
      <c r="C8166" s="8"/>
      <c r="D8166" s="8"/>
      <c r="F8166" s="8"/>
      <c r="H8166"/>
      <c r="N8166"/>
      <c r="P8166" s="8"/>
      <c r="R8166" s="8"/>
      <c r="T8166" s="8"/>
      <c r="AQ8166"/>
      <c r="BJ8166" s="33" t="s">
        <v>8333</v>
      </c>
      <c r="BP8166" s="8"/>
    </row>
    <row r="8167" spans="1:68" x14ac:dyDescent="0.25">
      <c r="A8167" s="8"/>
      <c r="B8167" s="8"/>
      <c r="C8167" s="8"/>
      <c r="D8167" s="8"/>
      <c r="F8167" s="8"/>
      <c r="H8167"/>
      <c r="N8167"/>
      <c r="P8167" s="8"/>
      <c r="R8167" s="8"/>
      <c r="T8167" s="8"/>
      <c r="AQ8167"/>
      <c r="BJ8167" s="33" t="s">
        <v>8334</v>
      </c>
      <c r="BP8167" s="8"/>
    </row>
    <row r="8168" spans="1:68" x14ac:dyDescent="0.25">
      <c r="A8168" s="8"/>
      <c r="B8168" s="8"/>
      <c r="C8168" s="8"/>
      <c r="D8168" s="8"/>
      <c r="F8168" s="8"/>
      <c r="H8168"/>
      <c r="N8168"/>
      <c r="P8168" s="8"/>
      <c r="R8168" s="8"/>
      <c r="T8168" s="8"/>
      <c r="AQ8168"/>
      <c r="BJ8168" s="33" t="s">
        <v>8335</v>
      </c>
      <c r="BP8168" s="8"/>
    </row>
    <row r="8169" spans="1:68" x14ac:dyDescent="0.25">
      <c r="A8169" s="8"/>
      <c r="B8169" s="8"/>
      <c r="C8169" s="8"/>
      <c r="D8169" s="8"/>
      <c r="F8169" s="8"/>
      <c r="H8169"/>
      <c r="N8169"/>
      <c r="P8169" s="8"/>
      <c r="R8169" s="8"/>
      <c r="T8169" s="8"/>
      <c r="AQ8169"/>
      <c r="BJ8169" s="33" t="s">
        <v>8336</v>
      </c>
      <c r="BP8169" s="8"/>
    </row>
    <row r="8170" spans="1:68" x14ac:dyDescent="0.25">
      <c r="A8170" s="8"/>
      <c r="B8170" s="8"/>
      <c r="C8170" s="8"/>
      <c r="D8170" s="8"/>
      <c r="F8170" s="8"/>
      <c r="H8170"/>
      <c r="N8170"/>
      <c r="P8170" s="8"/>
      <c r="R8170" s="8"/>
      <c r="T8170" s="8"/>
      <c r="AQ8170"/>
      <c r="BJ8170" s="33" t="s">
        <v>8337</v>
      </c>
      <c r="BP8170" s="8"/>
    </row>
    <row r="8171" spans="1:68" x14ac:dyDescent="0.25">
      <c r="A8171" s="8"/>
      <c r="B8171" s="8"/>
      <c r="C8171" s="8"/>
      <c r="D8171" s="8"/>
      <c r="F8171" s="8"/>
      <c r="H8171"/>
      <c r="N8171"/>
      <c r="P8171" s="8"/>
      <c r="R8171" s="8"/>
      <c r="T8171" s="8"/>
      <c r="AQ8171"/>
      <c r="BJ8171" s="33" t="s">
        <v>8338</v>
      </c>
      <c r="BP8171" s="8"/>
    </row>
    <row r="8172" spans="1:68" x14ac:dyDescent="0.25">
      <c r="A8172" s="8"/>
      <c r="B8172" s="8"/>
      <c r="C8172" s="8"/>
      <c r="D8172" s="8"/>
      <c r="F8172" s="8"/>
      <c r="H8172"/>
      <c r="N8172"/>
      <c r="P8172" s="8"/>
      <c r="R8172" s="8"/>
      <c r="T8172" s="8"/>
      <c r="AQ8172"/>
      <c r="BJ8172" s="33" t="s">
        <v>8339</v>
      </c>
      <c r="BP8172" s="8"/>
    </row>
    <row r="8173" spans="1:68" x14ac:dyDescent="0.25">
      <c r="A8173" s="8"/>
      <c r="B8173" s="8"/>
      <c r="C8173" s="8"/>
      <c r="D8173" s="8"/>
      <c r="F8173" s="8"/>
      <c r="H8173"/>
      <c r="N8173"/>
      <c r="P8173" s="8"/>
      <c r="R8173" s="8"/>
      <c r="T8173" s="8"/>
      <c r="AQ8173"/>
      <c r="BJ8173" s="33" t="s">
        <v>8340</v>
      </c>
      <c r="BP8173" s="8"/>
    </row>
    <row r="8174" spans="1:68" x14ac:dyDescent="0.25">
      <c r="A8174" s="8"/>
      <c r="B8174" s="8"/>
      <c r="C8174" s="8"/>
      <c r="D8174" s="8"/>
      <c r="F8174" s="8"/>
      <c r="H8174"/>
      <c r="N8174"/>
      <c r="P8174" s="8"/>
      <c r="R8174" s="8"/>
      <c r="T8174" s="8"/>
      <c r="AQ8174"/>
      <c r="BJ8174" s="33" t="s">
        <v>8341</v>
      </c>
      <c r="BP8174" s="8"/>
    </row>
    <row r="8175" spans="1:68" x14ac:dyDescent="0.25">
      <c r="A8175" s="8"/>
      <c r="B8175" s="8"/>
      <c r="C8175" s="8"/>
      <c r="D8175" s="8"/>
      <c r="F8175" s="8"/>
      <c r="H8175"/>
      <c r="N8175"/>
      <c r="P8175" s="8"/>
      <c r="R8175" s="8"/>
      <c r="T8175" s="8"/>
      <c r="AQ8175"/>
      <c r="BJ8175" s="33" t="s">
        <v>8342</v>
      </c>
      <c r="BP8175" s="8"/>
    </row>
    <row r="8176" spans="1:68" x14ac:dyDescent="0.25">
      <c r="A8176" s="8"/>
      <c r="B8176" s="8"/>
      <c r="C8176" s="8"/>
      <c r="D8176" s="8"/>
      <c r="F8176" s="8"/>
      <c r="H8176"/>
      <c r="N8176"/>
      <c r="P8176" s="8"/>
      <c r="R8176" s="8"/>
      <c r="T8176" s="8"/>
      <c r="AQ8176"/>
      <c r="BJ8176" s="33" t="s">
        <v>8343</v>
      </c>
      <c r="BP8176" s="8"/>
    </row>
    <row r="8177" spans="1:68" x14ac:dyDescent="0.25">
      <c r="A8177" s="8"/>
      <c r="B8177" s="8"/>
      <c r="C8177" s="8"/>
      <c r="D8177" s="8"/>
      <c r="F8177" s="8"/>
      <c r="H8177"/>
      <c r="N8177"/>
      <c r="P8177" s="8"/>
      <c r="R8177" s="8"/>
      <c r="T8177" s="8"/>
      <c r="AQ8177"/>
      <c r="BJ8177" s="33" t="s">
        <v>8344</v>
      </c>
      <c r="BP8177" s="8"/>
    </row>
    <row r="8178" spans="1:68" x14ac:dyDescent="0.25">
      <c r="A8178" s="8"/>
      <c r="B8178" s="8"/>
      <c r="C8178" s="8"/>
      <c r="D8178" s="8"/>
      <c r="F8178" s="8"/>
      <c r="H8178"/>
      <c r="N8178"/>
      <c r="P8178" s="8"/>
      <c r="R8178" s="8"/>
      <c r="T8178" s="8"/>
      <c r="AQ8178"/>
      <c r="BJ8178" s="33" t="s">
        <v>8345</v>
      </c>
      <c r="BP8178" s="8"/>
    </row>
    <row r="8179" spans="1:68" x14ac:dyDescent="0.25">
      <c r="A8179" s="8"/>
      <c r="B8179" s="8"/>
      <c r="C8179" s="8"/>
      <c r="D8179" s="8"/>
      <c r="F8179" s="8"/>
      <c r="H8179"/>
      <c r="N8179"/>
      <c r="P8179" s="8"/>
      <c r="R8179" s="8"/>
      <c r="T8179" s="8"/>
      <c r="AQ8179"/>
      <c r="BJ8179" s="33" t="s">
        <v>8346</v>
      </c>
      <c r="BP8179" s="8"/>
    </row>
    <row r="8180" spans="1:68" x14ac:dyDescent="0.25">
      <c r="A8180" s="8"/>
      <c r="B8180" s="8"/>
      <c r="C8180" s="8"/>
      <c r="D8180" s="8"/>
      <c r="F8180" s="8"/>
      <c r="H8180"/>
      <c r="N8180"/>
      <c r="P8180" s="8"/>
      <c r="R8180" s="8"/>
      <c r="T8180" s="8"/>
      <c r="AQ8180"/>
      <c r="BJ8180" s="33" t="s">
        <v>8347</v>
      </c>
      <c r="BP8180" s="8"/>
    </row>
    <row r="8181" spans="1:68" x14ac:dyDescent="0.25">
      <c r="A8181" s="8"/>
      <c r="B8181" s="8"/>
      <c r="C8181" s="8"/>
      <c r="D8181" s="8"/>
      <c r="F8181" s="8"/>
      <c r="H8181"/>
      <c r="N8181"/>
      <c r="P8181" s="8"/>
      <c r="R8181" s="8"/>
      <c r="T8181" s="8"/>
      <c r="AQ8181"/>
      <c r="BJ8181" s="33" t="s">
        <v>8348</v>
      </c>
      <c r="BP8181" s="8"/>
    </row>
    <row r="8182" spans="1:68" x14ac:dyDescent="0.25">
      <c r="A8182" s="8"/>
      <c r="B8182" s="8"/>
      <c r="C8182" s="8"/>
      <c r="D8182" s="8"/>
      <c r="F8182" s="8"/>
      <c r="H8182"/>
      <c r="N8182"/>
      <c r="P8182" s="8"/>
      <c r="R8182" s="8"/>
      <c r="T8182" s="8"/>
      <c r="AQ8182"/>
      <c r="BJ8182" s="33" t="s">
        <v>8349</v>
      </c>
      <c r="BP8182" s="8"/>
    </row>
    <row r="8183" spans="1:68" x14ac:dyDescent="0.25">
      <c r="A8183" s="8"/>
      <c r="B8183" s="8"/>
      <c r="C8183" s="8"/>
      <c r="D8183" s="8"/>
      <c r="F8183" s="8"/>
      <c r="H8183"/>
      <c r="N8183"/>
      <c r="P8183" s="8"/>
      <c r="R8183" s="8"/>
      <c r="T8183" s="8"/>
      <c r="AQ8183"/>
      <c r="BJ8183" s="33" t="s">
        <v>8350</v>
      </c>
      <c r="BP8183" s="8"/>
    </row>
    <row r="8184" spans="1:68" x14ac:dyDescent="0.25">
      <c r="A8184" s="8"/>
      <c r="B8184" s="8"/>
      <c r="C8184" s="8"/>
      <c r="D8184" s="8"/>
      <c r="F8184" s="8"/>
      <c r="H8184"/>
      <c r="N8184"/>
      <c r="P8184" s="8"/>
      <c r="R8184" s="8"/>
      <c r="T8184" s="8"/>
      <c r="AQ8184"/>
      <c r="BJ8184" s="33" t="s">
        <v>8351</v>
      </c>
      <c r="BP8184" s="8"/>
    </row>
    <row r="8185" spans="1:68" x14ac:dyDescent="0.25">
      <c r="A8185" s="8"/>
      <c r="B8185" s="8"/>
      <c r="C8185" s="8"/>
      <c r="D8185" s="8"/>
      <c r="F8185" s="8"/>
      <c r="H8185"/>
      <c r="N8185"/>
      <c r="P8185" s="8"/>
      <c r="R8185" s="8"/>
      <c r="T8185" s="8"/>
      <c r="AQ8185"/>
      <c r="BJ8185" s="33" t="s">
        <v>8352</v>
      </c>
      <c r="BP8185" s="8"/>
    </row>
    <row r="8186" spans="1:68" x14ac:dyDescent="0.25">
      <c r="A8186" s="8"/>
      <c r="B8186" s="8"/>
      <c r="C8186" s="8"/>
      <c r="D8186" s="8"/>
      <c r="F8186" s="8"/>
      <c r="H8186"/>
      <c r="N8186"/>
      <c r="P8186" s="8"/>
      <c r="R8186" s="8"/>
      <c r="T8186" s="8"/>
      <c r="AQ8186"/>
      <c r="BJ8186" s="33" t="s">
        <v>8353</v>
      </c>
      <c r="BP8186" s="8"/>
    </row>
    <row r="8187" spans="1:68" x14ac:dyDescent="0.25">
      <c r="A8187" s="8"/>
      <c r="B8187" s="8"/>
      <c r="C8187" s="8"/>
      <c r="D8187" s="8"/>
      <c r="F8187" s="8"/>
      <c r="H8187"/>
      <c r="N8187"/>
      <c r="P8187" s="8"/>
      <c r="R8187" s="8"/>
      <c r="T8187" s="8"/>
      <c r="AQ8187"/>
      <c r="BJ8187" s="33" t="s">
        <v>8354</v>
      </c>
      <c r="BP8187" s="8"/>
    </row>
    <row r="8188" spans="1:68" x14ac:dyDescent="0.25">
      <c r="A8188" s="8"/>
      <c r="B8188" s="8"/>
      <c r="C8188" s="8"/>
      <c r="D8188" s="8"/>
      <c r="F8188" s="8"/>
      <c r="H8188"/>
      <c r="N8188"/>
      <c r="P8188" s="8"/>
      <c r="R8188" s="8"/>
      <c r="T8188" s="8"/>
      <c r="AQ8188"/>
      <c r="BJ8188" s="33" t="s">
        <v>8355</v>
      </c>
      <c r="BP8188" s="8"/>
    </row>
    <row r="8189" spans="1:68" x14ac:dyDescent="0.25">
      <c r="A8189" s="8"/>
      <c r="B8189" s="8"/>
      <c r="C8189" s="8"/>
      <c r="D8189" s="8"/>
      <c r="F8189" s="8"/>
      <c r="H8189"/>
      <c r="N8189"/>
      <c r="P8189" s="8"/>
      <c r="R8189" s="8"/>
      <c r="T8189" s="8"/>
      <c r="AQ8189"/>
      <c r="BJ8189" s="33" t="s">
        <v>8356</v>
      </c>
      <c r="BP8189" s="8"/>
    </row>
    <row r="8190" spans="1:68" x14ac:dyDescent="0.25">
      <c r="A8190" s="8"/>
      <c r="B8190" s="8"/>
      <c r="C8190" s="8"/>
      <c r="D8190" s="8"/>
      <c r="F8190" s="8"/>
      <c r="H8190"/>
      <c r="N8190"/>
      <c r="P8190" s="8"/>
      <c r="R8190" s="8"/>
      <c r="T8190" s="8"/>
      <c r="AQ8190"/>
      <c r="BJ8190" s="33" t="s">
        <v>8357</v>
      </c>
      <c r="BP8190" s="8"/>
    </row>
    <row r="8191" spans="1:68" x14ac:dyDescent="0.25">
      <c r="A8191" s="8"/>
      <c r="B8191" s="8"/>
      <c r="C8191" s="8"/>
      <c r="D8191" s="8"/>
      <c r="F8191" s="8"/>
      <c r="H8191"/>
      <c r="N8191"/>
      <c r="P8191" s="8"/>
      <c r="R8191" s="8"/>
      <c r="T8191" s="8"/>
      <c r="AQ8191"/>
      <c r="BJ8191" s="33" t="s">
        <v>8358</v>
      </c>
      <c r="BP8191" s="8"/>
    </row>
    <row r="8192" spans="1:68" x14ac:dyDescent="0.25">
      <c r="A8192" s="8"/>
      <c r="B8192" s="8"/>
      <c r="C8192" s="8"/>
      <c r="D8192" s="8"/>
      <c r="F8192" s="8"/>
      <c r="H8192"/>
      <c r="N8192"/>
      <c r="P8192" s="8"/>
      <c r="R8192" s="8"/>
      <c r="T8192" s="8"/>
      <c r="AQ8192"/>
      <c r="BJ8192" s="33" t="s">
        <v>8359</v>
      </c>
      <c r="BP8192" s="8"/>
    </row>
    <row r="8193" spans="1:68" x14ac:dyDescent="0.25">
      <c r="A8193" s="8"/>
      <c r="B8193" s="8"/>
      <c r="C8193" s="8"/>
      <c r="D8193" s="8"/>
      <c r="F8193" s="8"/>
      <c r="H8193"/>
      <c r="N8193"/>
      <c r="P8193" s="8"/>
      <c r="R8193" s="8"/>
      <c r="T8193" s="8"/>
      <c r="AQ8193"/>
      <c r="BJ8193" s="33" t="s">
        <v>8360</v>
      </c>
      <c r="BP8193" s="8"/>
    </row>
    <row r="8194" spans="1:68" x14ac:dyDescent="0.25">
      <c r="A8194" s="8"/>
      <c r="B8194" s="8"/>
      <c r="C8194" s="8"/>
      <c r="D8194" s="8"/>
      <c r="F8194" s="8"/>
      <c r="H8194"/>
      <c r="N8194"/>
      <c r="P8194" s="8"/>
      <c r="R8194" s="8"/>
      <c r="T8194" s="8"/>
      <c r="AQ8194"/>
      <c r="BJ8194" s="33" t="s">
        <v>8361</v>
      </c>
      <c r="BP8194" s="8"/>
    </row>
    <row r="8195" spans="1:68" x14ac:dyDescent="0.25">
      <c r="A8195" s="8"/>
      <c r="B8195" s="8"/>
      <c r="C8195" s="8"/>
      <c r="D8195" s="8"/>
      <c r="F8195" s="8"/>
      <c r="H8195"/>
      <c r="N8195"/>
      <c r="P8195" s="8"/>
      <c r="R8195" s="8"/>
      <c r="T8195" s="8"/>
      <c r="AQ8195"/>
      <c r="BJ8195" s="33" t="s">
        <v>8362</v>
      </c>
      <c r="BP8195" s="8"/>
    </row>
    <row r="8196" spans="1:68" x14ac:dyDescent="0.25">
      <c r="A8196" s="8"/>
      <c r="B8196" s="8"/>
      <c r="C8196" s="8"/>
      <c r="D8196" s="8"/>
      <c r="F8196" s="8"/>
      <c r="H8196"/>
      <c r="N8196"/>
      <c r="P8196" s="8"/>
      <c r="R8196" s="8"/>
      <c r="T8196" s="8"/>
      <c r="AQ8196"/>
      <c r="BJ8196" s="33" t="s">
        <v>8363</v>
      </c>
      <c r="BP8196" s="8"/>
    </row>
    <row r="8197" spans="1:68" x14ac:dyDescent="0.25">
      <c r="A8197" s="8"/>
      <c r="B8197" s="8"/>
      <c r="C8197" s="8"/>
      <c r="D8197" s="8"/>
      <c r="F8197" s="8"/>
      <c r="H8197"/>
      <c r="N8197"/>
      <c r="P8197" s="8"/>
      <c r="R8197" s="8"/>
      <c r="T8197" s="8"/>
      <c r="AQ8197"/>
      <c r="BJ8197" s="33" t="s">
        <v>8364</v>
      </c>
      <c r="BP8197" s="8"/>
    </row>
    <row r="8198" spans="1:68" x14ac:dyDescent="0.25">
      <c r="A8198" s="8"/>
      <c r="B8198" s="8"/>
      <c r="C8198" s="8"/>
      <c r="D8198" s="8"/>
      <c r="F8198" s="8"/>
      <c r="H8198"/>
      <c r="N8198"/>
      <c r="P8198" s="8"/>
      <c r="R8198" s="8"/>
      <c r="T8198" s="8"/>
      <c r="AQ8198"/>
      <c r="BJ8198" s="33" t="s">
        <v>8365</v>
      </c>
      <c r="BP8198" s="8"/>
    </row>
    <row r="8199" spans="1:68" x14ac:dyDescent="0.25">
      <c r="A8199" s="8"/>
      <c r="B8199" s="8"/>
      <c r="C8199" s="8"/>
      <c r="D8199" s="8"/>
      <c r="F8199" s="8"/>
      <c r="H8199"/>
      <c r="N8199"/>
      <c r="P8199" s="8"/>
      <c r="R8199" s="8"/>
      <c r="T8199" s="8"/>
      <c r="AQ8199"/>
      <c r="BJ8199" s="33" t="s">
        <v>8366</v>
      </c>
      <c r="BP8199" s="8"/>
    </row>
    <row r="8200" spans="1:68" x14ac:dyDescent="0.25">
      <c r="A8200" s="8"/>
      <c r="B8200" s="8"/>
      <c r="C8200" s="8"/>
      <c r="D8200" s="8"/>
      <c r="F8200" s="8"/>
      <c r="H8200"/>
      <c r="N8200"/>
      <c r="P8200" s="8"/>
      <c r="R8200" s="8"/>
      <c r="T8200" s="8"/>
      <c r="AQ8200"/>
      <c r="BJ8200" s="33" t="s">
        <v>8367</v>
      </c>
      <c r="BP8200" s="8"/>
    </row>
    <row r="8201" spans="1:68" x14ac:dyDescent="0.25">
      <c r="A8201" s="8"/>
      <c r="B8201" s="8"/>
      <c r="C8201" s="8"/>
      <c r="D8201" s="8"/>
      <c r="F8201" s="8"/>
      <c r="H8201"/>
      <c r="N8201"/>
      <c r="P8201" s="8"/>
      <c r="R8201" s="8"/>
      <c r="T8201" s="8"/>
      <c r="AQ8201"/>
      <c r="BJ8201" s="33" t="s">
        <v>8368</v>
      </c>
      <c r="BP8201" s="8"/>
    </row>
    <row r="8202" spans="1:68" x14ac:dyDescent="0.25">
      <c r="A8202" s="8"/>
      <c r="B8202" s="8"/>
      <c r="C8202" s="8"/>
      <c r="D8202" s="8"/>
      <c r="F8202" s="8"/>
      <c r="H8202"/>
      <c r="N8202"/>
      <c r="P8202" s="8"/>
      <c r="R8202" s="8"/>
      <c r="T8202" s="8"/>
      <c r="AQ8202"/>
      <c r="BJ8202" s="33" t="s">
        <v>8369</v>
      </c>
      <c r="BP8202" s="8"/>
    </row>
    <row r="8203" spans="1:68" x14ac:dyDescent="0.25">
      <c r="A8203" s="8"/>
      <c r="B8203" s="8"/>
      <c r="C8203" s="8"/>
      <c r="D8203" s="8"/>
      <c r="F8203" s="8"/>
      <c r="H8203"/>
      <c r="N8203"/>
      <c r="P8203" s="8"/>
      <c r="R8203" s="8"/>
      <c r="T8203" s="8"/>
      <c r="AQ8203"/>
      <c r="BJ8203" s="33" t="s">
        <v>8370</v>
      </c>
      <c r="BP8203" s="8"/>
    </row>
    <row r="8204" spans="1:68" x14ac:dyDescent="0.25">
      <c r="A8204" s="8"/>
      <c r="B8204" s="8"/>
      <c r="C8204" s="8"/>
      <c r="D8204" s="8"/>
      <c r="F8204" s="8"/>
      <c r="H8204"/>
      <c r="N8204"/>
      <c r="P8204" s="8"/>
      <c r="R8204" s="8"/>
      <c r="T8204" s="8"/>
      <c r="AQ8204"/>
      <c r="BJ8204" s="33" t="s">
        <v>8371</v>
      </c>
      <c r="BP8204" s="8"/>
    </row>
    <row r="8205" spans="1:68" x14ac:dyDescent="0.25">
      <c r="A8205" s="8"/>
      <c r="B8205" s="8"/>
      <c r="C8205" s="8"/>
      <c r="D8205" s="8"/>
      <c r="F8205" s="8"/>
      <c r="H8205"/>
      <c r="N8205"/>
      <c r="P8205" s="8"/>
      <c r="R8205" s="8"/>
      <c r="T8205" s="8"/>
      <c r="AQ8205"/>
      <c r="BJ8205" s="33" t="s">
        <v>8372</v>
      </c>
      <c r="BP8205" s="8"/>
    </row>
    <row r="8206" spans="1:68" x14ac:dyDescent="0.25">
      <c r="A8206" s="8"/>
      <c r="B8206" s="8"/>
      <c r="C8206" s="8"/>
      <c r="D8206" s="8"/>
      <c r="F8206" s="8"/>
      <c r="H8206"/>
      <c r="N8206"/>
      <c r="P8206" s="8"/>
      <c r="R8206" s="8"/>
      <c r="T8206" s="8"/>
      <c r="AQ8206"/>
      <c r="BJ8206" s="33" t="s">
        <v>8373</v>
      </c>
      <c r="BP8206" s="8"/>
    </row>
    <row r="8207" spans="1:68" x14ac:dyDescent="0.25">
      <c r="A8207" s="8"/>
      <c r="B8207" s="8"/>
      <c r="C8207" s="8"/>
      <c r="D8207" s="8"/>
      <c r="F8207" s="8"/>
      <c r="H8207"/>
      <c r="N8207"/>
      <c r="P8207" s="8"/>
      <c r="R8207" s="8"/>
      <c r="T8207" s="8"/>
      <c r="AQ8207"/>
      <c r="BJ8207" s="33" t="s">
        <v>8374</v>
      </c>
      <c r="BP8207" s="8"/>
    </row>
    <row r="8208" spans="1:68" x14ac:dyDescent="0.25">
      <c r="A8208" s="8"/>
      <c r="B8208" s="8"/>
      <c r="C8208" s="8"/>
      <c r="D8208" s="8"/>
      <c r="F8208" s="8"/>
      <c r="H8208"/>
      <c r="N8208"/>
      <c r="P8208" s="8"/>
      <c r="R8208" s="8"/>
      <c r="T8208" s="8"/>
      <c r="AQ8208"/>
      <c r="BJ8208" s="33" t="s">
        <v>8375</v>
      </c>
      <c r="BP8208" s="8"/>
    </row>
    <row r="8209" spans="1:68" x14ac:dyDescent="0.25">
      <c r="A8209" s="8"/>
      <c r="B8209" s="8"/>
      <c r="C8209" s="8"/>
      <c r="D8209" s="8"/>
      <c r="F8209" s="8"/>
      <c r="H8209"/>
      <c r="N8209"/>
      <c r="P8209" s="8"/>
      <c r="R8209" s="8"/>
      <c r="T8209" s="8"/>
      <c r="AQ8209"/>
      <c r="BJ8209" s="33" t="s">
        <v>8376</v>
      </c>
      <c r="BP8209" s="8"/>
    </row>
    <row r="8210" spans="1:68" x14ac:dyDescent="0.25">
      <c r="A8210" s="8"/>
      <c r="B8210" s="8"/>
      <c r="C8210" s="8"/>
      <c r="D8210" s="8"/>
      <c r="F8210" s="8"/>
      <c r="H8210"/>
      <c r="N8210"/>
      <c r="P8210" s="8"/>
      <c r="R8210" s="8"/>
      <c r="T8210" s="8"/>
      <c r="AQ8210"/>
      <c r="BJ8210" s="33" t="s">
        <v>8377</v>
      </c>
      <c r="BP8210" s="8"/>
    </row>
    <row r="8211" spans="1:68" x14ac:dyDescent="0.25">
      <c r="A8211" s="8"/>
      <c r="B8211" s="8"/>
      <c r="C8211" s="8"/>
      <c r="D8211" s="8"/>
      <c r="F8211" s="8"/>
      <c r="H8211"/>
      <c r="N8211"/>
      <c r="P8211" s="8"/>
      <c r="R8211" s="8"/>
      <c r="T8211" s="8"/>
      <c r="AQ8211"/>
      <c r="BJ8211" s="33" t="s">
        <v>8378</v>
      </c>
      <c r="BP8211" s="8"/>
    </row>
    <row r="8212" spans="1:68" x14ac:dyDescent="0.25">
      <c r="A8212" s="8"/>
      <c r="B8212" s="8"/>
      <c r="C8212" s="8"/>
      <c r="D8212" s="8"/>
      <c r="F8212" s="8"/>
      <c r="H8212"/>
      <c r="N8212"/>
      <c r="P8212" s="8"/>
      <c r="R8212" s="8"/>
      <c r="T8212" s="8"/>
      <c r="AQ8212"/>
      <c r="BJ8212" s="33" t="s">
        <v>8379</v>
      </c>
      <c r="BP8212" s="8"/>
    </row>
    <row r="8213" spans="1:68" x14ac:dyDescent="0.25">
      <c r="A8213" s="8"/>
      <c r="B8213" s="8"/>
      <c r="C8213" s="8"/>
      <c r="D8213" s="8"/>
      <c r="F8213" s="8"/>
      <c r="H8213"/>
      <c r="N8213"/>
      <c r="P8213" s="8"/>
      <c r="R8213" s="8"/>
      <c r="T8213" s="8"/>
      <c r="AQ8213"/>
      <c r="BJ8213" s="33" t="s">
        <v>8380</v>
      </c>
      <c r="BP8213" s="8"/>
    </row>
    <row r="8214" spans="1:68" x14ac:dyDescent="0.25">
      <c r="A8214" s="8"/>
      <c r="B8214" s="8"/>
      <c r="C8214" s="8"/>
      <c r="D8214" s="8"/>
      <c r="F8214" s="8"/>
      <c r="H8214"/>
      <c r="N8214"/>
      <c r="P8214" s="8"/>
      <c r="R8214" s="8"/>
      <c r="T8214" s="8"/>
      <c r="AQ8214"/>
      <c r="BJ8214" s="33" t="s">
        <v>8381</v>
      </c>
      <c r="BP8214" s="8"/>
    </row>
    <row r="8215" spans="1:68" x14ac:dyDescent="0.25">
      <c r="A8215" s="8"/>
      <c r="B8215" s="8"/>
      <c r="C8215" s="8"/>
      <c r="D8215" s="8"/>
      <c r="F8215" s="8"/>
      <c r="H8215"/>
      <c r="N8215"/>
      <c r="P8215" s="8"/>
      <c r="R8215" s="8"/>
      <c r="T8215" s="8"/>
      <c r="AQ8215"/>
      <c r="BJ8215" s="33" t="s">
        <v>8382</v>
      </c>
      <c r="BP8215" s="8"/>
    </row>
    <row r="8216" spans="1:68" x14ac:dyDescent="0.25">
      <c r="A8216" s="8"/>
      <c r="B8216" s="8"/>
      <c r="C8216" s="8"/>
      <c r="D8216" s="8"/>
      <c r="F8216" s="8"/>
      <c r="H8216"/>
      <c r="N8216"/>
      <c r="P8216" s="8"/>
      <c r="R8216" s="8"/>
      <c r="T8216" s="8"/>
      <c r="AQ8216"/>
      <c r="BJ8216" s="33" t="s">
        <v>8383</v>
      </c>
      <c r="BP8216" s="8"/>
    </row>
    <row r="8217" spans="1:68" x14ac:dyDescent="0.25">
      <c r="A8217" s="8"/>
      <c r="B8217" s="8"/>
      <c r="C8217" s="8"/>
      <c r="D8217" s="8"/>
      <c r="F8217" s="8"/>
      <c r="H8217"/>
      <c r="N8217"/>
      <c r="P8217" s="8"/>
      <c r="R8217" s="8"/>
      <c r="T8217" s="8"/>
      <c r="AQ8217"/>
      <c r="BJ8217" s="33" t="s">
        <v>8384</v>
      </c>
      <c r="BP8217" s="8"/>
    </row>
    <row r="8218" spans="1:68" x14ac:dyDescent="0.25">
      <c r="A8218" s="8"/>
      <c r="B8218" s="8"/>
      <c r="C8218" s="8"/>
      <c r="D8218" s="8"/>
      <c r="F8218" s="8"/>
      <c r="H8218"/>
      <c r="N8218"/>
      <c r="P8218" s="8"/>
      <c r="R8218" s="8"/>
      <c r="T8218" s="8"/>
      <c r="AQ8218"/>
      <c r="BJ8218" s="33" t="s">
        <v>8385</v>
      </c>
      <c r="BP8218" s="8"/>
    </row>
    <row r="8219" spans="1:68" x14ac:dyDescent="0.25">
      <c r="A8219" s="8"/>
      <c r="B8219" s="8"/>
      <c r="C8219" s="8"/>
      <c r="D8219" s="8"/>
      <c r="F8219" s="8"/>
      <c r="H8219"/>
      <c r="N8219"/>
      <c r="P8219" s="8"/>
      <c r="R8219" s="8"/>
      <c r="T8219" s="8"/>
      <c r="AQ8219"/>
      <c r="BJ8219" s="33" t="s">
        <v>8386</v>
      </c>
      <c r="BP8219" s="8"/>
    </row>
    <row r="8220" spans="1:68" x14ac:dyDescent="0.25">
      <c r="A8220" s="8"/>
      <c r="B8220" s="8"/>
      <c r="C8220" s="8"/>
      <c r="D8220" s="8"/>
      <c r="F8220" s="8"/>
      <c r="H8220"/>
      <c r="N8220"/>
      <c r="P8220" s="8"/>
      <c r="R8220" s="8"/>
      <c r="T8220" s="8"/>
      <c r="AQ8220"/>
      <c r="BJ8220" s="33" t="s">
        <v>8387</v>
      </c>
      <c r="BP8220" s="8"/>
    </row>
    <row r="8221" spans="1:68" x14ac:dyDescent="0.25">
      <c r="A8221" s="8"/>
      <c r="B8221" s="8"/>
      <c r="C8221" s="8"/>
      <c r="D8221" s="8"/>
      <c r="F8221" s="8"/>
      <c r="H8221"/>
      <c r="N8221"/>
      <c r="P8221" s="8"/>
      <c r="R8221" s="8"/>
      <c r="T8221" s="8"/>
      <c r="AQ8221"/>
      <c r="BJ8221" s="33" t="s">
        <v>8388</v>
      </c>
      <c r="BP8221" s="8"/>
    </row>
    <row r="8222" spans="1:68" x14ac:dyDescent="0.25">
      <c r="A8222" s="8"/>
      <c r="B8222" s="8"/>
      <c r="C8222" s="8"/>
      <c r="D8222" s="8"/>
      <c r="F8222" s="8"/>
      <c r="H8222"/>
      <c r="N8222"/>
      <c r="P8222" s="8"/>
      <c r="R8222" s="8"/>
      <c r="T8222" s="8"/>
      <c r="AQ8222"/>
      <c r="BJ8222" s="33" t="s">
        <v>8389</v>
      </c>
      <c r="BP8222" s="8"/>
    </row>
    <row r="8223" spans="1:68" x14ac:dyDescent="0.25">
      <c r="A8223" s="8"/>
      <c r="B8223" s="8"/>
      <c r="C8223" s="8"/>
      <c r="D8223" s="8"/>
      <c r="F8223" s="8"/>
      <c r="H8223"/>
      <c r="N8223"/>
      <c r="P8223" s="8"/>
      <c r="R8223" s="8"/>
      <c r="T8223" s="8"/>
      <c r="AQ8223"/>
      <c r="BJ8223" s="33" t="s">
        <v>8390</v>
      </c>
      <c r="BP8223" s="8"/>
    </row>
    <row r="8224" spans="1:68" x14ac:dyDescent="0.25">
      <c r="A8224" s="8"/>
      <c r="B8224" s="8"/>
      <c r="C8224" s="8"/>
      <c r="D8224" s="8"/>
      <c r="F8224" s="8"/>
      <c r="H8224"/>
      <c r="N8224"/>
      <c r="P8224" s="8"/>
      <c r="R8224" s="8"/>
      <c r="T8224" s="8"/>
      <c r="AQ8224"/>
      <c r="BJ8224" s="33" t="s">
        <v>8391</v>
      </c>
      <c r="BP8224" s="8"/>
    </row>
    <row r="8225" spans="1:68" x14ac:dyDescent="0.25">
      <c r="A8225" s="8"/>
      <c r="B8225" s="8"/>
      <c r="C8225" s="8"/>
      <c r="D8225" s="8"/>
      <c r="F8225" s="8"/>
      <c r="H8225"/>
      <c r="N8225"/>
      <c r="P8225" s="8"/>
      <c r="R8225" s="8"/>
      <c r="T8225" s="8"/>
      <c r="AQ8225"/>
      <c r="BJ8225" s="33" t="s">
        <v>8392</v>
      </c>
      <c r="BP8225" s="8"/>
    </row>
    <row r="8226" spans="1:68" x14ac:dyDescent="0.25">
      <c r="A8226" s="8"/>
      <c r="B8226" s="8"/>
      <c r="C8226" s="8"/>
      <c r="D8226" s="8"/>
      <c r="F8226" s="8"/>
      <c r="H8226"/>
      <c r="N8226"/>
      <c r="P8226" s="8"/>
      <c r="R8226" s="8"/>
      <c r="T8226" s="8"/>
      <c r="AQ8226"/>
      <c r="BJ8226" s="33" t="s">
        <v>8393</v>
      </c>
      <c r="BP8226" s="8"/>
    </row>
    <row r="8227" spans="1:68" x14ac:dyDescent="0.25">
      <c r="A8227" s="8"/>
      <c r="B8227" s="8"/>
      <c r="C8227" s="8"/>
      <c r="D8227" s="8"/>
      <c r="F8227" s="8"/>
      <c r="H8227"/>
      <c r="N8227"/>
      <c r="P8227" s="8"/>
      <c r="R8227" s="8"/>
      <c r="T8227" s="8"/>
      <c r="AQ8227"/>
      <c r="BJ8227" s="33" t="s">
        <v>8394</v>
      </c>
      <c r="BP8227" s="8"/>
    </row>
    <row r="8228" spans="1:68" x14ac:dyDescent="0.25">
      <c r="A8228" s="8"/>
      <c r="B8228" s="8"/>
      <c r="C8228" s="8"/>
      <c r="D8228" s="8"/>
      <c r="F8228" s="8"/>
      <c r="H8228"/>
      <c r="N8228"/>
      <c r="P8228" s="8"/>
      <c r="R8228" s="8"/>
      <c r="T8228" s="8"/>
      <c r="AQ8228"/>
      <c r="BJ8228" s="33" t="s">
        <v>8395</v>
      </c>
      <c r="BP8228" s="8"/>
    </row>
    <row r="8229" spans="1:68" x14ac:dyDescent="0.25">
      <c r="A8229" s="8"/>
      <c r="B8229" s="8"/>
      <c r="C8229" s="8"/>
      <c r="D8229" s="8"/>
      <c r="F8229" s="8"/>
      <c r="H8229"/>
      <c r="N8229"/>
      <c r="P8229" s="8"/>
      <c r="R8229" s="8"/>
      <c r="T8229" s="8"/>
      <c r="AQ8229"/>
      <c r="BJ8229" s="33" t="s">
        <v>8396</v>
      </c>
      <c r="BP8229" s="8"/>
    </row>
    <row r="8230" spans="1:68" x14ac:dyDescent="0.25">
      <c r="A8230" s="8"/>
      <c r="B8230" s="8"/>
      <c r="C8230" s="8"/>
      <c r="D8230" s="8"/>
      <c r="F8230" s="8"/>
      <c r="H8230"/>
      <c r="N8230"/>
      <c r="P8230" s="8"/>
      <c r="R8230" s="8"/>
      <c r="T8230" s="8"/>
      <c r="AQ8230"/>
      <c r="BJ8230" s="33" t="s">
        <v>8397</v>
      </c>
      <c r="BP8230" s="8"/>
    </row>
    <row r="8231" spans="1:68" x14ac:dyDescent="0.25">
      <c r="A8231" s="8"/>
      <c r="B8231" s="8"/>
      <c r="C8231" s="8"/>
      <c r="D8231" s="8"/>
      <c r="F8231" s="8"/>
      <c r="H8231"/>
      <c r="N8231"/>
      <c r="P8231" s="8"/>
      <c r="R8231" s="8"/>
      <c r="T8231" s="8"/>
      <c r="AQ8231"/>
      <c r="BJ8231" s="33" t="s">
        <v>8398</v>
      </c>
      <c r="BP8231" s="8"/>
    </row>
    <row r="8232" spans="1:68" x14ac:dyDescent="0.25">
      <c r="A8232" s="8"/>
      <c r="B8232" s="8"/>
      <c r="C8232" s="8"/>
      <c r="D8232" s="8"/>
      <c r="F8232" s="8"/>
      <c r="H8232"/>
      <c r="N8232"/>
      <c r="P8232" s="8"/>
      <c r="R8232" s="8"/>
      <c r="T8232" s="8"/>
      <c r="AQ8232"/>
      <c r="BJ8232" s="33" t="s">
        <v>8399</v>
      </c>
      <c r="BP8232" s="8"/>
    </row>
    <row r="8233" spans="1:68" x14ac:dyDescent="0.25">
      <c r="A8233" s="8"/>
      <c r="B8233" s="8"/>
      <c r="C8233" s="8"/>
      <c r="D8233" s="8"/>
      <c r="F8233" s="8"/>
      <c r="H8233"/>
      <c r="N8233"/>
      <c r="P8233" s="8"/>
      <c r="R8233" s="8"/>
      <c r="T8233" s="8"/>
      <c r="AQ8233"/>
      <c r="BJ8233" s="33" t="s">
        <v>8400</v>
      </c>
      <c r="BP8233" s="8"/>
    </row>
    <row r="8234" spans="1:68" x14ac:dyDescent="0.25">
      <c r="A8234" s="8"/>
      <c r="B8234" s="8"/>
      <c r="C8234" s="8"/>
      <c r="D8234" s="8"/>
      <c r="F8234" s="8"/>
      <c r="H8234"/>
      <c r="N8234"/>
      <c r="P8234" s="8"/>
      <c r="R8234" s="8"/>
      <c r="T8234" s="8"/>
      <c r="AQ8234"/>
      <c r="BJ8234" s="33" t="s">
        <v>8401</v>
      </c>
      <c r="BP8234" s="8"/>
    </row>
    <row r="8235" spans="1:68" x14ac:dyDescent="0.25">
      <c r="A8235" s="8"/>
      <c r="B8235" s="8"/>
      <c r="C8235" s="8"/>
      <c r="D8235" s="8"/>
      <c r="F8235" s="8"/>
      <c r="H8235"/>
      <c r="N8235"/>
      <c r="P8235" s="8"/>
      <c r="R8235" s="8"/>
      <c r="T8235" s="8"/>
      <c r="AQ8235"/>
      <c r="BJ8235" s="33" t="s">
        <v>8402</v>
      </c>
      <c r="BP8235" s="8"/>
    </row>
    <row r="8236" spans="1:68" x14ac:dyDescent="0.25">
      <c r="A8236" s="8"/>
      <c r="B8236" s="8"/>
      <c r="C8236" s="8"/>
      <c r="D8236" s="8"/>
      <c r="F8236" s="8"/>
      <c r="H8236"/>
      <c r="N8236"/>
      <c r="P8236" s="8"/>
      <c r="R8236" s="8"/>
      <c r="T8236" s="8"/>
      <c r="AQ8236"/>
      <c r="BJ8236" s="33" t="s">
        <v>8403</v>
      </c>
      <c r="BP8236" s="8"/>
    </row>
    <row r="8237" spans="1:68" x14ac:dyDescent="0.25">
      <c r="A8237" s="8"/>
      <c r="B8237" s="8"/>
      <c r="C8237" s="8"/>
      <c r="D8237" s="8"/>
      <c r="F8237" s="8"/>
      <c r="H8237"/>
      <c r="N8237"/>
      <c r="P8237" s="8"/>
      <c r="R8237" s="8"/>
      <c r="T8237" s="8"/>
      <c r="AQ8237"/>
      <c r="BJ8237" s="33" t="s">
        <v>8404</v>
      </c>
      <c r="BP8237" s="8"/>
    </row>
    <row r="8238" spans="1:68" x14ac:dyDescent="0.25">
      <c r="A8238" s="8"/>
      <c r="B8238" s="8"/>
      <c r="C8238" s="8"/>
      <c r="D8238" s="8"/>
      <c r="F8238" s="8"/>
      <c r="H8238"/>
      <c r="N8238"/>
      <c r="P8238" s="8"/>
      <c r="R8238" s="8"/>
      <c r="T8238" s="8"/>
      <c r="AQ8238"/>
      <c r="BJ8238" s="33" t="s">
        <v>8405</v>
      </c>
      <c r="BP8238" s="8"/>
    </row>
    <row r="8239" spans="1:68" x14ac:dyDescent="0.25">
      <c r="A8239" s="8"/>
      <c r="B8239" s="8"/>
      <c r="C8239" s="8"/>
      <c r="D8239" s="8"/>
      <c r="F8239" s="8"/>
      <c r="H8239"/>
      <c r="N8239"/>
      <c r="P8239" s="8"/>
      <c r="R8239" s="8"/>
      <c r="T8239" s="8"/>
      <c r="AQ8239"/>
      <c r="BJ8239" s="33" t="s">
        <v>8406</v>
      </c>
      <c r="BP8239" s="8"/>
    </row>
    <row r="8240" spans="1:68" x14ac:dyDescent="0.25">
      <c r="A8240" s="8"/>
      <c r="B8240" s="8"/>
      <c r="C8240" s="8"/>
      <c r="D8240" s="8"/>
      <c r="F8240" s="8"/>
      <c r="H8240"/>
      <c r="N8240"/>
      <c r="P8240" s="8"/>
      <c r="R8240" s="8"/>
      <c r="T8240" s="8"/>
      <c r="AQ8240"/>
      <c r="BJ8240" s="33" t="s">
        <v>8407</v>
      </c>
      <c r="BP8240" s="8"/>
    </row>
    <row r="8241" spans="1:68" x14ac:dyDescent="0.25">
      <c r="A8241" s="8"/>
      <c r="B8241" s="8"/>
      <c r="C8241" s="8"/>
      <c r="D8241" s="8"/>
      <c r="F8241" s="8"/>
      <c r="H8241"/>
      <c r="N8241"/>
      <c r="P8241" s="8"/>
      <c r="R8241" s="8"/>
      <c r="T8241" s="8"/>
      <c r="AQ8241"/>
      <c r="BJ8241" s="33" t="s">
        <v>8408</v>
      </c>
      <c r="BP8241" s="8"/>
    </row>
    <row r="8242" spans="1:68" x14ac:dyDescent="0.25">
      <c r="A8242" s="8"/>
      <c r="B8242" s="8"/>
      <c r="C8242" s="8"/>
      <c r="D8242" s="8"/>
      <c r="F8242" s="8"/>
      <c r="H8242"/>
      <c r="N8242"/>
      <c r="P8242" s="8"/>
      <c r="R8242" s="8"/>
      <c r="T8242" s="8"/>
      <c r="AQ8242"/>
      <c r="BJ8242" s="33" t="s">
        <v>8409</v>
      </c>
      <c r="BP8242" s="8"/>
    </row>
    <row r="8243" spans="1:68" x14ac:dyDescent="0.25">
      <c r="A8243" s="8"/>
      <c r="B8243" s="8"/>
      <c r="C8243" s="8"/>
      <c r="D8243" s="8"/>
      <c r="F8243" s="8"/>
      <c r="H8243"/>
      <c r="N8243"/>
      <c r="P8243" s="8"/>
      <c r="R8243" s="8"/>
      <c r="T8243" s="8"/>
      <c r="AQ8243"/>
      <c r="BJ8243" s="33" t="s">
        <v>8410</v>
      </c>
      <c r="BP8243" s="8"/>
    </row>
    <row r="8244" spans="1:68" x14ac:dyDescent="0.25">
      <c r="A8244" s="8"/>
      <c r="B8244" s="8"/>
      <c r="C8244" s="8"/>
      <c r="D8244" s="8"/>
      <c r="F8244" s="8"/>
      <c r="H8244"/>
      <c r="N8244"/>
      <c r="P8244" s="8"/>
      <c r="R8244" s="8"/>
      <c r="T8244" s="8"/>
      <c r="AQ8244"/>
      <c r="BJ8244" s="33" t="s">
        <v>8411</v>
      </c>
      <c r="BP8244" s="8"/>
    </row>
    <row r="8245" spans="1:68" x14ac:dyDescent="0.25">
      <c r="A8245" s="8"/>
      <c r="B8245" s="8"/>
      <c r="C8245" s="8"/>
      <c r="D8245" s="8"/>
      <c r="F8245" s="8"/>
      <c r="H8245"/>
      <c r="N8245"/>
      <c r="P8245" s="8"/>
      <c r="R8245" s="8"/>
      <c r="T8245" s="8"/>
      <c r="AQ8245"/>
      <c r="BJ8245" s="33" t="s">
        <v>8412</v>
      </c>
      <c r="BP8245" s="8"/>
    </row>
    <row r="8246" spans="1:68" x14ac:dyDescent="0.25">
      <c r="A8246" s="8"/>
      <c r="B8246" s="8"/>
      <c r="C8246" s="8"/>
      <c r="D8246" s="8"/>
      <c r="F8246" s="8"/>
      <c r="H8246"/>
      <c r="N8246"/>
      <c r="P8246" s="8"/>
      <c r="R8246" s="8"/>
      <c r="T8246" s="8"/>
      <c r="AQ8246"/>
      <c r="BJ8246" s="33" t="s">
        <v>8413</v>
      </c>
      <c r="BP8246" s="8"/>
    </row>
    <row r="8247" spans="1:68" x14ac:dyDescent="0.25">
      <c r="A8247" s="8"/>
      <c r="B8247" s="8"/>
      <c r="C8247" s="8"/>
      <c r="D8247" s="8"/>
      <c r="F8247" s="8"/>
      <c r="H8247"/>
      <c r="N8247"/>
      <c r="P8247" s="8"/>
      <c r="R8247" s="8"/>
      <c r="T8247" s="8"/>
      <c r="AQ8247"/>
      <c r="BJ8247" s="33" t="s">
        <v>8414</v>
      </c>
      <c r="BP8247" s="8"/>
    </row>
    <row r="8248" spans="1:68" x14ac:dyDescent="0.25">
      <c r="A8248" s="8"/>
      <c r="B8248" s="8"/>
      <c r="C8248" s="8"/>
      <c r="D8248" s="8"/>
      <c r="F8248" s="8"/>
      <c r="H8248"/>
      <c r="N8248"/>
      <c r="P8248" s="8"/>
      <c r="R8248" s="8"/>
      <c r="T8248" s="8"/>
      <c r="AQ8248"/>
      <c r="BJ8248" s="33" t="s">
        <v>8415</v>
      </c>
      <c r="BP8248" s="8"/>
    </row>
    <row r="8249" spans="1:68" x14ac:dyDescent="0.25">
      <c r="A8249" s="8"/>
      <c r="B8249" s="8"/>
      <c r="C8249" s="8"/>
      <c r="D8249" s="8"/>
      <c r="F8249" s="8"/>
      <c r="H8249"/>
      <c r="N8249"/>
      <c r="P8249" s="8"/>
      <c r="R8249" s="8"/>
      <c r="T8249" s="8"/>
      <c r="AQ8249"/>
      <c r="BJ8249" s="33" t="s">
        <v>8416</v>
      </c>
      <c r="BP8249" s="8"/>
    </row>
    <row r="8250" spans="1:68" x14ac:dyDescent="0.25">
      <c r="A8250" s="8"/>
      <c r="B8250" s="8"/>
      <c r="C8250" s="8"/>
      <c r="D8250" s="8"/>
      <c r="F8250" s="8"/>
      <c r="H8250"/>
      <c r="N8250"/>
      <c r="P8250" s="8"/>
      <c r="R8250" s="8"/>
      <c r="T8250" s="8"/>
      <c r="AQ8250"/>
      <c r="BJ8250" s="33" t="s">
        <v>8417</v>
      </c>
      <c r="BP8250" s="8"/>
    </row>
    <row r="8251" spans="1:68" x14ac:dyDescent="0.25">
      <c r="A8251" s="8"/>
      <c r="B8251" s="8"/>
      <c r="C8251" s="8"/>
      <c r="D8251" s="8"/>
      <c r="F8251" s="8"/>
      <c r="H8251"/>
      <c r="N8251"/>
      <c r="P8251" s="8"/>
      <c r="R8251" s="8"/>
      <c r="T8251" s="8"/>
      <c r="AQ8251"/>
      <c r="BJ8251" s="33" t="s">
        <v>8418</v>
      </c>
      <c r="BP8251" s="8"/>
    </row>
    <row r="8252" spans="1:68" x14ac:dyDescent="0.25">
      <c r="A8252" s="8"/>
      <c r="B8252" s="8"/>
      <c r="C8252" s="8"/>
      <c r="D8252" s="8"/>
      <c r="F8252" s="8"/>
      <c r="H8252"/>
      <c r="N8252"/>
      <c r="P8252" s="8"/>
      <c r="R8252" s="8"/>
      <c r="T8252" s="8"/>
      <c r="AQ8252"/>
      <c r="BJ8252" s="33" t="s">
        <v>8419</v>
      </c>
      <c r="BP8252" s="8"/>
    </row>
    <row r="8253" spans="1:68" x14ac:dyDescent="0.25">
      <c r="A8253" s="8"/>
      <c r="B8253" s="8"/>
      <c r="C8253" s="8"/>
      <c r="D8253" s="8"/>
      <c r="F8253" s="8"/>
      <c r="H8253"/>
      <c r="N8253"/>
      <c r="P8253" s="8"/>
      <c r="R8253" s="8"/>
      <c r="T8253" s="8"/>
      <c r="AQ8253"/>
      <c r="BJ8253" s="33" t="s">
        <v>8420</v>
      </c>
      <c r="BP8253" s="8"/>
    </row>
    <row r="8254" spans="1:68" x14ac:dyDescent="0.25">
      <c r="A8254" s="8"/>
      <c r="B8254" s="8"/>
      <c r="C8254" s="8"/>
      <c r="D8254" s="8"/>
      <c r="F8254" s="8"/>
      <c r="H8254"/>
      <c r="N8254"/>
      <c r="P8254" s="8"/>
      <c r="R8254" s="8"/>
      <c r="T8254" s="8"/>
      <c r="AQ8254"/>
      <c r="BJ8254" s="33" t="s">
        <v>8421</v>
      </c>
      <c r="BP8254" s="8"/>
    </row>
    <row r="8255" spans="1:68" x14ac:dyDescent="0.25">
      <c r="A8255" s="8"/>
      <c r="B8255" s="8"/>
      <c r="C8255" s="8"/>
      <c r="D8255" s="8"/>
      <c r="F8255" s="8"/>
      <c r="H8255"/>
      <c r="N8255"/>
      <c r="P8255" s="8"/>
      <c r="R8255" s="8"/>
      <c r="T8255" s="8"/>
      <c r="AQ8255"/>
      <c r="BJ8255" s="33" t="s">
        <v>8422</v>
      </c>
      <c r="BP8255" s="8"/>
    </row>
    <row r="8256" spans="1:68" x14ac:dyDescent="0.25">
      <c r="A8256" s="8"/>
      <c r="B8256" s="8"/>
      <c r="C8256" s="8"/>
      <c r="D8256" s="8"/>
      <c r="F8256" s="8"/>
      <c r="H8256"/>
      <c r="N8256"/>
      <c r="P8256" s="8"/>
      <c r="R8256" s="8"/>
      <c r="T8256" s="8"/>
      <c r="AQ8256"/>
      <c r="BJ8256" s="33" t="s">
        <v>8423</v>
      </c>
      <c r="BP8256" s="8"/>
    </row>
    <row r="8257" spans="1:68" x14ac:dyDescent="0.25">
      <c r="A8257" s="8"/>
      <c r="B8257" s="8"/>
      <c r="C8257" s="8"/>
      <c r="D8257" s="8"/>
      <c r="F8257" s="8"/>
      <c r="H8257"/>
      <c r="N8257"/>
      <c r="P8257" s="8"/>
      <c r="R8257" s="8"/>
      <c r="T8257" s="8"/>
      <c r="AQ8257"/>
      <c r="BJ8257" s="33" t="s">
        <v>8424</v>
      </c>
      <c r="BP8257" s="8"/>
    </row>
    <row r="8258" spans="1:68" x14ac:dyDescent="0.25">
      <c r="A8258" s="8"/>
      <c r="B8258" s="8"/>
      <c r="C8258" s="8"/>
      <c r="D8258" s="8"/>
      <c r="F8258" s="8"/>
      <c r="H8258"/>
      <c r="N8258"/>
      <c r="P8258" s="8"/>
      <c r="R8258" s="8"/>
      <c r="T8258" s="8"/>
      <c r="AQ8258"/>
      <c r="BJ8258" s="33" t="s">
        <v>8425</v>
      </c>
      <c r="BP8258" s="8"/>
    </row>
    <row r="8259" spans="1:68" x14ac:dyDescent="0.25">
      <c r="A8259" s="8"/>
      <c r="B8259" s="8"/>
      <c r="C8259" s="8"/>
      <c r="D8259" s="8"/>
      <c r="F8259" s="8"/>
      <c r="H8259"/>
      <c r="N8259"/>
      <c r="P8259" s="8"/>
      <c r="R8259" s="8"/>
      <c r="T8259" s="8"/>
      <c r="AQ8259"/>
      <c r="BJ8259" s="33" t="s">
        <v>8426</v>
      </c>
      <c r="BP8259" s="8"/>
    </row>
    <row r="8260" spans="1:68" x14ac:dyDescent="0.25">
      <c r="A8260" s="8"/>
      <c r="B8260" s="8"/>
      <c r="C8260" s="8"/>
      <c r="D8260" s="8"/>
      <c r="F8260" s="8"/>
      <c r="H8260"/>
      <c r="N8260"/>
      <c r="P8260" s="8"/>
      <c r="R8260" s="8"/>
      <c r="T8260" s="8"/>
      <c r="AQ8260"/>
      <c r="BJ8260" s="33" t="s">
        <v>8427</v>
      </c>
      <c r="BP8260" s="8"/>
    </row>
    <row r="8261" spans="1:68" x14ac:dyDescent="0.25">
      <c r="A8261" s="8"/>
      <c r="B8261" s="8"/>
      <c r="C8261" s="8"/>
      <c r="D8261" s="8"/>
      <c r="F8261" s="8"/>
      <c r="H8261"/>
      <c r="N8261"/>
      <c r="P8261" s="8"/>
      <c r="R8261" s="8"/>
      <c r="T8261" s="8"/>
      <c r="AQ8261"/>
      <c r="BJ8261" s="33" t="s">
        <v>8428</v>
      </c>
      <c r="BP8261" s="8"/>
    </row>
    <row r="8262" spans="1:68" x14ac:dyDescent="0.25">
      <c r="A8262" s="8"/>
      <c r="B8262" s="8"/>
      <c r="C8262" s="8"/>
      <c r="D8262" s="8"/>
      <c r="F8262" s="8"/>
      <c r="H8262"/>
      <c r="N8262"/>
      <c r="P8262" s="8"/>
      <c r="R8262" s="8"/>
      <c r="T8262" s="8"/>
      <c r="AQ8262"/>
      <c r="BJ8262" s="33" t="s">
        <v>8429</v>
      </c>
      <c r="BP8262" s="8"/>
    </row>
    <row r="8263" spans="1:68" x14ac:dyDescent="0.25">
      <c r="A8263" s="8"/>
      <c r="B8263" s="8"/>
      <c r="C8263" s="8"/>
      <c r="D8263" s="8"/>
      <c r="F8263" s="8"/>
      <c r="H8263"/>
      <c r="N8263"/>
      <c r="P8263" s="8"/>
      <c r="R8263" s="8"/>
      <c r="T8263" s="8"/>
      <c r="AQ8263"/>
      <c r="BJ8263" s="33" t="s">
        <v>8430</v>
      </c>
      <c r="BP8263" s="8"/>
    </row>
    <row r="8264" spans="1:68" x14ac:dyDescent="0.25">
      <c r="A8264" s="8"/>
      <c r="B8264" s="8"/>
      <c r="C8264" s="8"/>
      <c r="D8264" s="8"/>
      <c r="F8264" s="8"/>
      <c r="H8264"/>
      <c r="N8264"/>
      <c r="P8264" s="8"/>
      <c r="R8264" s="8"/>
      <c r="T8264" s="8"/>
      <c r="AQ8264"/>
      <c r="BJ8264" s="33" t="s">
        <v>8431</v>
      </c>
      <c r="BP8264" s="8"/>
    </row>
    <row r="8265" spans="1:68" x14ac:dyDescent="0.25">
      <c r="A8265" s="8"/>
      <c r="B8265" s="8"/>
      <c r="C8265" s="8"/>
      <c r="D8265" s="8"/>
      <c r="F8265" s="8"/>
      <c r="H8265"/>
      <c r="N8265"/>
      <c r="P8265" s="8"/>
      <c r="R8265" s="8"/>
      <c r="T8265" s="8"/>
      <c r="AQ8265"/>
      <c r="BJ8265" s="33" t="s">
        <v>8432</v>
      </c>
      <c r="BP8265" s="8"/>
    </row>
    <row r="8266" spans="1:68" x14ac:dyDescent="0.25">
      <c r="A8266" s="8"/>
      <c r="B8266" s="8"/>
      <c r="C8266" s="8"/>
      <c r="D8266" s="8"/>
      <c r="F8266" s="8"/>
      <c r="H8266"/>
      <c r="N8266"/>
      <c r="P8266" s="8"/>
      <c r="R8266" s="8"/>
      <c r="T8266" s="8"/>
      <c r="AQ8266"/>
      <c r="BJ8266" s="33" t="s">
        <v>8433</v>
      </c>
      <c r="BP8266" s="8"/>
    </row>
    <row r="8267" spans="1:68" x14ac:dyDescent="0.25">
      <c r="A8267" s="8"/>
      <c r="B8267" s="8"/>
      <c r="C8267" s="8"/>
      <c r="D8267" s="8"/>
      <c r="F8267" s="8"/>
      <c r="H8267"/>
      <c r="N8267"/>
      <c r="P8267" s="8"/>
      <c r="R8267" s="8"/>
      <c r="T8267" s="8"/>
      <c r="AQ8267"/>
      <c r="BJ8267" s="33" t="s">
        <v>8434</v>
      </c>
      <c r="BP8267" s="8"/>
    </row>
    <row r="8268" spans="1:68" x14ac:dyDescent="0.25">
      <c r="A8268" s="8"/>
      <c r="B8268" s="8"/>
      <c r="C8268" s="8"/>
      <c r="D8268" s="8"/>
      <c r="F8268" s="8"/>
      <c r="H8268"/>
      <c r="N8268"/>
      <c r="P8268" s="8"/>
      <c r="R8268" s="8"/>
      <c r="T8268" s="8"/>
      <c r="AQ8268"/>
      <c r="BJ8268" s="33" t="s">
        <v>8435</v>
      </c>
      <c r="BP8268" s="8"/>
    </row>
    <row r="8269" spans="1:68" x14ac:dyDescent="0.25">
      <c r="A8269" s="8"/>
      <c r="B8269" s="8"/>
      <c r="C8269" s="8"/>
      <c r="D8269" s="8"/>
      <c r="F8269" s="8"/>
      <c r="H8269"/>
      <c r="N8269"/>
      <c r="P8269" s="8"/>
      <c r="R8269" s="8"/>
      <c r="T8269" s="8"/>
      <c r="AQ8269"/>
      <c r="BJ8269" s="33" t="s">
        <v>8436</v>
      </c>
      <c r="BP8269" s="8"/>
    </row>
    <row r="8270" spans="1:68" x14ac:dyDescent="0.25">
      <c r="A8270" s="8"/>
      <c r="B8270" s="8"/>
      <c r="C8270" s="8"/>
      <c r="D8270" s="8"/>
      <c r="F8270" s="8"/>
      <c r="H8270"/>
      <c r="N8270"/>
      <c r="P8270" s="8"/>
      <c r="R8270" s="8"/>
      <c r="T8270" s="8"/>
      <c r="AQ8270"/>
      <c r="BJ8270" s="33" t="s">
        <v>8437</v>
      </c>
      <c r="BP8270" s="8"/>
    </row>
    <row r="8271" spans="1:68" x14ac:dyDescent="0.25">
      <c r="A8271" s="8"/>
      <c r="B8271" s="8"/>
      <c r="C8271" s="8"/>
      <c r="D8271" s="8"/>
      <c r="F8271" s="8"/>
      <c r="H8271"/>
      <c r="N8271"/>
      <c r="P8271" s="8"/>
      <c r="R8271" s="8"/>
      <c r="T8271" s="8"/>
      <c r="AQ8271"/>
      <c r="BJ8271" s="33" t="s">
        <v>8438</v>
      </c>
      <c r="BP8271" s="8"/>
    </row>
    <row r="8272" spans="1:68" x14ac:dyDescent="0.25">
      <c r="A8272" s="8"/>
      <c r="B8272" s="8"/>
      <c r="C8272" s="8"/>
      <c r="D8272" s="8"/>
      <c r="F8272" s="8"/>
      <c r="H8272"/>
      <c r="N8272"/>
      <c r="P8272" s="8"/>
      <c r="R8272" s="8"/>
      <c r="T8272" s="8"/>
      <c r="AQ8272"/>
      <c r="BJ8272" s="33" t="s">
        <v>8439</v>
      </c>
      <c r="BP8272" s="8"/>
    </row>
    <row r="8273" spans="1:68" x14ac:dyDescent="0.25">
      <c r="A8273" s="8"/>
      <c r="B8273" s="8"/>
      <c r="C8273" s="8"/>
      <c r="D8273" s="8"/>
      <c r="F8273" s="8"/>
      <c r="H8273"/>
      <c r="N8273"/>
      <c r="P8273" s="8"/>
      <c r="R8273" s="8"/>
      <c r="T8273" s="8"/>
      <c r="AQ8273"/>
      <c r="BJ8273" s="33" t="s">
        <v>8440</v>
      </c>
      <c r="BP8273" s="8"/>
    </row>
    <row r="8274" spans="1:68" x14ac:dyDescent="0.25">
      <c r="A8274" s="8"/>
      <c r="B8274" s="8"/>
      <c r="C8274" s="8"/>
      <c r="D8274" s="8"/>
      <c r="F8274" s="8"/>
      <c r="H8274"/>
      <c r="N8274"/>
      <c r="P8274" s="8"/>
      <c r="R8274" s="8"/>
      <c r="T8274" s="8"/>
      <c r="AQ8274"/>
      <c r="BJ8274" s="33" t="s">
        <v>8441</v>
      </c>
      <c r="BP8274" s="8"/>
    </row>
    <row r="8275" spans="1:68" x14ac:dyDescent="0.25">
      <c r="A8275" s="8"/>
      <c r="B8275" s="8"/>
      <c r="C8275" s="8"/>
      <c r="D8275" s="8"/>
      <c r="F8275" s="8"/>
      <c r="H8275"/>
      <c r="N8275"/>
      <c r="P8275" s="8"/>
      <c r="R8275" s="8"/>
      <c r="T8275" s="8"/>
      <c r="AQ8275"/>
      <c r="BJ8275" s="33" t="s">
        <v>8442</v>
      </c>
      <c r="BP8275" s="8"/>
    </row>
    <row r="8276" spans="1:68" x14ac:dyDescent="0.25">
      <c r="A8276" s="8"/>
      <c r="B8276" s="8"/>
      <c r="C8276" s="8"/>
      <c r="D8276" s="8"/>
      <c r="F8276" s="8"/>
      <c r="H8276"/>
      <c r="N8276"/>
      <c r="P8276" s="8"/>
      <c r="R8276" s="8"/>
      <c r="T8276" s="8"/>
      <c r="AQ8276"/>
      <c r="BJ8276" s="33" t="s">
        <v>8443</v>
      </c>
      <c r="BP8276" s="8"/>
    </row>
    <row r="8277" spans="1:68" x14ac:dyDescent="0.25">
      <c r="A8277" s="8"/>
      <c r="B8277" s="8"/>
      <c r="C8277" s="8"/>
      <c r="D8277" s="8"/>
      <c r="F8277" s="8"/>
      <c r="H8277"/>
      <c r="N8277"/>
      <c r="P8277" s="8"/>
      <c r="R8277" s="8"/>
      <c r="T8277" s="8"/>
      <c r="AQ8277"/>
      <c r="BJ8277" s="33" t="s">
        <v>8444</v>
      </c>
      <c r="BP8277" s="8"/>
    </row>
    <row r="8278" spans="1:68" x14ac:dyDescent="0.25">
      <c r="A8278" s="8"/>
      <c r="B8278" s="8"/>
      <c r="C8278" s="8"/>
      <c r="D8278" s="8"/>
      <c r="F8278" s="8"/>
      <c r="H8278"/>
      <c r="N8278"/>
      <c r="P8278" s="8"/>
      <c r="R8278" s="8"/>
      <c r="T8278" s="8"/>
      <c r="AQ8278"/>
      <c r="BJ8278" s="33" t="s">
        <v>8445</v>
      </c>
      <c r="BP8278" s="8"/>
    </row>
    <row r="8279" spans="1:68" x14ac:dyDescent="0.25">
      <c r="A8279" s="8"/>
      <c r="B8279" s="8"/>
      <c r="C8279" s="8"/>
      <c r="D8279" s="8"/>
      <c r="F8279" s="8"/>
      <c r="H8279"/>
      <c r="N8279"/>
      <c r="P8279" s="8"/>
      <c r="R8279" s="8"/>
      <c r="T8279" s="8"/>
      <c r="AQ8279"/>
      <c r="BJ8279" s="33" t="s">
        <v>8446</v>
      </c>
      <c r="BP8279" s="8"/>
    </row>
    <row r="8280" spans="1:68" x14ac:dyDescent="0.25">
      <c r="A8280" s="8"/>
      <c r="B8280" s="8"/>
      <c r="C8280" s="8"/>
      <c r="D8280" s="8"/>
      <c r="F8280" s="8"/>
      <c r="H8280"/>
      <c r="N8280"/>
      <c r="P8280" s="8"/>
      <c r="R8280" s="8"/>
      <c r="T8280" s="8"/>
      <c r="AQ8280"/>
      <c r="BJ8280" s="33" t="s">
        <v>8447</v>
      </c>
      <c r="BP8280" s="8"/>
    </row>
    <row r="8281" spans="1:68" x14ac:dyDescent="0.25">
      <c r="A8281" s="8"/>
      <c r="B8281" s="8"/>
      <c r="C8281" s="8"/>
      <c r="D8281" s="8"/>
      <c r="F8281" s="8"/>
      <c r="H8281"/>
      <c r="N8281"/>
      <c r="P8281" s="8"/>
      <c r="R8281" s="8"/>
      <c r="T8281" s="8"/>
      <c r="AQ8281"/>
      <c r="BJ8281" s="33" t="s">
        <v>8448</v>
      </c>
      <c r="BP8281" s="8"/>
    </row>
    <row r="8282" spans="1:68" x14ac:dyDescent="0.25">
      <c r="A8282" s="8"/>
      <c r="B8282" s="8"/>
      <c r="C8282" s="8"/>
      <c r="D8282" s="8"/>
      <c r="F8282" s="8"/>
      <c r="H8282"/>
      <c r="N8282"/>
      <c r="P8282" s="8"/>
      <c r="R8282" s="8"/>
      <c r="T8282" s="8"/>
      <c r="AQ8282"/>
      <c r="BJ8282" s="33" t="s">
        <v>8449</v>
      </c>
      <c r="BP8282" s="8"/>
    </row>
    <row r="8283" spans="1:68" x14ac:dyDescent="0.25">
      <c r="A8283" s="8"/>
      <c r="B8283" s="8"/>
      <c r="C8283" s="8"/>
      <c r="D8283" s="8"/>
      <c r="F8283" s="8"/>
      <c r="H8283"/>
      <c r="N8283"/>
      <c r="P8283" s="8"/>
      <c r="R8283" s="8"/>
      <c r="T8283" s="8"/>
      <c r="AQ8283"/>
      <c r="BJ8283" s="33" t="s">
        <v>8450</v>
      </c>
      <c r="BP8283" s="8"/>
    </row>
    <row r="8284" spans="1:68" x14ac:dyDescent="0.25">
      <c r="A8284" s="8"/>
      <c r="B8284" s="8"/>
      <c r="C8284" s="8"/>
      <c r="D8284" s="8"/>
      <c r="F8284" s="8"/>
      <c r="H8284"/>
      <c r="N8284"/>
      <c r="P8284" s="8"/>
      <c r="R8284" s="8"/>
      <c r="T8284" s="8"/>
      <c r="AQ8284"/>
      <c r="BJ8284" s="33" t="s">
        <v>8451</v>
      </c>
      <c r="BP8284" s="8"/>
    </row>
    <row r="8285" spans="1:68" x14ac:dyDescent="0.25">
      <c r="A8285" s="8"/>
      <c r="B8285" s="8"/>
      <c r="C8285" s="8"/>
      <c r="D8285" s="8"/>
      <c r="F8285" s="8"/>
      <c r="H8285"/>
      <c r="N8285"/>
      <c r="P8285" s="8"/>
      <c r="R8285" s="8"/>
      <c r="T8285" s="8"/>
      <c r="AQ8285"/>
      <c r="BJ8285" s="33" t="s">
        <v>8452</v>
      </c>
      <c r="BP8285" s="8"/>
    </row>
    <row r="8286" spans="1:68" x14ac:dyDescent="0.25">
      <c r="A8286" s="8"/>
      <c r="B8286" s="8"/>
      <c r="C8286" s="8"/>
      <c r="D8286" s="8"/>
      <c r="F8286" s="8"/>
      <c r="H8286"/>
      <c r="N8286"/>
      <c r="P8286" s="8"/>
      <c r="R8286" s="8"/>
      <c r="T8286" s="8"/>
      <c r="AQ8286"/>
      <c r="BJ8286" s="33" t="s">
        <v>8453</v>
      </c>
      <c r="BP8286" s="8"/>
    </row>
    <row r="8287" spans="1:68" x14ac:dyDescent="0.25">
      <c r="A8287" s="8"/>
      <c r="B8287" s="8"/>
      <c r="C8287" s="8"/>
      <c r="D8287" s="8"/>
      <c r="F8287" s="8"/>
      <c r="H8287"/>
      <c r="N8287"/>
      <c r="P8287" s="8"/>
      <c r="R8287" s="8"/>
      <c r="T8287" s="8"/>
      <c r="AQ8287"/>
      <c r="BJ8287" s="33" t="s">
        <v>8454</v>
      </c>
      <c r="BP8287" s="8"/>
    </row>
    <row r="8288" spans="1:68" x14ac:dyDescent="0.25">
      <c r="A8288" s="8"/>
      <c r="B8288" s="8"/>
      <c r="C8288" s="8"/>
      <c r="D8288" s="8"/>
      <c r="F8288" s="8"/>
      <c r="H8288"/>
      <c r="N8288"/>
      <c r="P8288" s="8"/>
      <c r="R8288" s="8"/>
      <c r="T8288" s="8"/>
      <c r="AQ8288"/>
      <c r="BJ8288" s="33" t="s">
        <v>8455</v>
      </c>
      <c r="BP8288" s="8"/>
    </row>
    <row r="8289" spans="1:68" x14ac:dyDescent="0.25">
      <c r="A8289" s="8"/>
      <c r="B8289" s="8"/>
      <c r="C8289" s="8"/>
      <c r="D8289" s="8"/>
      <c r="F8289" s="8"/>
      <c r="H8289"/>
      <c r="N8289"/>
      <c r="P8289" s="8"/>
      <c r="R8289" s="8"/>
      <c r="T8289" s="8"/>
      <c r="AQ8289"/>
      <c r="BJ8289" s="33" t="s">
        <v>8456</v>
      </c>
      <c r="BP8289" s="8"/>
    </row>
    <row r="8290" spans="1:68" x14ac:dyDescent="0.25">
      <c r="A8290" s="8"/>
      <c r="B8290" s="8"/>
      <c r="C8290" s="8"/>
      <c r="D8290" s="8"/>
      <c r="F8290" s="8"/>
      <c r="H8290"/>
      <c r="N8290"/>
      <c r="P8290" s="8"/>
      <c r="R8290" s="8"/>
      <c r="T8290" s="8"/>
      <c r="AQ8290"/>
      <c r="BJ8290" s="33" t="s">
        <v>8457</v>
      </c>
      <c r="BP8290" s="8"/>
    </row>
    <row r="8291" spans="1:68" x14ac:dyDescent="0.25">
      <c r="A8291" s="8"/>
      <c r="B8291" s="8"/>
      <c r="C8291" s="8"/>
      <c r="D8291" s="8"/>
      <c r="F8291" s="8"/>
      <c r="H8291"/>
      <c r="N8291"/>
      <c r="P8291" s="8"/>
      <c r="R8291" s="8"/>
      <c r="T8291" s="8"/>
      <c r="AQ8291"/>
      <c r="BJ8291" s="33" t="s">
        <v>8458</v>
      </c>
      <c r="BP8291" s="8"/>
    </row>
    <row r="8292" spans="1:68" x14ac:dyDescent="0.25">
      <c r="A8292" s="8"/>
      <c r="B8292" s="8"/>
      <c r="C8292" s="8"/>
      <c r="D8292" s="8"/>
      <c r="F8292" s="8"/>
      <c r="H8292"/>
      <c r="N8292"/>
      <c r="P8292" s="8"/>
      <c r="R8292" s="8"/>
      <c r="T8292" s="8"/>
      <c r="AQ8292"/>
      <c r="BJ8292" s="33" t="s">
        <v>8459</v>
      </c>
      <c r="BP8292" s="8"/>
    </row>
    <row r="8293" spans="1:68" x14ac:dyDescent="0.25">
      <c r="A8293" s="8"/>
      <c r="B8293" s="8"/>
      <c r="C8293" s="8"/>
      <c r="D8293" s="8"/>
      <c r="F8293" s="8"/>
      <c r="H8293"/>
      <c r="N8293"/>
      <c r="P8293" s="8"/>
      <c r="R8293" s="8"/>
      <c r="T8293" s="8"/>
      <c r="AQ8293"/>
      <c r="BJ8293" s="33" t="s">
        <v>8460</v>
      </c>
      <c r="BP8293" s="8"/>
    </row>
    <row r="8294" spans="1:68" x14ac:dyDescent="0.25">
      <c r="A8294" s="8"/>
      <c r="B8294" s="8"/>
      <c r="C8294" s="8"/>
      <c r="D8294" s="8"/>
      <c r="F8294" s="8"/>
      <c r="H8294"/>
      <c r="N8294"/>
      <c r="P8294" s="8"/>
      <c r="R8294" s="8"/>
      <c r="T8294" s="8"/>
      <c r="AQ8294"/>
      <c r="BJ8294" s="33" t="s">
        <v>8461</v>
      </c>
      <c r="BP8294" s="8"/>
    </row>
    <row r="8295" spans="1:68" x14ac:dyDescent="0.25">
      <c r="A8295" s="8"/>
      <c r="B8295" s="8"/>
      <c r="C8295" s="8"/>
      <c r="D8295" s="8"/>
      <c r="F8295" s="8"/>
      <c r="H8295"/>
      <c r="N8295"/>
      <c r="P8295" s="8"/>
      <c r="R8295" s="8"/>
      <c r="T8295" s="8"/>
      <c r="AQ8295"/>
      <c r="BJ8295" s="33" t="s">
        <v>8462</v>
      </c>
      <c r="BP8295" s="8"/>
    </row>
    <row r="8296" spans="1:68" x14ac:dyDescent="0.25">
      <c r="A8296" s="8"/>
      <c r="B8296" s="8"/>
      <c r="C8296" s="8"/>
      <c r="D8296" s="8"/>
      <c r="F8296" s="8"/>
      <c r="H8296"/>
      <c r="N8296"/>
      <c r="P8296" s="8"/>
      <c r="R8296" s="8"/>
      <c r="T8296" s="8"/>
      <c r="AQ8296"/>
      <c r="BJ8296" s="33" t="s">
        <v>8463</v>
      </c>
      <c r="BP8296" s="8"/>
    </row>
    <row r="8297" spans="1:68" x14ac:dyDescent="0.25">
      <c r="A8297" s="8"/>
      <c r="B8297" s="8"/>
      <c r="C8297" s="8"/>
      <c r="D8297" s="8"/>
      <c r="F8297" s="8"/>
      <c r="H8297"/>
      <c r="N8297"/>
      <c r="P8297" s="8"/>
      <c r="R8297" s="8"/>
      <c r="T8297" s="8"/>
      <c r="AQ8297"/>
      <c r="BJ8297" s="33" t="s">
        <v>8464</v>
      </c>
      <c r="BP8297" s="8"/>
    </row>
    <row r="8298" spans="1:68" x14ac:dyDescent="0.25">
      <c r="A8298" s="8"/>
      <c r="B8298" s="8"/>
      <c r="C8298" s="8"/>
      <c r="D8298" s="8"/>
      <c r="F8298" s="8"/>
      <c r="H8298"/>
      <c r="N8298"/>
      <c r="P8298" s="8"/>
      <c r="R8298" s="8"/>
      <c r="T8298" s="8"/>
      <c r="AQ8298"/>
      <c r="BJ8298" s="33" t="s">
        <v>8465</v>
      </c>
      <c r="BP8298" s="8"/>
    </row>
    <row r="8299" spans="1:68" x14ac:dyDescent="0.25">
      <c r="A8299" s="8"/>
      <c r="B8299" s="8"/>
      <c r="C8299" s="8"/>
      <c r="D8299" s="8"/>
      <c r="F8299" s="8"/>
      <c r="H8299"/>
      <c r="N8299"/>
      <c r="P8299" s="8"/>
      <c r="R8299" s="8"/>
      <c r="T8299" s="8"/>
      <c r="AQ8299"/>
      <c r="BJ8299" s="33" t="s">
        <v>8466</v>
      </c>
      <c r="BP8299" s="8"/>
    </row>
    <row r="8300" spans="1:68" x14ac:dyDescent="0.25">
      <c r="A8300" s="8"/>
      <c r="B8300" s="8"/>
      <c r="C8300" s="8"/>
      <c r="D8300" s="8"/>
      <c r="F8300" s="8"/>
      <c r="H8300"/>
      <c r="N8300"/>
      <c r="P8300" s="8"/>
      <c r="R8300" s="8"/>
      <c r="T8300" s="8"/>
      <c r="AQ8300"/>
      <c r="BJ8300" s="33" t="s">
        <v>8467</v>
      </c>
      <c r="BP8300" s="8"/>
    </row>
    <row r="8301" spans="1:68" x14ac:dyDescent="0.25">
      <c r="A8301" s="8"/>
      <c r="B8301" s="8"/>
      <c r="C8301" s="8"/>
      <c r="D8301" s="8"/>
      <c r="F8301" s="8"/>
      <c r="H8301"/>
      <c r="N8301"/>
      <c r="P8301" s="8"/>
      <c r="R8301" s="8"/>
      <c r="T8301" s="8"/>
      <c r="AQ8301"/>
      <c r="BJ8301" s="33" t="s">
        <v>8468</v>
      </c>
      <c r="BP8301" s="8"/>
    </row>
    <row r="8302" spans="1:68" x14ac:dyDescent="0.25">
      <c r="A8302" s="8"/>
      <c r="B8302" s="8"/>
      <c r="C8302" s="8"/>
      <c r="D8302" s="8"/>
      <c r="F8302" s="8"/>
      <c r="H8302"/>
      <c r="N8302"/>
      <c r="P8302" s="8"/>
      <c r="R8302" s="8"/>
      <c r="T8302" s="8"/>
      <c r="AQ8302"/>
      <c r="BJ8302" s="33" t="s">
        <v>8469</v>
      </c>
      <c r="BP8302" s="8"/>
    </row>
    <row r="8303" spans="1:68" x14ac:dyDescent="0.25">
      <c r="A8303" s="8"/>
      <c r="B8303" s="8"/>
      <c r="C8303" s="8"/>
      <c r="D8303" s="8"/>
      <c r="F8303" s="8"/>
      <c r="H8303"/>
      <c r="N8303"/>
      <c r="P8303" s="8"/>
      <c r="R8303" s="8"/>
      <c r="T8303" s="8"/>
      <c r="AQ8303"/>
      <c r="BJ8303" s="33" t="s">
        <v>8470</v>
      </c>
      <c r="BP8303" s="8"/>
    </row>
    <row r="8304" spans="1:68" x14ac:dyDescent="0.25">
      <c r="A8304" s="8"/>
      <c r="B8304" s="8"/>
      <c r="C8304" s="8"/>
      <c r="D8304" s="8"/>
      <c r="F8304" s="8"/>
      <c r="H8304"/>
      <c r="N8304"/>
      <c r="P8304" s="8"/>
      <c r="R8304" s="8"/>
      <c r="T8304" s="8"/>
      <c r="AQ8304"/>
      <c r="BJ8304" s="33" t="s">
        <v>8471</v>
      </c>
      <c r="BP8304" s="8"/>
    </row>
    <row r="8305" spans="1:68" x14ac:dyDescent="0.25">
      <c r="A8305" s="8"/>
      <c r="B8305" s="8"/>
      <c r="C8305" s="8"/>
      <c r="D8305" s="8"/>
      <c r="F8305" s="8"/>
      <c r="H8305"/>
      <c r="N8305"/>
      <c r="P8305" s="8"/>
      <c r="R8305" s="8"/>
      <c r="T8305" s="8"/>
      <c r="AQ8305"/>
      <c r="BJ8305" s="33" t="s">
        <v>8472</v>
      </c>
      <c r="BP8305" s="8"/>
    </row>
    <row r="8306" spans="1:68" x14ac:dyDescent="0.25">
      <c r="A8306" s="8"/>
      <c r="B8306" s="8"/>
      <c r="C8306" s="8"/>
      <c r="D8306" s="8"/>
      <c r="F8306" s="8"/>
      <c r="H8306"/>
      <c r="N8306"/>
      <c r="P8306" s="8"/>
      <c r="R8306" s="8"/>
      <c r="T8306" s="8"/>
      <c r="AQ8306"/>
      <c r="BJ8306" s="33" t="s">
        <v>8473</v>
      </c>
      <c r="BP8306" s="8"/>
    </row>
    <row r="8307" spans="1:68" x14ac:dyDescent="0.25">
      <c r="A8307" s="8"/>
      <c r="B8307" s="8"/>
      <c r="C8307" s="8"/>
      <c r="D8307" s="8"/>
      <c r="F8307" s="8"/>
      <c r="H8307"/>
      <c r="N8307"/>
      <c r="P8307" s="8"/>
      <c r="R8307" s="8"/>
      <c r="T8307" s="8"/>
      <c r="AQ8307"/>
      <c r="BJ8307" s="33" t="s">
        <v>8474</v>
      </c>
      <c r="BP8307" s="8"/>
    </row>
    <row r="8308" spans="1:68" x14ac:dyDescent="0.25">
      <c r="A8308" s="8"/>
      <c r="B8308" s="8"/>
      <c r="C8308" s="8"/>
      <c r="D8308" s="8"/>
      <c r="F8308" s="8"/>
      <c r="H8308"/>
      <c r="N8308"/>
      <c r="P8308" s="8"/>
      <c r="R8308" s="8"/>
      <c r="T8308" s="8"/>
      <c r="AQ8308"/>
      <c r="BJ8308" s="33" t="s">
        <v>8475</v>
      </c>
      <c r="BP8308" s="8"/>
    </row>
    <row r="8309" spans="1:68" x14ac:dyDescent="0.25">
      <c r="A8309" s="8"/>
      <c r="B8309" s="8"/>
      <c r="C8309" s="8"/>
      <c r="D8309" s="8"/>
      <c r="F8309" s="8"/>
      <c r="H8309"/>
      <c r="N8309"/>
      <c r="P8309" s="8"/>
      <c r="R8309" s="8"/>
      <c r="T8309" s="8"/>
      <c r="AQ8309"/>
      <c r="BJ8309" s="33" t="s">
        <v>8476</v>
      </c>
      <c r="BP8309" s="8"/>
    </row>
    <row r="8310" spans="1:68" x14ac:dyDescent="0.25">
      <c r="A8310" s="8"/>
      <c r="B8310" s="8"/>
      <c r="C8310" s="8"/>
      <c r="D8310" s="8"/>
      <c r="F8310" s="8"/>
      <c r="H8310"/>
      <c r="N8310"/>
      <c r="P8310" s="8"/>
      <c r="R8310" s="8"/>
      <c r="T8310" s="8"/>
      <c r="AQ8310"/>
      <c r="BJ8310" s="33" t="s">
        <v>8477</v>
      </c>
      <c r="BP8310" s="8"/>
    </row>
    <row r="8311" spans="1:68" x14ac:dyDescent="0.25">
      <c r="A8311" s="8"/>
      <c r="B8311" s="8"/>
      <c r="C8311" s="8"/>
      <c r="D8311" s="8"/>
      <c r="F8311" s="8"/>
      <c r="H8311"/>
      <c r="N8311"/>
      <c r="P8311" s="8"/>
      <c r="R8311" s="8"/>
      <c r="T8311" s="8"/>
      <c r="AQ8311"/>
      <c r="BJ8311" s="33" t="s">
        <v>8478</v>
      </c>
      <c r="BP8311" s="8"/>
    </row>
    <row r="8312" spans="1:68" x14ac:dyDescent="0.25">
      <c r="A8312" s="8"/>
      <c r="B8312" s="8"/>
      <c r="C8312" s="8"/>
      <c r="D8312" s="8"/>
      <c r="F8312" s="8"/>
      <c r="H8312"/>
      <c r="N8312"/>
      <c r="P8312" s="8"/>
      <c r="R8312" s="8"/>
      <c r="T8312" s="8"/>
      <c r="AQ8312"/>
      <c r="BJ8312" s="33" t="s">
        <v>8479</v>
      </c>
      <c r="BP8312" s="8"/>
    </row>
    <row r="8313" spans="1:68" x14ac:dyDescent="0.25">
      <c r="A8313" s="8"/>
      <c r="B8313" s="8"/>
      <c r="C8313" s="8"/>
      <c r="D8313" s="8"/>
      <c r="F8313" s="8"/>
      <c r="H8313"/>
      <c r="N8313"/>
      <c r="P8313" s="8"/>
      <c r="R8313" s="8"/>
      <c r="T8313" s="8"/>
      <c r="AQ8313"/>
      <c r="BJ8313" s="33" t="s">
        <v>8480</v>
      </c>
      <c r="BP8313" s="8"/>
    </row>
    <row r="8314" spans="1:68" x14ac:dyDescent="0.25">
      <c r="A8314" s="8"/>
      <c r="B8314" s="8"/>
      <c r="C8314" s="8"/>
      <c r="D8314" s="8"/>
      <c r="F8314" s="8"/>
      <c r="H8314"/>
      <c r="N8314"/>
      <c r="P8314" s="8"/>
      <c r="R8314" s="8"/>
      <c r="T8314" s="8"/>
      <c r="AQ8314"/>
      <c r="BJ8314" s="33" t="s">
        <v>8481</v>
      </c>
      <c r="BP8314" s="8"/>
    </row>
    <row r="8315" spans="1:68" x14ac:dyDescent="0.25">
      <c r="A8315" s="8"/>
      <c r="B8315" s="8"/>
      <c r="C8315" s="8"/>
      <c r="D8315" s="8"/>
      <c r="F8315" s="8"/>
      <c r="H8315"/>
      <c r="N8315"/>
      <c r="P8315" s="8"/>
      <c r="R8315" s="8"/>
      <c r="T8315" s="8"/>
      <c r="AQ8315"/>
      <c r="BJ8315" s="33" t="s">
        <v>8482</v>
      </c>
      <c r="BP8315" s="8"/>
    </row>
    <row r="8316" spans="1:68" x14ac:dyDescent="0.25">
      <c r="A8316" s="8"/>
      <c r="B8316" s="8"/>
      <c r="C8316" s="8"/>
      <c r="D8316" s="8"/>
      <c r="F8316" s="8"/>
      <c r="H8316"/>
      <c r="N8316"/>
      <c r="P8316" s="8"/>
      <c r="R8316" s="8"/>
      <c r="T8316" s="8"/>
      <c r="AQ8316"/>
      <c r="BJ8316" s="33" t="s">
        <v>8483</v>
      </c>
      <c r="BP8316" s="8"/>
    </row>
    <row r="8317" spans="1:68" x14ac:dyDescent="0.25">
      <c r="A8317" s="8"/>
      <c r="B8317" s="8"/>
      <c r="C8317" s="8"/>
      <c r="D8317" s="8"/>
      <c r="F8317" s="8"/>
      <c r="H8317"/>
      <c r="N8317"/>
      <c r="P8317" s="8"/>
      <c r="R8317" s="8"/>
      <c r="T8317" s="8"/>
      <c r="AQ8317"/>
      <c r="BJ8317" s="33" t="s">
        <v>8484</v>
      </c>
      <c r="BP8317" s="8"/>
    </row>
    <row r="8318" spans="1:68" x14ac:dyDescent="0.25">
      <c r="A8318" s="8"/>
      <c r="B8318" s="8"/>
      <c r="C8318" s="8"/>
      <c r="D8318" s="8"/>
      <c r="F8318" s="8"/>
      <c r="H8318"/>
      <c r="N8318"/>
      <c r="P8318" s="8"/>
      <c r="R8318" s="8"/>
      <c r="T8318" s="8"/>
      <c r="AQ8318"/>
      <c r="BJ8318" s="33" t="s">
        <v>8485</v>
      </c>
      <c r="BP8318" s="8"/>
    </row>
    <row r="8319" spans="1:68" x14ac:dyDescent="0.25">
      <c r="A8319" s="8"/>
      <c r="B8319" s="8"/>
      <c r="C8319" s="8"/>
      <c r="D8319" s="8"/>
      <c r="F8319" s="8"/>
      <c r="H8319"/>
      <c r="N8319"/>
      <c r="P8319" s="8"/>
      <c r="R8319" s="8"/>
      <c r="T8319" s="8"/>
      <c r="AQ8319"/>
      <c r="BJ8319" s="33" t="s">
        <v>8486</v>
      </c>
      <c r="BP8319" s="8"/>
    </row>
    <row r="8320" spans="1:68" x14ac:dyDescent="0.25">
      <c r="A8320" s="8"/>
      <c r="B8320" s="8"/>
      <c r="C8320" s="8"/>
      <c r="D8320" s="8"/>
      <c r="F8320" s="8"/>
      <c r="H8320"/>
      <c r="N8320"/>
      <c r="P8320" s="8"/>
      <c r="R8320" s="8"/>
      <c r="T8320" s="8"/>
      <c r="AQ8320"/>
      <c r="BJ8320" s="33" t="s">
        <v>8487</v>
      </c>
      <c r="BP8320" s="8"/>
    </row>
    <row r="8321" spans="1:68" x14ac:dyDescent="0.25">
      <c r="A8321" s="8"/>
      <c r="B8321" s="8"/>
      <c r="C8321" s="8"/>
      <c r="D8321" s="8"/>
      <c r="F8321" s="8"/>
      <c r="H8321"/>
      <c r="N8321"/>
      <c r="P8321" s="8"/>
      <c r="R8321" s="8"/>
      <c r="T8321" s="8"/>
      <c r="AQ8321"/>
      <c r="BJ8321" s="33" t="s">
        <v>8488</v>
      </c>
      <c r="BP8321" s="8"/>
    </row>
    <row r="8322" spans="1:68" x14ac:dyDescent="0.25">
      <c r="A8322" s="8"/>
      <c r="B8322" s="8"/>
      <c r="C8322" s="8"/>
      <c r="D8322" s="8"/>
      <c r="F8322" s="8"/>
      <c r="H8322"/>
      <c r="N8322"/>
      <c r="P8322" s="8"/>
      <c r="R8322" s="8"/>
      <c r="T8322" s="8"/>
      <c r="AQ8322"/>
      <c r="BJ8322" s="33" t="s">
        <v>8489</v>
      </c>
      <c r="BP8322" s="8"/>
    </row>
    <row r="8323" spans="1:68" x14ac:dyDescent="0.25">
      <c r="A8323" s="8"/>
      <c r="B8323" s="8"/>
      <c r="C8323" s="8"/>
      <c r="D8323" s="8"/>
      <c r="F8323" s="8"/>
      <c r="H8323"/>
      <c r="N8323"/>
      <c r="P8323" s="8"/>
      <c r="R8323" s="8"/>
      <c r="T8323" s="8"/>
      <c r="AQ8323"/>
      <c r="BJ8323" s="33" t="s">
        <v>8490</v>
      </c>
      <c r="BP8323" s="8"/>
    </row>
    <row r="8324" spans="1:68" x14ac:dyDescent="0.25">
      <c r="A8324" s="8"/>
      <c r="B8324" s="8"/>
      <c r="C8324" s="8"/>
      <c r="D8324" s="8"/>
      <c r="F8324" s="8"/>
      <c r="H8324"/>
      <c r="N8324"/>
      <c r="P8324" s="8"/>
      <c r="R8324" s="8"/>
      <c r="T8324" s="8"/>
      <c r="AQ8324"/>
      <c r="BJ8324" s="33" t="s">
        <v>8491</v>
      </c>
      <c r="BP8324" s="8"/>
    </row>
    <row r="8325" spans="1:68" x14ac:dyDescent="0.25">
      <c r="A8325" s="8"/>
      <c r="B8325" s="8"/>
      <c r="C8325" s="8"/>
      <c r="D8325" s="8"/>
      <c r="F8325" s="8"/>
      <c r="H8325"/>
      <c r="N8325"/>
      <c r="P8325" s="8"/>
      <c r="R8325" s="8"/>
      <c r="T8325" s="8"/>
      <c r="AQ8325"/>
      <c r="BJ8325" s="33" t="s">
        <v>8492</v>
      </c>
      <c r="BP8325" s="8"/>
    </row>
    <row r="8326" spans="1:68" x14ac:dyDescent="0.25">
      <c r="A8326" s="8"/>
      <c r="B8326" s="8"/>
      <c r="C8326" s="8"/>
      <c r="D8326" s="8"/>
      <c r="F8326" s="8"/>
      <c r="H8326"/>
      <c r="N8326"/>
      <c r="P8326" s="8"/>
      <c r="R8326" s="8"/>
      <c r="T8326" s="8"/>
      <c r="AQ8326"/>
      <c r="BJ8326" s="33" t="s">
        <v>8493</v>
      </c>
      <c r="BP8326" s="8"/>
    </row>
    <row r="8327" spans="1:68" x14ac:dyDescent="0.25">
      <c r="A8327" s="8"/>
      <c r="B8327" s="8"/>
      <c r="C8327" s="8"/>
      <c r="D8327" s="8"/>
      <c r="F8327" s="8"/>
      <c r="H8327"/>
      <c r="N8327"/>
      <c r="P8327" s="8"/>
      <c r="R8327" s="8"/>
      <c r="T8327" s="8"/>
      <c r="AQ8327"/>
      <c r="BJ8327" s="33" t="s">
        <v>8494</v>
      </c>
      <c r="BP8327" s="8"/>
    </row>
    <row r="8328" spans="1:68" x14ac:dyDescent="0.25">
      <c r="A8328" s="8"/>
      <c r="B8328" s="8"/>
      <c r="C8328" s="8"/>
      <c r="D8328" s="8"/>
      <c r="F8328" s="8"/>
      <c r="H8328"/>
      <c r="N8328"/>
      <c r="P8328" s="8"/>
      <c r="R8328" s="8"/>
      <c r="T8328" s="8"/>
      <c r="AQ8328"/>
      <c r="BJ8328" s="33" t="s">
        <v>8495</v>
      </c>
      <c r="BP8328" s="8"/>
    </row>
    <row r="8329" spans="1:68" x14ac:dyDescent="0.25">
      <c r="A8329" s="8"/>
      <c r="B8329" s="8"/>
      <c r="C8329" s="8"/>
      <c r="D8329" s="8"/>
      <c r="F8329" s="8"/>
      <c r="H8329"/>
      <c r="N8329"/>
      <c r="P8329" s="8"/>
      <c r="R8329" s="8"/>
      <c r="T8329" s="8"/>
      <c r="AQ8329"/>
      <c r="BJ8329" s="33" t="s">
        <v>8496</v>
      </c>
      <c r="BP8329" s="8"/>
    </row>
    <row r="8330" spans="1:68" x14ac:dyDescent="0.25">
      <c r="A8330" s="8"/>
      <c r="B8330" s="8"/>
      <c r="C8330" s="8"/>
      <c r="D8330" s="8"/>
      <c r="F8330" s="8"/>
      <c r="H8330"/>
      <c r="N8330"/>
      <c r="P8330" s="8"/>
      <c r="R8330" s="8"/>
      <c r="T8330" s="8"/>
      <c r="AQ8330"/>
      <c r="BJ8330" s="33" t="s">
        <v>8497</v>
      </c>
      <c r="BP8330" s="8"/>
    </row>
    <row r="8331" spans="1:68" x14ac:dyDescent="0.25">
      <c r="A8331" s="8"/>
      <c r="B8331" s="8"/>
      <c r="C8331" s="8"/>
      <c r="D8331" s="8"/>
      <c r="F8331" s="8"/>
      <c r="H8331"/>
      <c r="N8331"/>
      <c r="P8331" s="8"/>
      <c r="R8331" s="8"/>
      <c r="T8331" s="8"/>
      <c r="AQ8331"/>
      <c r="BJ8331" s="33" t="s">
        <v>8498</v>
      </c>
      <c r="BP8331" s="8"/>
    </row>
    <row r="8332" spans="1:68" x14ac:dyDescent="0.25">
      <c r="A8332" s="8"/>
      <c r="B8332" s="8"/>
      <c r="C8332" s="8"/>
      <c r="D8332" s="8"/>
      <c r="F8332" s="8"/>
      <c r="H8332"/>
      <c r="N8332"/>
      <c r="P8332" s="8"/>
      <c r="R8332" s="8"/>
      <c r="T8332" s="8"/>
      <c r="AQ8332"/>
      <c r="BJ8332" s="33" t="s">
        <v>8499</v>
      </c>
      <c r="BP8332" s="8"/>
    </row>
    <row r="8333" spans="1:68" x14ac:dyDescent="0.25">
      <c r="A8333" s="8"/>
      <c r="B8333" s="8"/>
      <c r="C8333" s="8"/>
      <c r="D8333" s="8"/>
      <c r="F8333" s="8"/>
      <c r="H8333"/>
      <c r="N8333"/>
      <c r="P8333" s="8"/>
      <c r="R8333" s="8"/>
      <c r="T8333" s="8"/>
      <c r="AQ8333"/>
      <c r="BJ8333" s="33" t="s">
        <v>8500</v>
      </c>
      <c r="BP8333" s="8"/>
    </row>
    <row r="8334" spans="1:68" x14ac:dyDescent="0.25">
      <c r="A8334" s="8"/>
      <c r="B8334" s="8"/>
      <c r="C8334" s="8"/>
      <c r="D8334" s="8"/>
      <c r="F8334" s="8"/>
      <c r="H8334"/>
      <c r="N8334"/>
      <c r="P8334" s="8"/>
      <c r="R8334" s="8"/>
      <c r="T8334" s="8"/>
      <c r="AQ8334"/>
      <c r="BJ8334" s="33" t="s">
        <v>8501</v>
      </c>
      <c r="BP8334" s="8"/>
    </row>
    <row r="8335" spans="1:68" x14ac:dyDescent="0.25">
      <c r="A8335" s="8"/>
      <c r="B8335" s="8"/>
      <c r="C8335" s="8"/>
      <c r="D8335" s="8"/>
      <c r="F8335" s="8"/>
      <c r="H8335"/>
      <c r="N8335"/>
      <c r="P8335" s="8"/>
      <c r="R8335" s="8"/>
      <c r="T8335" s="8"/>
      <c r="AQ8335"/>
      <c r="BJ8335" s="33" t="s">
        <v>8502</v>
      </c>
      <c r="BP8335" s="8"/>
    </row>
    <row r="8336" spans="1:68" x14ac:dyDescent="0.25">
      <c r="A8336" s="8"/>
      <c r="B8336" s="8"/>
      <c r="C8336" s="8"/>
      <c r="D8336" s="8"/>
      <c r="F8336" s="8"/>
      <c r="H8336"/>
      <c r="N8336"/>
      <c r="P8336" s="8"/>
      <c r="R8336" s="8"/>
      <c r="T8336" s="8"/>
      <c r="AQ8336"/>
      <c r="BJ8336" s="33" t="s">
        <v>8503</v>
      </c>
      <c r="BP8336" s="8"/>
    </row>
    <row r="8337" spans="1:68" x14ac:dyDescent="0.25">
      <c r="A8337" s="8"/>
      <c r="B8337" s="8"/>
      <c r="C8337" s="8"/>
      <c r="D8337" s="8"/>
      <c r="F8337" s="8"/>
      <c r="H8337"/>
      <c r="N8337"/>
      <c r="P8337" s="8"/>
      <c r="R8337" s="8"/>
      <c r="T8337" s="8"/>
      <c r="AQ8337"/>
      <c r="BJ8337" s="33" t="s">
        <v>8504</v>
      </c>
      <c r="BP8337" s="8"/>
    </row>
    <row r="8338" spans="1:68" x14ac:dyDescent="0.25">
      <c r="A8338" s="8"/>
      <c r="B8338" s="8"/>
      <c r="C8338" s="8"/>
      <c r="D8338" s="8"/>
      <c r="F8338" s="8"/>
      <c r="H8338"/>
      <c r="N8338"/>
      <c r="P8338" s="8"/>
      <c r="R8338" s="8"/>
      <c r="T8338" s="8"/>
      <c r="AQ8338"/>
      <c r="BJ8338" s="33" t="s">
        <v>8505</v>
      </c>
      <c r="BP8338" s="8"/>
    </row>
    <row r="8339" spans="1:68" x14ac:dyDescent="0.25">
      <c r="A8339" s="8"/>
      <c r="B8339" s="8"/>
      <c r="C8339" s="8"/>
      <c r="D8339" s="8"/>
      <c r="F8339" s="8"/>
      <c r="H8339"/>
      <c r="N8339"/>
      <c r="P8339" s="8"/>
      <c r="R8339" s="8"/>
      <c r="T8339" s="8"/>
      <c r="AQ8339"/>
      <c r="BJ8339" s="33" t="s">
        <v>8506</v>
      </c>
      <c r="BP8339" s="8"/>
    </row>
    <row r="8340" spans="1:68" x14ac:dyDescent="0.25">
      <c r="A8340" s="8"/>
      <c r="B8340" s="8"/>
      <c r="C8340" s="8"/>
      <c r="D8340" s="8"/>
      <c r="F8340" s="8"/>
      <c r="H8340"/>
      <c r="N8340"/>
      <c r="P8340" s="8"/>
      <c r="R8340" s="8"/>
      <c r="T8340" s="8"/>
      <c r="AQ8340"/>
      <c r="BJ8340" s="33" t="s">
        <v>8507</v>
      </c>
      <c r="BP8340" s="8"/>
    </row>
    <row r="8341" spans="1:68" x14ac:dyDescent="0.25">
      <c r="A8341" s="8"/>
      <c r="B8341" s="8"/>
      <c r="C8341" s="8"/>
      <c r="D8341" s="8"/>
      <c r="F8341" s="8"/>
      <c r="H8341"/>
      <c r="N8341"/>
      <c r="P8341" s="8"/>
      <c r="R8341" s="8"/>
      <c r="T8341" s="8"/>
      <c r="AQ8341"/>
      <c r="BJ8341" s="33" t="s">
        <v>8508</v>
      </c>
      <c r="BP8341" s="8"/>
    </row>
    <row r="8342" spans="1:68" x14ac:dyDescent="0.25">
      <c r="A8342" s="8"/>
      <c r="B8342" s="8"/>
      <c r="C8342" s="8"/>
      <c r="D8342" s="8"/>
      <c r="F8342" s="8"/>
      <c r="H8342"/>
      <c r="N8342"/>
      <c r="P8342" s="8"/>
      <c r="R8342" s="8"/>
      <c r="T8342" s="8"/>
      <c r="AQ8342"/>
      <c r="BJ8342" s="33" t="s">
        <v>8509</v>
      </c>
      <c r="BP8342" s="8"/>
    </row>
    <row r="8343" spans="1:68" x14ac:dyDescent="0.25">
      <c r="A8343" s="8"/>
      <c r="B8343" s="8"/>
      <c r="C8343" s="8"/>
      <c r="D8343" s="8"/>
      <c r="F8343" s="8"/>
      <c r="H8343"/>
      <c r="N8343"/>
      <c r="P8343" s="8"/>
      <c r="R8343" s="8"/>
      <c r="T8343" s="8"/>
      <c r="AQ8343"/>
      <c r="BJ8343" s="33" t="s">
        <v>8510</v>
      </c>
      <c r="BP8343" s="8"/>
    </row>
    <row r="8344" spans="1:68" x14ac:dyDescent="0.25">
      <c r="A8344" s="8"/>
      <c r="B8344" s="8"/>
      <c r="C8344" s="8"/>
      <c r="D8344" s="8"/>
      <c r="F8344" s="8"/>
      <c r="H8344"/>
      <c r="N8344"/>
      <c r="P8344" s="8"/>
      <c r="R8344" s="8"/>
      <c r="T8344" s="8"/>
      <c r="AQ8344"/>
      <c r="BJ8344" s="33" t="s">
        <v>8511</v>
      </c>
      <c r="BP8344" s="8"/>
    </row>
    <row r="8345" spans="1:68" x14ac:dyDescent="0.25">
      <c r="A8345" s="8"/>
      <c r="B8345" s="8"/>
      <c r="C8345" s="8"/>
      <c r="D8345" s="8"/>
      <c r="F8345" s="8"/>
      <c r="H8345"/>
      <c r="N8345"/>
      <c r="P8345" s="8"/>
      <c r="R8345" s="8"/>
      <c r="T8345" s="8"/>
      <c r="AQ8345"/>
      <c r="BJ8345" s="33" t="s">
        <v>8512</v>
      </c>
      <c r="BP8345" s="8"/>
    </row>
    <row r="8346" spans="1:68" x14ac:dyDescent="0.25">
      <c r="A8346" s="8"/>
      <c r="B8346" s="8"/>
      <c r="C8346" s="8"/>
      <c r="D8346" s="8"/>
      <c r="F8346" s="8"/>
      <c r="H8346"/>
      <c r="N8346"/>
      <c r="P8346" s="8"/>
      <c r="R8346" s="8"/>
      <c r="T8346" s="8"/>
      <c r="AQ8346"/>
      <c r="BJ8346" s="33" t="s">
        <v>8513</v>
      </c>
      <c r="BP8346" s="8"/>
    </row>
    <row r="8347" spans="1:68" x14ac:dyDescent="0.25">
      <c r="A8347" s="8"/>
      <c r="B8347" s="8"/>
      <c r="C8347" s="8"/>
      <c r="D8347" s="8"/>
      <c r="F8347" s="8"/>
      <c r="H8347"/>
      <c r="N8347"/>
      <c r="P8347" s="8"/>
      <c r="R8347" s="8"/>
      <c r="T8347" s="8"/>
      <c r="AQ8347"/>
      <c r="BJ8347" s="33" t="s">
        <v>8514</v>
      </c>
      <c r="BP8347" s="8"/>
    </row>
    <row r="8348" spans="1:68" x14ac:dyDescent="0.25">
      <c r="A8348" s="8"/>
      <c r="B8348" s="8"/>
      <c r="C8348" s="8"/>
      <c r="D8348" s="8"/>
      <c r="F8348" s="8"/>
      <c r="H8348"/>
      <c r="N8348"/>
      <c r="P8348" s="8"/>
      <c r="R8348" s="8"/>
      <c r="T8348" s="8"/>
      <c r="AQ8348"/>
      <c r="BJ8348" s="33" t="s">
        <v>8515</v>
      </c>
      <c r="BP8348" s="8"/>
    </row>
    <row r="8349" spans="1:68" x14ac:dyDescent="0.25">
      <c r="A8349" s="8"/>
      <c r="B8349" s="8"/>
      <c r="C8349" s="8"/>
      <c r="D8349" s="8"/>
      <c r="F8349" s="8"/>
      <c r="H8349"/>
      <c r="N8349"/>
      <c r="P8349" s="8"/>
      <c r="R8349" s="8"/>
      <c r="T8349" s="8"/>
      <c r="AQ8349"/>
      <c r="BJ8349" s="33" t="s">
        <v>8516</v>
      </c>
      <c r="BP8349" s="8"/>
    </row>
    <row r="8350" spans="1:68" x14ac:dyDescent="0.25">
      <c r="A8350" s="8"/>
      <c r="B8350" s="8"/>
      <c r="C8350" s="8"/>
      <c r="D8350" s="8"/>
      <c r="F8350" s="8"/>
      <c r="H8350"/>
      <c r="N8350"/>
      <c r="P8350" s="8"/>
      <c r="R8350" s="8"/>
      <c r="T8350" s="8"/>
      <c r="AQ8350"/>
      <c r="BJ8350" s="33" t="s">
        <v>8517</v>
      </c>
      <c r="BP8350" s="8"/>
    </row>
    <row r="8351" spans="1:68" x14ac:dyDescent="0.25">
      <c r="A8351" s="8"/>
      <c r="B8351" s="8"/>
      <c r="C8351" s="8"/>
      <c r="D8351" s="8"/>
      <c r="F8351" s="8"/>
      <c r="H8351"/>
      <c r="N8351"/>
      <c r="P8351" s="8"/>
      <c r="R8351" s="8"/>
      <c r="T8351" s="8"/>
      <c r="AQ8351"/>
      <c r="BJ8351" s="33" t="s">
        <v>8518</v>
      </c>
      <c r="BP8351" s="8"/>
    </row>
    <row r="8352" spans="1:68" x14ac:dyDescent="0.25">
      <c r="A8352" s="8"/>
      <c r="B8352" s="8"/>
      <c r="C8352" s="8"/>
      <c r="D8352" s="8"/>
      <c r="F8352" s="8"/>
      <c r="H8352"/>
      <c r="N8352"/>
      <c r="P8352" s="8"/>
      <c r="R8352" s="8"/>
      <c r="T8352" s="8"/>
      <c r="AQ8352"/>
      <c r="BJ8352" s="33" t="s">
        <v>8519</v>
      </c>
      <c r="BP8352" s="8"/>
    </row>
    <row r="8353" spans="1:68" x14ac:dyDescent="0.25">
      <c r="A8353" s="8"/>
      <c r="B8353" s="8"/>
      <c r="C8353" s="8"/>
      <c r="D8353" s="8"/>
      <c r="F8353" s="8"/>
      <c r="H8353"/>
      <c r="N8353"/>
      <c r="P8353" s="8"/>
      <c r="R8353" s="8"/>
      <c r="T8353" s="8"/>
      <c r="AQ8353"/>
      <c r="BJ8353" s="33" t="s">
        <v>8520</v>
      </c>
      <c r="BP8353" s="8"/>
    </row>
    <row r="8354" spans="1:68" x14ac:dyDescent="0.25">
      <c r="A8354" s="8"/>
      <c r="B8354" s="8"/>
      <c r="C8354" s="8"/>
      <c r="D8354" s="8"/>
      <c r="F8354" s="8"/>
      <c r="H8354"/>
      <c r="N8354"/>
      <c r="P8354" s="8"/>
      <c r="R8354" s="8"/>
      <c r="T8354" s="8"/>
      <c r="AQ8354"/>
      <c r="BJ8354" s="33" t="s">
        <v>8521</v>
      </c>
      <c r="BP8354" s="8"/>
    </row>
    <row r="8355" spans="1:68" x14ac:dyDescent="0.25">
      <c r="A8355" s="8"/>
      <c r="B8355" s="8"/>
      <c r="C8355" s="8"/>
      <c r="D8355" s="8"/>
      <c r="F8355" s="8"/>
      <c r="H8355"/>
      <c r="N8355"/>
      <c r="P8355" s="8"/>
      <c r="R8355" s="8"/>
      <c r="T8355" s="8"/>
      <c r="AQ8355"/>
      <c r="BJ8355" s="33" t="s">
        <v>8522</v>
      </c>
      <c r="BP8355" s="8"/>
    </row>
    <row r="8356" spans="1:68" x14ac:dyDescent="0.25">
      <c r="A8356" s="8"/>
      <c r="B8356" s="8"/>
      <c r="C8356" s="8"/>
      <c r="D8356" s="8"/>
      <c r="F8356" s="8"/>
      <c r="H8356"/>
      <c r="N8356"/>
      <c r="P8356" s="8"/>
      <c r="R8356" s="8"/>
      <c r="T8356" s="8"/>
      <c r="AQ8356"/>
      <c r="BJ8356" s="33" t="s">
        <v>8523</v>
      </c>
      <c r="BP8356" s="8"/>
    </row>
    <row r="8357" spans="1:68" x14ac:dyDescent="0.25">
      <c r="A8357" s="8"/>
      <c r="B8357" s="8"/>
      <c r="C8357" s="8"/>
      <c r="D8357" s="8"/>
      <c r="F8357" s="8"/>
      <c r="H8357"/>
      <c r="N8357"/>
      <c r="P8357" s="8"/>
      <c r="R8357" s="8"/>
      <c r="T8357" s="8"/>
      <c r="AQ8357"/>
      <c r="BJ8357" s="33" t="s">
        <v>8524</v>
      </c>
      <c r="BP8357" s="8"/>
    </row>
    <row r="8358" spans="1:68" x14ac:dyDescent="0.25">
      <c r="A8358" s="8"/>
      <c r="B8358" s="8"/>
      <c r="C8358" s="8"/>
      <c r="D8358" s="8"/>
      <c r="F8358" s="8"/>
      <c r="H8358"/>
      <c r="N8358"/>
      <c r="P8358" s="8"/>
      <c r="R8358" s="8"/>
      <c r="T8358" s="8"/>
      <c r="AQ8358"/>
      <c r="BJ8358" s="33" t="s">
        <v>8525</v>
      </c>
      <c r="BP8358" s="8"/>
    </row>
    <row r="8359" spans="1:68" x14ac:dyDescent="0.25">
      <c r="A8359" s="8"/>
      <c r="B8359" s="8"/>
      <c r="C8359" s="8"/>
      <c r="D8359" s="8"/>
      <c r="F8359" s="8"/>
      <c r="H8359"/>
      <c r="N8359"/>
      <c r="P8359" s="8"/>
      <c r="R8359" s="8"/>
      <c r="T8359" s="8"/>
      <c r="AQ8359"/>
      <c r="BJ8359" s="33" t="s">
        <v>8526</v>
      </c>
      <c r="BP8359" s="8"/>
    </row>
    <row r="8360" spans="1:68" x14ac:dyDescent="0.25">
      <c r="A8360" s="8"/>
      <c r="B8360" s="8"/>
      <c r="C8360" s="8"/>
      <c r="D8360" s="8"/>
      <c r="F8360" s="8"/>
      <c r="H8360"/>
      <c r="N8360"/>
      <c r="P8360" s="8"/>
      <c r="R8360" s="8"/>
      <c r="T8360" s="8"/>
      <c r="AQ8360"/>
      <c r="BJ8360" s="33" t="s">
        <v>8527</v>
      </c>
      <c r="BP8360" s="8"/>
    </row>
    <row r="8361" spans="1:68" x14ac:dyDescent="0.25">
      <c r="A8361" s="8"/>
      <c r="B8361" s="8"/>
      <c r="C8361" s="8"/>
      <c r="D8361" s="8"/>
      <c r="F8361" s="8"/>
      <c r="H8361"/>
      <c r="N8361"/>
      <c r="P8361" s="8"/>
      <c r="R8361" s="8"/>
      <c r="T8361" s="8"/>
      <c r="AQ8361"/>
      <c r="BJ8361" s="33" t="s">
        <v>8528</v>
      </c>
      <c r="BP8361" s="8"/>
    </row>
    <row r="8362" spans="1:68" x14ac:dyDescent="0.25">
      <c r="A8362" s="8"/>
      <c r="B8362" s="8"/>
      <c r="C8362" s="8"/>
      <c r="D8362" s="8"/>
      <c r="F8362" s="8"/>
      <c r="H8362"/>
      <c r="N8362"/>
      <c r="P8362" s="8"/>
      <c r="R8362" s="8"/>
      <c r="T8362" s="8"/>
      <c r="AQ8362"/>
      <c r="BJ8362" s="33" t="s">
        <v>8529</v>
      </c>
      <c r="BP8362" s="8"/>
    </row>
    <row r="8363" spans="1:68" x14ac:dyDescent="0.25">
      <c r="A8363" s="8"/>
      <c r="B8363" s="8"/>
      <c r="C8363" s="8"/>
      <c r="D8363" s="8"/>
      <c r="F8363" s="8"/>
      <c r="H8363"/>
      <c r="N8363"/>
      <c r="P8363" s="8"/>
      <c r="R8363" s="8"/>
      <c r="T8363" s="8"/>
      <c r="AQ8363"/>
      <c r="BJ8363" s="33" t="s">
        <v>8530</v>
      </c>
      <c r="BP8363" s="8"/>
    </row>
    <row r="8364" spans="1:68" x14ac:dyDescent="0.25">
      <c r="A8364" s="8"/>
      <c r="B8364" s="8"/>
      <c r="C8364" s="8"/>
      <c r="D8364" s="8"/>
      <c r="F8364" s="8"/>
      <c r="H8364"/>
      <c r="N8364"/>
      <c r="P8364" s="8"/>
      <c r="R8364" s="8"/>
      <c r="T8364" s="8"/>
      <c r="AQ8364"/>
      <c r="BJ8364" s="33" t="s">
        <v>8531</v>
      </c>
      <c r="BP8364" s="8"/>
    </row>
    <row r="8365" spans="1:68" x14ac:dyDescent="0.25">
      <c r="A8365" s="8"/>
      <c r="B8365" s="8"/>
      <c r="C8365" s="8"/>
      <c r="D8365" s="8"/>
      <c r="F8365" s="8"/>
      <c r="H8365"/>
      <c r="N8365"/>
      <c r="P8365" s="8"/>
      <c r="R8365" s="8"/>
      <c r="T8365" s="8"/>
      <c r="AQ8365"/>
      <c r="BJ8365" s="33" t="s">
        <v>8532</v>
      </c>
      <c r="BP8365" s="8"/>
    </row>
    <row r="8366" spans="1:68" x14ac:dyDescent="0.25">
      <c r="A8366" s="8"/>
      <c r="B8366" s="8"/>
      <c r="C8366" s="8"/>
      <c r="D8366" s="8"/>
      <c r="F8366" s="8"/>
      <c r="H8366"/>
      <c r="N8366"/>
      <c r="P8366" s="8"/>
      <c r="R8366" s="8"/>
      <c r="T8366" s="8"/>
      <c r="AQ8366"/>
      <c r="BJ8366" s="33" t="s">
        <v>8533</v>
      </c>
      <c r="BP8366" s="8"/>
    </row>
    <row r="8367" spans="1:68" x14ac:dyDescent="0.25">
      <c r="A8367" s="8"/>
      <c r="B8367" s="8"/>
      <c r="C8367" s="8"/>
      <c r="D8367" s="8"/>
      <c r="F8367" s="8"/>
      <c r="H8367"/>
      <c r="N8367"/>
      <c r="P8367" s="8"/>
      <c r="R8367" s="8"/>
      <c r="T8367" s="8"/>
      <c r="AQ8367"/>
      <c r="BJ8367" s="33" t="s">
        <v>8534</v>
      </c>
      <c r="BP8367" s="8"/>
    </row>
    <row r="8368" spans="1:68" x14ac:dyDescent="0.25">
      <c r="A8368" s="8"/>
      <c r="B8368" s="8"/>
      <c r="C8368" s="8"/>
      <c r="D8368" s="8"/>
      <c r="F8368" s="8"/>
      <c r="H8368"/>
      <c r="N8368"/>
      <c r="P8368" s="8"/>
      <c r="R8368" s="8"/>
      <c r="T8368" s="8"/>
      <c r="AQ8368"/>
      <c r="BJ8368" s="33" t="s">
        <v>8535</v>
      </c>
      <c r="BP8368" s="8"/>
    </row>
    <row r="8369" spans="1:68" x14ac:dyDescent="0.25">
      <c r="A8369" s="8"/>
      <c r="B8369" s="8"/>
      <c r="C8369" s="8"/>
      <c r="D8369" s="8"/>
      <c r="F8369" s="8"/>
      <c r="H8369"/>
      <c r="N8369"/>
      <c r="P8369" s="8"/>
      <c r="R8369" s="8"/>
      <c r="T8369" s="8"/>
      <c r="AQ8369"/>
      <c r="BJ8369" s="33" t="s">
        <v>8536</v>
      </c>
      <c r="BP8369" s="8"/>
    </row>
    <row r="8370" spans="1:68" x14ac:dyDescent="0.25">
      <c r="A8370" s="8"/>
      <c r="B8370" s="8"/>
      <c r="C8370" s="8"/>
      <c r="D8370" s="8"/>
      <c r="F8370" s="8"/>
      <c r="H8370"/>
      <c r="N8370"/>
      <c r="P8370" s="8"/>
      <c r="R8370" s="8"/>
      <c r="T8370" s="8"/>
      <c r="AQ8370"/>
      <c r="BJ8370" s="33" t="s">
        <v>8537</v>
      </c>
      <c r="BP8370" s="8"/>
    </row>
    <row r="8371" spans="1:68" x14ac:dyDescent="0.25">
      <c r="A8371" s="8"/>
      <c r="B8371" s="8"/>
      <c r="C8371" s="8"/>
      <c r="D8371" s="8"/>
      <c r="F8371" s="8"/>
      <c r="H8371"/>
      <c r="N8371"/>
      <c r="P8371" s="8"/>
      <c r="R8371" s="8"/>
      <c r="T8371" s="8"/>
      <c r="AQ8371"/>
      <c r="BJ8371" s="33" t="s">
        <v>8538</v>
      </c>
      <c r="BP8371" s="8"/>
    </row>
    <row r="8372" spans="1:68" x14ac:dyDescent="0.25">
      <c r="A8372" s="8"/>
      <c r="B8372" s="8"/>
      <c r="C8372" s="8"/>
      <c r="D8372" s="8"/>
      <c r="F8372" s="8"/>
      <c r="H8372"/>
      <c r="N8372"/>
      <c r="P8372" s="8"/>
      <c r="R8372" s="8"/>
      <c r="T8372" s="8"/>
      <c r="AQ8372"/>
      <c r="BJ8372" s="33" t="s">
        <v>8539</v>
      </c>
      <c r="BP8372" s="8"/>
    </row>
    <row r="8373" spans="1:68" x14ac:dyDescent="0.25">
      <c r="A8373" s="8"/>
      <c r="B8373" s="8"/>
      <c r="C8373" s="8"/>
      <c r="D8373" s="8"/>
      <c r="F8373" s="8"/>
      <c r="H8373"/>
      <c r="N8373"/>
      <c r="P8373" s="8"/>
      <c r="R8373" s="8"/>
      <c r="T8373" s="8"/>
      <c r="AQ8373"/>
      <c r="BJ8373" s="33" t="s">
        <v>8540</v>
      </c>
      <c r="BP8373" s="8"/>
    </row>
    <row r="8374" spans="1:68" x14ac:dyDescent="0.25">
      <c r="A8374" s="8"/>
      <c r="B8374" s="8"/>
      <c r="C8374" s="8"/>
      <c r="D8374" s="8"/>
      <c r="F8374" s="8"/>
      <c r="H8374"/>
      <c r="N8374"/>
      <c r="P8374" s="8"/>
      <c r="R8374" s="8"/>
      <c r="T8374" s="8"/>
      <c r="AQ8374"/>
      <c r="BJ8374" s="33" t="s">
        <v>8541</v>
      </c>
      <c r="BP8374" s="8"/>
    </row>
    <row r="8375" spans="1:68" x14ac:dyDescent="0.25">
      <c r="A8375" s="8"/>
      <c r="B8375" s="8"/>
      <c r="C8375" s="8"/>
      <c r="D8375" s="8"/>
      <c r="F8375" s="8"/>
      <c r="H8375"/>
      <c r="N8375"/>
      <c r="P8375" s="8"/>
      <c r="R8375" s="8"/>
      <c r="T8375" s="8"/>
      <c r="AQ8375"/>
      <c r="BJ8375" s="33" t="s">
        <v>8542</v>
      </c>
      <c r="BP8375" s="8"/>
    </row>
    <row r="8376" spans="1:68" x14ac:dyDescent="0.25">
      <c r="A8376" s="8"/>
      <c r="B8376" s="8"/>
      <c r="C8376" s="8"/>
      <c r="D8376" s="8"/>
      <c r="F8376" s="8"/>
      <c r="H8376"/>
      <c r="N8376"/>
      <c r="P8376" s="8"/>
      <c r="R8376" s="8"/>
      <c r="T8376" s="8"/>
      <c r="AQ8376"/>
      <c r="BJ8376" s="33" t="s">
        <v>8543</v>
      </c>
      <c r="BP8376" s="8"/>
    </row>
    <row r="8377" spans="1:68" x14ac:dyDescent="0.25">
      <c r="A8377" s="8"/>
      <c r="B8377" s="8"/>
      <c r="C8377" s="8"/>
      <c r="D8377" s="8"/>
      <c r="F8377" s="8"/>
      <c r="H8377"/>
      <c r="N8377"/>
      <c r="P8377" s="8"/>
      <c r="R8377" s="8"/>
      <c r="T8377" s="8"/>
      <c r="AQ8377"/>
      <c r="BJ8377" s="33" t="s">
        <v>8544</v>
      </c>
      <c r="BP8377" s="8"/>
    </row>
    <row r="8378" spans="1:68" x14ac:dyDescent="0.25">
      <c r="A8378" s="8"/>
      <c r="B8378" s="8"/>
      <c r="C8378" s="8"/>
      <c r="D8378" s="8"/>
      <c r="F8378" s="8"/>
      <c r="H8378"/>
      <c r="N8378"/>
      <c r="P8378" s="8"/>
      <c r="R8378" s="8"/>
      <c r="T8378" s="8"/>
      <c r="AQ8378"/>
      <c r="BJ8378" s="33" t="s">
        <v>8545</v>
      </c>
      <c r="BP8378" s="8"/>
    </row>
    <row r="8379" spans="1:68" x14ac:dyDescent="0.25">
      <c r="A8379" s="8"/>
      <c r="B8379" s="8"/>
      <c r="C8379" s="8"/>
      <c r="D8379" s="8"/>
      <c r="F8379" s="8"/>
      <c r="H8379"/>
      <c r="N8379"/>
      <c r="P8379" s="8"/>
      <c r="R8379" s="8"/>
      <c r="T8379" s="8"/>
      <c r="AQ8379"/>
      <c r="BJ8379" s="33" t="s">
        <v>8546</v>
      </c>
      <c r="BP8379" s="8"/>
    </row>
    <row r="8380" spans="1:68" x14ac:dyDescent="0.25">
      <c r="A8380" s="8"/>
      <c r="B8380" s="8"/>
      <c r="C8380" s="8"/>
      <c r="D8380" s="8"/>
      <c r="F8380" s="8"/>
      <c r="H8380"/>
      <c r="N8380"/>
      <c r="P8380" s="8"/>
      <c r="R8380" s="8"/>
      <c r="T8380" s="8"/>
      <c r="AQ8380"/>
      <c r="BJ8380" s="33" t="s">
        <v>8547</v>
      </c>
      <c r="BP8380" s="8"/>
    </row>
    <row r="8381" spans="1:68" x14ac:dyDescent="0.25">
      <c r="A8381" s="8"/>
      <c r="B8381" s="8"/>
      <c r="C8381" s="8"/>
      <c r="D8381" s="8"/>
      <c r="F8381" s="8"/>
      <c r="H8381"/>
      <c r="N8381"/>
      <c r="P8381" s="8"/>
      <c r="R8381" s="8"/>
      <c r="T8381" s="8"/>
      <c r="AQ8381"/>
      <c r="BJ8381" s="33" t="s">
        <v>8548</v>
      </c>
      <c r="BP8381" s="8"/>
    </row>
    <row r="8382" spans="1:68" x14ac:dyDescent="0.25">
      <c r="A8382" s="8"/>
      <c r="B8382" s="8"/>
      <c r="C8382" s="8"/>
      <c r="D8382" s="8"/>
      <c r="F8382" s="8"/>
      <c r="H8382"/>
      <c r="N8382"/>
      <c r="P8382" s="8"/>
      <c r="R8382" s="8"/>
      <c r="T8382" s="8"/>
      <c r="AQ8382"/>
      <c r="BJ8382" s="33" t="s">
        <v>8549</v>
      </c>
      <c r="BP8382" s="8"/>
    </row>
    <row r="8383" spans="1:68" x14ac:dyDescent="0.25">
      <c r="A8383" s="8"/>
      <c r="B8383" s="8"/>
      <c r="C8383" s="8"/>
      <c r="D8383" s="8"/>
      <c r="F8383" s="8"/>
      <c r="H8383"/>
      <c r="N8383"/>
      <c r="P8383" s="8"/>
      <c r="R8383" s="8"/>
      <c r="T8383" s="8"/>
      <c r="AQ8383"/>
      <c r="BJ8383" s="33" t="s">
        <v>8550</v>
      </c>
      <c r="BP8383" s="8"/>
    </row>
    <row r="8384" spans="1:68" x14ac:dyDescent="0.25">
      <c r="A8384" s="8"/>
      <c r="B8384" s="8"/>
      <c r="C8384" s="8"/>
      <c r="D8384" s="8"/>
      <c r="F8384" s="8"/>
      <c r="H8384"/>
      <c r="N8384"/>
      <c r="P8384" s="8"/>
      <c r="R8384" s="8"/>
      <c r="T8384" s="8"/>
      <c r="AQ8384"/>
      <c r="BJ8384" s="33" t="s">
        <v>8551</v>
      </c>
      <c r="BP8384" s="8"/>
    </row>
    <row r="8385" spans="1:68" x14ac:dyDescent="0.25">
      <c r="A8385" s="8"/>
      <c r="B8385" s="8"/>
      <c r="C8385" s="8"/>
      <c r="D8385" s="8"/>
      <c r="F8385" s="8"/>
      <c r="H8385"/>
      <c r="N8385"/>
      <c r="P8385" s="8"/>
      <c r="R8385" s="8"/>
      <c r="T8385" s="8"/>
      <c r="AQ8385"/>
      <c r="BJ8385" s="33" t="s">
        <v>8552</v>
      </c>
      <c r="BP8385" s="8"/>
    </row>
    <row r="8386" spans="1:68" x14ac:dyDescent="0.25">
      <c r="A8386" s="8"/>
      <c r="B8386" s="8"/>
      <c r="C8386" s="8"/>
      <c r="D8386" s="8"/>
      <c r="F8386" s="8"/>
      <c r="H8386"/>
      <c r="N8386"/>
      <c r="P8386" s="8"/>
      <c r="R8386" s="8"/>
      <c r="T8386" s="8"/>
      <c r="AQ8386"/>
      <c r="BJ8386" s="33" t="s">
        <v>8553</v>
      </c>
      <c r="BP8386" s="8"/>
    </row>
    <row r="8387" spans="1:68" x14ac:dyDescent="0.25">
      <c r="A8387" s="8"/>
      <c r="B8387" s="8"/>
      <c r="C8387" s="8"/>
      <c r="D8387" s="8"/>
      <c r="F8387" s="8"/>
      <c r="H8387"/>
      <c r="N8387"/>
      <c r="P8387" s="8"/>
      <c r="R8387" s="8"/>
      <c r="T8387" s="8"/>
      <c r="AQ8387"/>
      <c r="BJ8387" s="33" t="s">
        <v>8554</v>
      </c>
      <c r="BP8387" s="8"/>
    </row>
    <row r="8388" spans="1:68" x14ac:dyDescent="0.25">
      <c r="A8388" s="8"/>
      <c r="B8388" s="8"/>
      <c r="C8388" s="8"/>
      <c r="D8388" s="8"/>
      <c r="F8388" s="8"/>
      <c r="H8388"/>
      <c r="N8388"/>
      <c r="P8388" s="8"/>
      <c r="R8388" s="8"/>
      <c r="T8388" s="8"/>
      <c r="AQ8388"/>
      <c r="BJ8388" s="33" t="s">
        <v>8555</v>
      </c>
      <c r="BP8388" s="8"/>
    </row>
    <row r="8389" spans="1:68" x14ac:dyDescent="0.25">
      <c r="A8389" s="8"/>
      <c r="B8389" s="8"/>
      <c r="C8389" s="8"/>
      <c r="D8389" s="8"/>
      <c r="F8389" s="8"/>
      <c r="H8389"/>
      <c r="N8389"/>
      <c r="P8389" s="8"/>
      <c r="R8389" s="8"/>
      <c r="T8389" s="8"/>
      <c r="AQ8389"/>
      <c r="BJ8389" s="33" t="s">
        <v>8556</v>
      </c>
      <c r="BP8389" s="8"/>
    </row>
    <row r="8390" spans="1:68" x14ac:dyDescent="0.25">
      <c r="A8390" s="8"/>
      <c r="B8390" s="8"/>
      <c r="C8390" s="8"/>
      <c r="D8390" s="8"/>
      <c r="F8390" s="8"/>
      <c r="H8390"/>
      <c r="N8390"/>
      <c r="P8390" s="8"/>
      <c r="R8390" s="8"/>
      <c r="T8390" s="8"/>
      <c r="AQ8390"/>
      <c r="BJ8390" s="33" t="s">
        <v>8557</v>
      </c>
      <c r="BP8390" s="8"/>
    </row>
    <row r="8391" spans="1:68" x14ac:dyDescent="0.25">
      <c r="A8391" s="8"/>
      <c r="B8391" s="8"/>
      <c r="C8391" s="8"/>
      <c r="D8391" s="8"/>
      <c r="F8391" s="8"/>
      <c r="H8391"/>
      <c r="N8391"/>
      <c r="P8391" s="8"/>
      <c r="R8391" s="8"/>
      <c r="T8391" s="8"/>
      <c r="AQ8391"/>
      <c r="BJ8391" s="33" t="s">
        <v>8558</v>
      </c>
      <c r="BP8391" s="8"/>
    </row>
    <row r="8392" spans="1:68" x14ac:dyDescent="0.25">
      <c r="A8392" s="8"/>
      <c r="B8392" s="8"/>
      <c r="C8392" s="8"/>
      <c r="D8392" s="8"/>
      <c r="F8392" s="8"/>
      <c r="H8392"/>
      <c r="N8392"/>
      <c r="P8392" s="8"/>
      <c r="R8392" s="8"/>
      <c r="T8392" s="8"/>
      <c r="AQ8392"/>
      <c r="BJ8392" s="33" t="s">
        <v>8559</v>
      </c>
      <c r="BP8392" s="8"/>
    </row>
    <row r="8393" spans="1:68" x14ac:dyDescent="0.25">
      <c r="A8393" s="8"/>
      <c r="B8393" s="8"/>
      <c r="C8393" s="8"/>
      <c r="D8393" s="8"/>
      <c r="F8393" s="8"/>
      <c r="H8393"/>
      <c r="N8393"/>
      <c r="P8393" s="8"/>
      <c r="R8393" s="8"/>
      <c r="T8393" s="8"/>
      <c r="AQ8393"/>
      <c r="BJ8393" s="33" t="s">
        <v>8560</v>
      </c>
      <c r="BP8393" s="8"/>
    </row>
    <row r="8394" spans="1:68" x14ac:dyDescent="0.25">
      <c r="A8394" s="8"/>
      <c r="B8394" s="8"/>
      <c r="C8394" s="8"/>
      <c r="D8394" s="8"/>
      <c r="F8394" s="8"/>
      <c r="H8394"/>
      <c r="N8394"/>
      <c r="P8394" s="8"/>
      <c r="R8394" s="8"/>
      <c r="T8394" s="8"/>
      <c r="AQ8394"/>
      <c r="BJ8394" s="33" t="s">
        <v>8561</v>
      </c>
      <c r="BP8394" s="8"/>
    </row>
    <row r="8395" spans="1:68" x14ac:dyDescent="0.25">
      <c r="A8395" s="8"/>
      <c r="B8395" s="8"/>
      <c r="C8395" s="8"/>
      <c r="D8395" s="8"/>
      <c r="F8395" s="8"/>
      <c r="H8395"/>
      <c r="N8395"/>
      <c r="P8395" s="8"/>
      <c r="R8395" s="8"/>
      <c r="T8395" s="8"/>
      <c r="AQ8395"/>
      <c r="BJ8395" s="33" t="s">
        <v>8562</v>
      </c>
      <c r="BP8395" s="8"/>
    </row>
    <row r="8396" spans="1:68" x14ac:dyDescent="0.25">
      <c r="A8396" s="8"/>
      <c r="B8396" s="8"/>
      <c r="C8396" s="8"/>
      <c r="D8396" s="8"/>
      <c r="F8396" s="8"/>
      <c r="H8396"/>
      <c r="N8396"/>
      <c r="P8396" s="8"/>
      <c r="R8396" s="8"/>
      <c r="T8396" s="8"/>
      <c r="AQ8396"/>
      <c r="BJ8396" s="33" t="s">
        <v>8563</v>
      </c>
      <c r="BP8396" s="8"/>
    </row>
    <row r="8397" spans="1:68" x14ac:dyDescent="0.25">
      <c r="A8397" s="8"/>
      <c r="B8397" s="8"/>
      <c r="C8397" s="8"/>
      <c r="D8397" s="8"/>
      <c r="F8397" s="8"/>
      <c r="H8397"/>
      <c r="N8397"/>
      <c r="P8397" s="8"/>
      <c r="R8397" s="8"/>
      <c r="T8397" s="8"/>
      <c r="AQ8397"/>
      <c r="BJ8397" s="33" t="s">
        <v>8564</v>
      </c>
      <c r="BP8397" s="8"/>
    </row>
    <row r="8398" spans="1:68" x14ac:dyDescent="0.25">
      <c r="A8398" s="8"/>
      <c r="B8398" s="8"/>
      <c r="C8398" s="8"/>
      <c r="D8398" s="8"/>
      <c r="F8398" s="8"/>
      <c r="H8398"/>
      <c r="N8398"/>
      <c r="P8398" s="8"/>
      <c r="R8398" s="8"/>
      <c r="T8398" s="8"/>
      <c r="AQ8398"/>
      <c r="BJ8398" s="33" t="s">
        <v>8565</v>
      </c>
      <c r="BP8398" s="8"/>
    </row>
    <row r="8399" spans="1:68" x14ac:dyDescent="0.25">
      <c r="A8399" s="8"/>
      <c r="B8399" s="8"/>
      <c r="C8399" s="8"/>
      <c r="D8399" s="8"/>
      <c r="F8399" s="8"/>
      <c r="H8399"/>
      <c r="N8399"/>
      <c r="P8399" s="8"/>
      <c r="R8399" s="8"/>
      <c r="T8399" s="8"/>
      <c r="AQ8399"/>
      <c r="BJ8399" s="33" t="s">
        <v>8566</v>
      </c>
      <c r="BP8399" s="8"/>
    </row>
    <row r="8400" spans="1:68" x14ac:dyDescent="0.25">
      <c r="A8400" s="8"/>
      <c r="B8400" s="8"/>
      <c r="C8400" s="8"/>
      <c r="D8400" s="8"/>
      <c r="F8400" s="8"/>
      <c r="H8400"/>
      <c r="N8400"/>
      <c r="P8400" s="8"/>
      <c r="R8400" s="8"/>
      <c r="T8400" s="8"/>
      <c r="AQ8400"/>
      <c r="BJ8400" s="33" t="s">
        <v>8567</v>
      </c>
      <c r="BP8400" s="8"/>
    </row>
    <row r="8401" spans="1:68" x14ac:dyDescent="0.25">
      <c r="A8401" s="8"/>
      <c r="B8401" s="8"/>
      <c r="C8401" s="8"/>
      <c r="D8401" s="8"/>
      <c r="F8401" s="8"/>
      <c r="H8401"/>
      <c r="N8401"/>
      <c r="P8401" s="8"/>
      <c r="R8401" s="8"/>
      <c r="T8401" s="8"/>
      <c r="AQ8401"/>
      <c r="BJ8401" s="33" t="s">
        <v>8568</v>
      </c>
      <c r="BP8401" s="8"/>
    </row>
    <row r="8402" spans="1:68" x14ac:dyDescent="0.25">
      <c r="A8402" s="8"/>
      <c r="B8402" s="8"/>
      <c r="C8402" s="8"/>
      <c r="D8402" s="8"/>
      <c r="F8402" s="8"/>
      <c r="H8402"/>
      <c r="N8402"/>
      <c r="P8402" s="8"/>
      <c r="R8402" s="8"/>
      <c r="T8402" s="8"/>
      <c r="AQ8402"/>
      <c r="BJ8402" s="33" t="s">
        <v>8569</v>
      </c>
      <c r="BP8402" s="8"/>
    </row>
    <row r="8403" spans="1:68" x14ac:dyDescent="0.25">
      <c r="A8403" s="8"/>
      <c r="B8403" s="8"/>
      <c r="C8403" s="8"/>
      <c r="D8403" s="8"/>
      <c r="F8403" s="8"/>
      <c r="H8403"/>
      <c r="N8403"/>
      <c r="P8403" s="8"/>
      <c r="R8403" s="8"/>
      <c r="T8403" s="8"/>
      <c r="AQ8403"/>
      <c r="BJ8403" s="33" t="s">
        <v>8570</v>
      </c>
      <c r="BP8403" s="8"/>
    </row>
    <row r="8404" spans="1:68" x14ac:dyDescent="0.25">
      <c r="A8404" s="8"/>
      <c r="B8404" s="8"/>
      <c r="C8404" s="8"/>
      <c r="D8404" s="8"/>
      <c r="F8404" s="8"/>
      <c r="H8404"/>
      <c r="N8404"/>
      <c r="P8404" s="8"/>
      <c r="R8404" s="8"/>
      <c r="T8404" s="8"/>
      <c r="AQ8404"/>
      <c r="BJ8404" s="33" t="s">
        <v>8571</v>
      </c>
      <c r="BP8404" s="8"/>
    </row>
    <row r="8405" spans="1:68" x14ac:dyDescent="0.25">
      <c r="A8405" s="8"/>
      <c r="B8405" s="8"/>
      <c r="C8405" s="8"/>
      <c r="D8405" s="8"/>
      <c r="F8405" s="8"/>
      <c r="H8405"/>
      <c r="N8405"/>
      <c r="P8405" s="8"/>
      <c r="R8405" s="8"/>
      <c r="T8405" s="8"/>
      <c r="AQ8405"/>
      <c r="BJ8405" s="33" t="s">
        <v>8572</v>
      </c>
      <c r="BP8405" s="8"/>
    </row>
    <row r="8406" spans="1:68" x14ac:dyDescent="0.25">
      <c r="A8406" s="8"/>
      <c r="B8406" s="8"/>
      <c r="C8406" s="8"/>
      <c r="D8406" s="8"/>
      <c r="F8406" s="8"/>
      <c r="H8406"/>
      <c r="N8406"/>
      <c r="P8406" s="8"/>
      <c r="R8406" s="8"/>
      <c r="T8406" s="8"/>
      <c r="AQ8406"/>
      <c r="BJ8406" s="33" t="s">
        <v>8573</v>
      </c>
      <c r="BP8406" s="8"/>
    </row>
    <row r="8407" spans="1:68" x14ac:dyDescent="0.25">
      <c r="A8407" s="8"/>
      <c r="B8407" s="8"/>
      <c r="C8407" s="8"/>
      <c r="D8407" s="8"/>
      <c r="F8407" s="8"/>
      <c r="H8407"/>
      <c r="N8407"/>
      <c r="P8407" s="8"/>
      <c r="R8407" s="8"/>
      <c r="T8407" s="8"/>
      <c r="AQ8407"/>
      <c r="BJ8407" s="33" t="s">
        <v>8574</v>
      </c>
      <c r="BP8407" s="8"/>
    </row>
    <row r="8408" spans="1:68" x14ac:dyDescent="0.25">
      <c r="A8408" s="8"/>
      <c r="B8408" s="8"/>
      <c r="C8408" s="8"/>
      <c r="D8408" s="8"/>
      <c r="F8408" s="8"/>
      <c r="H8408"/>
      <c r="N8408"/>
      <c r="P8408" s="8"/>
      <c r="R8408" s="8"/>
      <c r="T8408" s="8"/>
      <c r="AQ8408"/>
      <c r="BJ8408" s="33" t="s">
        <v>8575</v>
      </c>
      <c r="BP8408" s="8"/>
    </row>
    <row r="8409" spans="1:68" x14ac:dyDescent="0.25">
      <c r="A8409" s="8"/>
      <c r="B8409" s="8"/>
      <c r="C8409" s="8"/>
      <c r="D8409" s="8"/>
      <c r="F8409" s="8"/>
      <c r="H8409"/>
      <c r="N8409"/>
      <c r="P8409" s="8"/>
      <c r="R8409" s="8"/>
      <c r="T8409" s="8"/>
      <c r="AQ8409"/>
      <c r="BJ8409" s="33" t="s">
        <v>8576</v>
      </c>
      <c r="BP8409" s="8"/>
    </row>
    <row r="8410" spans="1:68" x14ac:dyDescent="0.25">
      <c r="A8410" s="8"/>
      <c r="B8410" s="8"/>
      <c r="C8410" s="8"/>
      <c r="D8410" s="8"/>
      <c r="F8410" s="8"/>
      <c r="H8410"/>
      <c r="N8410"/>
      <c r="P8410" s="8"/>
      <c r="R8410" s="8"/>
      <c r="T8410" s="8"/>
      <c r="AQ8410"/>
      <c r="BJ8410" s="33" t="s">
        <v>8577</v>
      </c>
      <c r="BP8410" s="8"/>
    </row>
    <row r="8411" spans="1:68" x14ac:dyDescent="0.25">
      <c r="A8411" s="8"/>
      <c r="B8411" s="8"/>
      <c r="C8411" s="8"/>
      <c r="D8411" s="8"/>
      <c r="F8411" s="8"/>
      <c r="H8411"/>
      <c r="N8411"/>
      <c r="P8411" s="8"/>
      <c r="R8411" s="8"/>
      <c r="T8411" s="8"/>
      <c r="AQ8411"/>
      <c r="BJ8411" s="33" t="s">
        <v>8578</v>
      </c>
      <c r="BP8411" s="8"/>
    </row>
    <row r="8412" spans="1:68" x14ac:dyDescent="0.25">
      <c r="A8412" s="8"/>
      <c r="B8412" s="8"/>
      <c r="C8412" s="8"/>
      <c r="D8412" s="8"/>
      <c r="F8412" s="8"/>
      <c r="H8412"/>
      <c r="N8412"/>
      <c r="P8412" s="8"/>
      <c r="R8412" s="8"/>
      <c r="T8412" s="8"/>
      <c r="AQ8412"/>
      <c r="BJ8412" s="33" t="s">
        <v>8579</v>
      </c>
      <c r="BP8412" s="8"/>
    </row>
    <row r="8413" spans="1:68" x14ac:dyDescent="0.25">
      <c r="A8413" s="8"/>
      <c r="B8413" s="8"/>
      <c r="C8413" s="8"/>
      <c r="D8413" s="8"/>
      <c r="F8413" s="8"/>
      <c r="H8413"/>
      <c r="N8413"/>
      <c r="P8413" s="8"/>
      <c r="R8413" s="8"/>
      <c r="T8413" s="8"/>
      <c r="AQ8413"/>
      <c r="BJ8413" s="33" t="s">
        <v>8580</v>
      </c>
      <c r="BP8413" s="8"/>
    </row>
    <row r="8414" spans="1:68" x14ac:dyDescent="0.25">
      <c r="A8414" s="8"/>
      <c r="B8414" s="8"/>
      <c r="C8414" s="8"/>
      <c r="D8414" s="8"/>
      <c r="F8414" s="8"/>
      <c r="H8414"/>
      <c r="N8414"/>
      <c r="P8414" s="8"/>
      <c r="R8414" s="8"/>
      <c r="T8414" s="8"/>
      <c r="AQ8414"/>
      <c r="BJ8414" s="33" t="s">
        <v>8581</v>
      </c>
      <c r="BP8414" s="8"/>
    </row>
    <row r="8415" spans="1:68" x14ac:dyDescent="0.25">
      <c r="A8415" s="8"/>
      <c r="B8415" s="8"/>
      <c r="C8415" s="8"/>
      <c r="D8415" s="8"/>
      <c r="F8415" s="8"/>
      <c r="H8415"/>
      <c r="N8415"/>
      <c r="P8415" s="8"/>
      <c r="R8415" s="8"/>
      <c r="T8415" s="8"/>
      <c r="AQ8415"/>
      <c r="BJ8415" s="33" t="s">
        <v>8582</v>
      </c>
      <c r="BP8415" s="8"/>
    </row>
    <row r="8416" spans="1:68" x14ac:dyDescent="0.25">
      <c r="A8416" s="8"/>
      <c r="B8416" s="8"/>
      <c r="C8416" s="8"/>
      <c r="D8416" s="8"/>
      <c r="F8416" s="8"/>
      <c r="H8416"/>
      <c r="N8416"/>
      <c r="P8416" s="8"/>
      <c r="R8416" s="8"/>
      <c r="T8416" s="8"/>
      <c r="AQ8416"/>
      <c r="BJ8416" s="33" t="s">
        <v>8583</v>
      </c>
      <c r="BP8416" s="8"/>
    </row>
    <row r="8417" spans="1:68" x14ac:dyDescent="0.25">
      <c r="A8417" s="8"/>
      <c r="B8417" s="8"/>
      <c r="C8417" s="8"/>
      <c r="D8417" s="8"/>
      <c r="F8417" s="8"/>
      <c r="H8417"/>
      <c r="N8417"/>
      <c r="P8417" s="8"/>
      <c r="R8417" s="8"/>
      <c r="T8417" s="8"/>
      <c r="AQ8417"/>
      <c r="BJ8417" s="33" t="s">
        <v>8584</v>
      </c>
      <c r="BP8417" s="8"/>
    </row>
    <row r="8418" spans="1:68" x14ac:dyDescent="0.25">
      <c r="A8418" s="8"/>
      <c r="B8418" s="8"/>
      <c r="C8418" s="8"/>
      <c r="D8418" s="8"/>
      <c r="F8418" s="8"/>
      <c r="H8418"/>
      <c r="N8418"/>
      <c r="P8418" s="8"/>
      <c r="R8418" s="8"/>
      <c r="T8418" s="8"/>
      <c r="AQ8418"/>
      <c r="BJ8418" s="33" t="s">
        <v>8585</v>
      </c>
      <c r="BP8418" s="8"/>
    </row>
    <row r="8419" spans="1:68" x14ac:dyDescent="0.25">
      <c r="A8419" s="8"/>
      <c r="B8419" s="8"/>
      <c r="C8419" s="8"/>
      <c r="D8419" s="8"/>
      <c r="F8419" s="8"/>
      <c r="H8419"/>
      <c r="N8419"/>
      <c r="P8419" s="8"/>
      <c r="R8419" s="8"/>
      <c r="T8419" s="8"/>
      <c r="AQ8419"/>
      <c r="BJ8419" s="33" t="s">
        <v>8586</v>
      </c>
      <c r="BP8419" s="8"/>
    </row>
    <row r="8420" spans="1:68" x14ac:dyDescent="0.25">
      <c r="A8420" s="8"/>
      <c r="B8420" s="8"/>
      <c r="C8420" s="8"/>
      <c r="D8420" s="8"/>
      <c r="F8420" s="8"/>
      <c r="H8420"/>
      <c r="N8420"/>
      <c r="P8420" s="8"/>
      <c r="R8420" s="8"/>
      <c r="T8420" s="8"/>
      <c r="AQ8420"/>
      <c r="BJ8420" s="33" t="s">
        <v>8587</v>
      </c>
      <c r="BP8420" s="8"/>
    </row>
    <row r="8421" spans="1:68" x14ac:dyDescent="0.25">
      <c r="A8421" s="8"/>
      <c r="B8421" s="8"/>
      <c r="C8421" s="8"/>
      <c r="D8421" s="8"/>
      <c r="F8421" s="8"/>
      <c r="H8421"/>
      <c r="N8421"/>
      <c r="P8421" s="8"/>
      <c r="R8421" s="8"/>
      <c r="T8421" s="8"/>
      <c r="AQ8421"/>
      <c r="BJ8421" s="33" t="s">
        <v>8588</v>
      </c>
      <c r="BP8421" s="8"/>
    </row>
    <row r="8422" spans="1:68" x14ac:dyDescent="0.25">
      <c r="A8422" s="8"/>
      <c r="B8422" s="8"/>
      <c r="C8422" s="8"/>
      <c r="D8422" s="8"/>
      <c r="F8422" s="8"/>
      <c r="H8422"/>
      <c r="N8422"/>
      <c r="P8422" s="8"/>
      <c r="R8422" s="8"/>
      <c r="T8422" s="8"/>
      <c r="AQ8422"/>
      <c r="BJ8422" s="33" t="s">
        <v>8589</v>
      </c>
      <c r="BP8422" s="8"/>
    </row>
    <row r="8423" spans="1:68" x14ac:dyDescent="0.25">
      <c r="A8423" s="8"/>
      <c r="B8423" s="8"/>
      <c r="C8423" s="8"/>
      <c r="D8423" s="8"/>
      <c r="F8423" s="8"/>
      <c r="H8423"/>
      <c r="N8423"/>
      <c r="P8423" s="8"/>
      <c r="R8423" s="8"/>
      <c r="T8423" s="8"/>
      <c r="AQ8423"/>
      <c r="BJ8423" s="33" t="s">
        <v>8590</v>
      </c>
      <c r="BP8423" s="8"/>
    </row>
    <row r="8424" spans="1:68" x14ac:dyDescent="0.25">
      <c r="A8424" s="8"/>
      <c r="B8424" s="8"/>
      <c r="C8424" s="8"/>
      <c r="D8424" s="8"/>
      <c r="F8424" s="8"/>
      <c r="H8424"/>
      <c r="N8424"/>
      <c r="P8424" s="8"/>
      <c r="R8424" s="8"/>
      <c r="T8424" s="8"/>
      <c r="AQ8424"/>
      <c r="BJ8424" s="33" t="s">
        <v>8591</v>
      </c>
      <c r="BP8424" s="8"/>
    </row>
    <row r="8425" spans="1:68" x14ac:dyDescent="0.25">
      <c r="A8425" s="8"/>
      <c r="B8425" s="8"/>
      <c r="C8425" s="8"/>
      <c r="D8425" s="8"/>
      <c r="F8425" s="8"/>
      <c r="H8425"/>
      <c r="N8425"/>
      <c r="P8425" s="8"/>
      <c r="R8425" s="8"/>
      <c r="T8425" s="8"/>
      <c r="AQ8425"/>
      <c r="BJ8425" s="33" t="s">
        <v>8592</v>
      </c>
      <c r="BP8425" s="8"/>
    </row>
    <row r="8426" spans="1:68" x14ac:dyDescent="0.25">
      <c r="A8426" s="8"/>
      <c r="B8426" s="8"/>
      <c r="C8426" s="8"/>
      <c r="D8426" s="8"/>
      <c r="F8426" s="8"/>
      <c r="H8426"/>
      <c r="N8426"/>
      <c r="P8426" s="8"/>
      <c r="R8426" s="8"/>
      <c r="T8426" s="8"/>
      <c r="AQ8426"/>
      <c r="BJ8426" s="33" t="s">
        <v>8593</v>
      </c>
      <c r="BP8426" s="8"/>
    </row>
    <row r="8427" spans="1:68" x14ac:dyDescent="0.25">
      <c r="A8427" s="8"/>
      <c r="B8427" s="8"/>
      <c r="C8427" s="8"/>
      <c r="D8427" s="8"/>
      <c r="F8427" s="8"/>
      <c r="H8427"/>
      <c r="N8427"/>
      <c r="P8427" s="8"/>
      <c r="R8427" s="8"/>
      <c r="T8427" s="8"/>
      <c r="AQ8427"/>
      <c r="BJ8427" s="33" t="s">
        <v>8594</v>
      </c>
      <c r="BP8427" s="8"/>
    </row>
    <row r="8428" spans="1:68" x14ac:dyDescent="0.25">
      <c r="A8428" s="8"/>
      <c r="B8428" s="8"/>
      <c r="C8428" s="8"/>
      <c r="D8428" s="8"/>
      <c r="F8428" s="8"/>
      <c r="H8428"/>
      <c r="N8428"/>
      <c r="P8428" s="8"/>
      <c r="R8428" s="8"/>
      <c r="T8428" s="8"/>
      <c r="AQ8428"/>
      <c r="BJ8428" s="33" t="s">
        <v>8595</v>
      </c>
      <c r="BP8428" s="8"/>
    </row>
    <row r="8429" spans="1:68" x14ac:dyDescent="0.25">
      <c r="A8429" s="8"/>
      <c r="B8429" s="8"/>
      <c r="C8429" s="8"/>
      <c r="D8429" s="8"/>
      <c r="F8429" s="8"/>
      <c r="H8429"/>
      <c r="N8429"/>
      <c r="P8429" s="8"/>
      <c r="R8429" s="8"/>
      <c r="T8429" s="8"/>
      <c r="AQ8429"/>
      <c r="BJ8429" s="33" t="s">
        <v>8596</v>
      </c>
      <c r="BP8429" s="8"/>
    </row>
    <row r="8430" spans="1:68" x14ac:dyDescent="0.25">
      <c r="A8430" s="8"/>
      <c r="B8430" s="8"/>
      <c r="C8430" s="8"/>
      <c r="D8430" s="8"/>
      <c r="F8430" s="8"/>
      <c r="H8430"/>
      <c r="N8430"/>
      <c r="P8430" s="8"/>
      <c r="R8430" s="8"/>
      <c r="T8430" s="8"/>
      <c r="AQ8430"/>
      <c r="BJ8430" s="33" t="s">
        <v>8597</v>
      </c>
      <c r="BP8430" s="8"/>
    </row>
    <row r="8431" spans="1:68" x14ac:dyDescent="0.25">
      <c r="A8431" s="8"/>
      <c r="B8431" s="8"/>
      <c r="C8431" s="8"/>
      <c r="D8431" s="8"/>
      <c r="F8431" s="8"/>
      <c r="H8431"/>
      <c r="N8431"/>
      <c r="P8431" s="8"/>
      <c r="R8431" s="8"/>
      <c r="T8431" s="8"/>
      <c r="AQ8431"/>
      <c r="BJ8431" s="33" t="s">
        <v>8598</v>
      </c>
      <c r="BP8431" s="8"/>
    </row>
    <row r="8432" spans="1:68" x14ac:dyDescent="0.25">
      <c r="A8432" s="8"/>
      <c r="B8432" s="8"/>
      <c r="C8432" s="8"/>
      <c r="D8432" s="8"/>
      <c r="F8432" s="8"/>
      <c r="H8432"/>
      <c r="N8432"/>
      <c r="P8432" s="8"/>
      <c r="R8432" s="8"/>
      <c r="T8432" s="8"/>
      <c r="AQ8432"/>
      <c r="BJ8432" s="33" t="s">
        <v>8599</v>
      </c>
      <c r="BP8432" s="8"/>
    </row>
    <row r="8433" spans="1:68" x14ac:dyDescent="0.25">
      <c r="A8433" s="8"/>
      <c r="B8433" s="8"/>
      <c r="C8433" s="8"/>
      <c r="D8433" s="8"/>
      <c r="F8433" s="8"/>
      <c r="H8433"/>
      <c r="N8433"/>
      <c r="P8433" s="8"/>
      <c r="R8433" s="8"/>
      <c r="T8433" s="8"/>
      <c r="AQ8433"/>
      <c r="BJ8433" s="33" t="s">
        <v>8600</v>
      </c>
      <c r="BP8433" s="8"/>
    </row>
    <row r="8434" spans="1:68" x14ac:dyDescent="0.25">
      <c r="A8434" s="8"/>
      <c r="B8434" s="8"/>
      <c r="C8434" s="8"/>
      <c r="D8434" s="8"/>
      <c r="F8434" s="8"/>
      <c r="H8434"/>
      <c r="N8434"/>
      <c r="P8434" s="8"/>
      <c r="R8434" s="8"/>
      <c r="T8434" s="8"/>
      <c r="AQ8434"/>
      <c r="BJ8434" s="33" t="s">
        <v>8601</v>
      </c>
      <c r="BP8434" s="8"/>
    </row>
    <row r="8435" spans="1:68" x14ac:dyDescent="0.25">
      <c r="A8435" s="8"/>
      <c r="B8435" s="8"/>
      <c r="C8435" s="8"/>
      <c r="D8435" s="8"/>
      <c r="F8435" s="8"/>
      <c r="H8435"/>
      <c r="N8435"/>
      <c r="P8435" s="8"/>
      <c r="R8435" s="8"/>
      <c r="T8435" s="8"/>
      <c r="AQ8435"/>
      <c r="BJ8435" s="33" t="s">
        <v>8602</v>
      </c>
      <c r="BP8435" s="8"/>
    </row>
    <row r="8436" spans="1:68" x14ac:dyDescent="0.25">
      <c r="A8436" s="8"/>
      <c r="B8436" s="8"/>
      <c r="C8436" s="8"/>
      <c r="D8436" s="8"/>
      <c r="F8436" s="8"/>
      <c r="H8436"/>
      <c r="N8436"/>
      <c r="P8436" s="8"/>
      <c r="R8436" s="8"/>
      <c r="T8436" s="8"/>
      <c r="AQ8436"/>
      <c r="BJ8436" s="33" t="s">
        <v>8603</v>
      </c>
      <c r="BP8436" s="8"/>
    </row>
    <row r="8437" spans="1:68" x14ac:dyDescent="0.25">
      <c r="A8437" s="8"/>
      <c r="B8437" s="8"/>
      <c r="C8437" s="8"/>
      <c r="D8437" s="8"/>
      <c r="F8437" s="8"/>
      <c r="H8437"/>
      <c r="N8437"/>
      <c r="P8437" s="8"/>
      <c r="R8437" s="8"/>
      <c r="T8437" s="8"/>
      <c r="AQ8437"/>
      <c r="BJ8437" s="33" t="s">
        <v>8604</v>
      </c>
      <c r="BP8437" s="8"/>
    </row>
    <row r="8438" spans="1:68" x14ac:dyDescent="0.25">
      <c r="A8438" s="8"/>
      <c r="B8438" s="8"/>
      <c r="C8438" s="8"/>
      <c r="D8438" s="8"/>
      <c r="F8438" s="8"/>
      <c r="H8438"/>
      <c r="N8438"/>
      <c r="P8438" s="8"/>
      <c r="R8438" s="8"/>
      <c r="T8438" s="8"/>
      <c r="AQ8438"/>
      <c r="BJ8438" s="33" t="s">
        <v>8605</v>
      </c>
      <c r="BP8438" s="8"/>
    </row>
    <row r="8439" spans="1:68" x14ac:dyDescent="0.25">
      <c r="A8439" s="8"/>
      <c r="B8439" s="8"/>
      <c r="C8439" s="8"/>
      <c r="D8439" s="8"/>
      <c r="F8439" s="8"/>
      <c r="H8439"/>
      <c r="N8439"/>
      <c r="P8439" s="8"/>
      <c r="R8439" s="8"/>
      <c r="T8439" s="8"/>
      <c r="AQ8439"/>
      <c r="BJ8439" s="33" t="s">
        <v>8606</v>
      </c>
      <c r="BP8439" s="8"/>
    </row>
    <row r="8440" spans="1:68" x14ac:dyDescent="0.25">
      <c r="A8440" s="8"/>
      <c r="B8440" s="8"/>
      <c r="C8440" s="8"/>
      <c r="D8440" s="8"/>
      <c r="F8440" s="8"/>
      <c r="H8440"/>
      <c r="N8440"/>
      <c r="P8440" s="8"/>
      <c r="R8440" s="8"/>
      <c r="T8440" s="8"/>
      <c r="AQ8440"/>
      <c r="BJ8440" s="33" t="s">
        <v>8607</v>
      </c>
      <c r="BP8440" s="8"/>
    </row>
    <row r="8441" spans="1:68" x14ac:dyDescent="0.25">
      <c r="A8441" s="8"/>
      <c r="B8441" s="8"/>
      <c r="C8441" s="8"/>
      <c r="D8441" s="8"/>
      <c r="F8441" s="8"/>
      <c r="H8441"/>
      <c r="N8441"/>
      <c r="P8441" s="8"/>
      <c r="R8441" s="8"/>
      <c r="T8441" s="8"/>
      <c r="AQ8441"/>
      <c r="BJ8441" s="33" t="s">
        <v>8608</v>
      </c>
      <c r="BP8441" s="8"/>
    </row>
    <row r="8442" spans="1:68" x14ac:dyDescent="0.25">
      <c r="A8442" s="8"/>
      <c r="B8442" s="8"/>
      <c r="C8442" s="8"/>
      <c r="D8442" s="8"/>
      <c r="F8442" s="8"/>
      <c r="H8442"/>
      <c r="N8442"/>
      <c r="P8442" s="8"/>
      <c r="R8442" s="8"/>
      <c r="T8442" s="8"/>
      <c r="AQ8442"/>
      <c r="BJ8442" s="33" t="s">
        <v>8609</v>
      </c>
      <c r="BP8442" s="8"/>
    </row>
    <row r="8443" spans="1:68" x14ac:dyDescent="0.25">
      <c r="A8443" s="8"/>
      <c r="B8443" s="8"/>
      <c r="C8443" s="8"/>
      <c r="D8443" s="8"/>
      <c r="F8443" s="8"/>
      <c r="H8443"/>
      <c r="N8443"/>
      <c r="P8443" s="8"/>
      <c r="R8443" s="8"/>
      <c r="T8443" s="8"/>
      <c r="AQ8443"/>
      <c r="BJ8443" s="33" t="s">
        <v>8610</v>
      </c>
      <c r="BP8443" s="8"/>
    </row>
    <row r="8444" spans="1:68" x14ac:dyDescent="0.25">
      <c r="A8444" s="8"/>
      <c r="B8444" s="8"/>
      <c r="C8444" s="8"/>
      <c r="D8444" s="8"/>
      <c r="F8444" s="8"/>
      <c r="H8444"/>
      <c r="N8444"/>
      <c r="P8444" s="8"/>
      <c r="R8444" s="8"/>
      <c r="T8444" s="8"/>
      <c r="AQ8444"/>
      <c r="BJ8444" s="33" t="s">
        <v>8611</v>
      </c>
      <c r="BP8444" s="8"/>
    </row>
    <row r="8445" spans="1:68" x14ac:dyDescent="0.25">
      <c r="A8445" s="8"/>
      <c r="B8445" s="8"/>
      <c r="C8445" s="8"/>
      <c r="D8445" s="8"/>
      <c r="F8445" s="8"/>
      <c r="H8445"/>
      <c r="N8445"/>
      <c r="P8445" s="8"/>
      <c r="R8445" s="8"/>
      <c r="T8445" s="8"/>
      <c r="AQ8445"/>
      <c r="BJ8445" s="33" t="s">
        <v>8612</v>
      </c>
      <c r="BP8445" s="8"/>
    </row>
    <row r="8446" spans="1:68" x14ac:dyDescent="0.25">
      <c r="A8446" s="8"/>
      <c r="B8446" s="8"/>
      <c r="C8446" s="8"/>
      <c r="D8446" s="8"/>
      <c r="F8446" s="8"/>
      <c r="H8446"/>
      <c r="N8446"/>
      <c r="P8446" s="8"/>
      <c r="R8446" s="8"/>
      <c r="T8446" s="8"/>
      <c r="AQ8446"/>
      <c r="BJ8446" s="33" t="s">
        <v>8613</v>
      </c>
      <c r="BP8446" s="8"/>
    </row>
    <row r="8447" spans="1:68" x14ac:dyDescent="0.25">
      <c r="A8447" s="8"/>
      <c r="B8447" s="8"/>
      <c r="C8447" s="8"/>
      <c r="D8447" s="8"/>
      <c r="F8447" s="8"/>
      <c r="H8447"/>
      <c r="N8447"/>
      <c r="P8447" s="8"/>
      <c r="R8447" s="8"/>
      <c r="T8447" s="8"/>
      <c r="AQ8447"/>
      <c r="BJ8447" s="33" t="s">
        <v>8614</v>
      </c>
      <c r="BP8447" s="8"/>
    </row>
    <row r="8448" spans="1:68" x14ac:dyDescent="0.25">
      <c r="A8448" s="8"/>
      <c r="B8448" s="8"/>
      <c r="C8448" s="8"/>
      <c r="D8448" s="8"/>
      <c r="F8448" s="8"/>
      <c r="H8448"/>
      <c r="N8448"/>
      <c r="P8448" s="8"/>
      <c r="R8448" s="8"/>
      <c r="T8448" s="8"/>
      <c r="AQ8448"/>
      <c r="BJ8448" s="33" t="s">
        <v>8615</v>
      </c>
      <c r="BP8448" s="8"/>
    </row>
    <row r="8449" spans="1:68" x14ac:dyDescent="0.25">
      <c r="A8449" s="8"/>
      <c r="B8449" s="8"/>
      <c r="C8449" s="8"/>
      <c r="D8449" s="8"/>
      <c r="F8449" s="8"/>
      <c r="H8449"/>
      <c r="N8449"/>
      <c r="P8449" s="8"/>
      <c r="R8449" s="8"/>
      <c r="T8449" s="8"/>
      <c r="AQ8449"/>
      <c r="BJ8449" s="33" t="s">
        <v>8616</v>
      </c>
      <c r="BP8449" s="8"/>
    </row>
    <row r="8450" spans="1:68" x14ac:dyDescent="0.25">
      <c r="A8450" s="8"/>
      <c r="B8450" s="8"/>
      <c r="C8450" s="8"/>
      <c r="D8450" s="8"/>
      <c r="F8450" s="8"/>
      <c r="H8450"/>
      <c r="N8450"/>
      <c r="P8450" s="8"/>
      <c r="R8450" s="8"/>
      <c r="T8450" s="8"/>
      <c r="AQ8450"/>
      <c r="BJ8450" s="33" t="s">
        <v>8617</v>
      </c>
      <c r="BP8450" s="8"/>
    </row>
    <row r="8451" spans="1:68" x14ac:dyDescent="0.25">
      <c r="A8451" s="8"/>
      <c r="B8451" s="8"/>
      <c r="C8451" s="8"/>
      <c r="D8451" s="8"/>
      <c r="F8451" s="8"/>
      <c r="H8451"/>
      <c r="N8451"/>
      <c r="P8451" s="8"/>
      <c r="R8451" s="8"/>
      <c r="T8451" s="8"/>
      <c r="AQ8451"/>
      <c r="BJ8451" s="33" t="s">
        <v>8618</v>
      </c>
      <c r="BP8451" s="8"/>
    </row>
    <row r="8452" spans="1:68" x14ac:dyDescent="0.25">
      <c r="A8452" s="8"/>
      <c r="B8452" s="8"/>
      <c r="C8452" s="8"/>
      <c r="D8452" s="8"/>
      <c r="F8452" s="8"/>
      <c r="H8452"/>
      <c r="N8452"/>
      <c r="P8452" s="8"/>
      <c r="R8452" s="8"/>
      <c r="T8452" s="8"/>
      <c r="AQ8452"/>
      <c r="BJ8452" s="33" t="s">
        <v>8619</v>
      </c>
      <c r="BP8452" s="8"/>
    </row>
    <row r="8453" spans="1:68" x14ac:dyDescent="0.25">
      <c r="A8453" s="8"/>
      <c r="B8453" s="8"/>
      <c r="C8453" s="8"/>
      <c r="D8453" s="8"/>
      <c r="F8453" s="8"/>
      <c r="H8453"/>
      <c r="N8453"/>
      <c r="P8453" s="8"/>
      <c r="R8453" s="8"/>
      <c r="T8453" s="8"/>
      <c r="AQ8453"/>
      <c r="BJ8453" s="33" t="s">
        <v>8620</v>
      </c>
      <c r="BP8453" s="8"/>
    </row>
    <row r="8454" spans="1:68" x14ac:dyDescent="0.25">
      <c r="A8454" s="8"/>
      <c r="B8454" s="8"/>
      <c r="C8454" s="8"/>
      <c r="D8454" s="8"/>
      <c r="F8454" s="8"/>
      <c r="H8454"/>
      <c r="N8454"/>
      <c r="P8454" s="8"/>
      <c r="R8454" s="8"/>
      <c r="T8454" s="8"/>
      <c r="AQ8454"/>
      <c r="BJ8454" s="33" t="s">
        <v>8621</v>
      </c>
      <c r="BP8454" s="8"/>
    </row>
    <row r="8455" spans="1:68" x14ac:dyDescent="0.25">
      <c r="A8455" s="8"/>
      <c r="B8455" s="8"/>
      <c r="C8455" s="8"/>
      <c r="D8455" s="8"/>
      <c r="F8455" s="8"/>
      <c r="H8455"/>
      <c r="N8455"/>
      <c r="P8455" s="8"/>
      <c r="R8455" s="8"/>
      <c r="T8455" s="8"/>
      <c r="AQ8455"/>
      <c r="BJ8455" s="33" t="s">
        <v>8622</v>
      </c>
      <c r="BP8455" s="8"/>
    </row>
    <row r="8456" spans="1:68" x14ac:dyDescent="0.25">
      <c r="A8456" s="8"/>
      <c r="B8456" s="8"/>
      <c r="C8456" s="8"/>
      <c r="D8456" s="8"/>
      <c r="F8456" s="8"/>
      <c r="H8456"/>
      <c r="N8456"/>
      <c r="P8456" s="8"/>
      <c r="R8456" s="8"/>
      <c r="T8456" s="8"/>
      <c r="AQ8456"/>
      <c r="BJ8456" s="33" t="s">
        <v>8623</v>
      </c>
      <c r="BP8456" s="8"/>
    </row>
    <row r="8457" spans="1:68" x14ac:dyDescent="0.25">
      <c r="A8457" s="8"/>
      <c r="B8457" s="8"/>
      <c r="C8457" s="8"/>
      <c r="D8457" s="8"/>
      <c r="F8457" s="8"/>
      <c r="H8457"/>
      <c r="N8457"/>
      <c r="P8457" s="8"/>
      <c r="R8457" s="8"/>
      <c r="T8457" s="8"/>
      <c r="AQ8457"/>
      <c r="BJ8457" s="33" t="s">
        <v>8624</v>
      </c>
      <c r="BP8457" s="8"/>
    </row>
    <row r="8458" spans="1:68" x14ac:dyDescent="0.25">
      <c r="A8458" s="8"/>
      <c r="B8458" s="8"/>
      <c r="C8458" s="8"/>
      <c r="D8458" s="8"/>
      <c r="F8458" s="8"/>
      <c r="H8458"/>
      <c r="N8458"/>
      <c r="P8458" s="8"/>
      <c r="R8458" s="8"/>
      <c r="T8458" s="8"/>
      <c r="AQ8458"/>
      <c r="BJ8458" s="33" t="s">
        <v>8625</v>
      </c>
      <c r="BP8458" s="8"/>
    </row>
    <row r="8459" spans="1:68" x14ac:dyDescent="0.25">
      <c r="A8459" s="8"/>
      <c r="B8459" s="8"/>
      <c r="C8459" s="8"/>
      <c r="D8459" s="8"/>
      <c r="F8459" s="8"/>
      <c r="H8459"/>
      <c r="N8459"/>
      <c r="P8459" s="8"/>
      <c r="R8459" s="8"/>
      <c r="T8459" s="8"/>
      <c r="AQ8459"/>
      <c r="BJ8459" s="33" t="s">
        <v>8626</v>
      </c>
      <c r="BP8459" s="8"/>
    </row>
    <row r="8460" spans="1:68" x14ac:dyDescent="0.25">
      <c r="A8460" s="8"/>
      <c r="B8460" s="8"/>
      <c r="C8460" s="8"/>
      <c r="D8460" s="8"/>
      <c r="F8460" s="8"/>
      <c r="H8460"/>
      <c r="N8460"/>
      <c r="P8460" s="8"/>
      <c r="R8460" s="8"/>
      <c r="T8460" s="8"/>
      <c r="AQ8460"/>
      <c r="BJ8460" s="33" t="s">
        <v>8627</v>
      </c>
      <c r="BP8460" s="8"/>
    </row>
    <row r="8461" spans="1:68" x14ac:dyDescent="0.25">
      <c r="A8461" s="8"/>
      <c r="B8461" s="8"/>
      <c r="C8461" s="8"/>
      <c r="D8461" s="8"/>
      <c r="F8461" s="8"/>
      <c r="H8461"/>
      <c r="N8461"/>
      <c r="P8461" s="8"/>
      <c r="R8461" s="8"/>
      <c r="T8461" s="8"/>
      <c r="AQ8461"/>
      <c r="BJ8461" s="33" t="s">
        <v>8628</v>
      </c>
      <c r="BP8461" s="8"/>
    </row>
    <row r="8462" spans="1:68" x14ac:dyDescent="0.25">
      <c r="A8462" s="8"/>
      <c r="B8462" s="8"/>
      <c r="C8462" s="8"/>
      <c r="D8462" s="8"/>
      <c r="F8462" s="8"/>
      <c r="H8462"/>
      <c r="N8462"/>
      <c r="P8462" s="8"/>
      <c r="R8462" s="8"/>
      <c r="T8462" s="8"/>
      <c r="AQ8462"/>
      <c r="BJ8462" s="33" t="s">
        <v>8629</v>
      </c>
      <c r="BP8462" s="8"/>
    </row>
    <row r="8463" spans="1:68" x14ac:dyDescent="0.25">
      <c r="A8463" s="8"/>
      <c r="B8463" s="8"/>
      <c r="C8463" s="8"/>
      <c r="D8463" s="8"/>
      <c r="F8463" s="8"/>
      <c r="H8463"/>
      <c r="N8463"/>
      <c r="P8463" s="8"/>
      <c r="R8463" s="8"/>
      <c r="T8463" s="8"/>
      <c r="AQ8463"/>
      <c r="BJ8463" s="33" t="s">
        <v>8630</v>
      </c>
      <c r="BP8463" s="8"/>
    </row>
    <row r="8464" spans="1:68" x14ac:dyDescent="0.25">
      <c r="A8464" s="8"/>
      <c r="B8464" s="8"/>
      <c r="C8464" s="8"/>
      <c r="D8464" s="8"/>
      <c r="F8464" s="8"/>
      <c r="H8464"/>
      <c r="N8464"/>
      <c r="P8464" s="8"/>
      <c r="R8464" s="8"/>
      <c r="T8464" s="8"/>
      <c r="AQ8464"/>
      <c r="BJ8464" s="33" t="s">
        <v>8631</v>
      </c>
      <c r="BP8464" s="8"/>
    </row>
    <row r="8465" spans="1:68" x14ac:dyDescent="0.25">
      <c r="A8465" s="8"/>
      <c r="B8465" s="8"/>
      <c r="C8465" s="8"/>
      <c r="D8465" s="8"/>
      <c r="F8465" s="8"/>
      <c r="H8465"/>
      <c r="N8465"/>
      <c r="P8465" s="8"/>
      <c r="R8465" s="8"/>
      <c r="T8465" s="8"/>
      <c r="AQ8465"/>
      <c r="BJ8465" s="33" t="s">
        <v>8632</v>
      </c>
      <c r="BP8465" s="8"/>
    </row>
    <row r="8466" spans="1:68" x14ac:dyDescent="0.25">
      <c r="A8466" s="8"/>
      <c r="B8466" s="8"/>
      <c r="C8466" s="8"/>
      <c r="D8466" s="8"/>
      <c r="F8466" s="8"/>
      <c r="H8466"/>
      <c r="N8466"/>
      <c r="P8466" s="8"/>
      <c r="R8466" s="8"/>
      <c r="T8466" s="8"/>
      <c r="AQ8466"/>
      <c r="BJ8466" s="33" t="s">
        <v>8633</v>
      </c>
      <c r="BP8466" s="8"/>
    </row>
    <row r="8467" spans="1:68" x14ac:dyDescent="0.25">
      <c r="A8467" s="8"/>
      <c r="B8467" s="8"/>
      <c r="C8467" s="8"/>
      <c r="D8467" s="8"/>
      <c r="F8467" s="8"/>
      <c r="H8467"/>
      <c r="N8467"/>
      <c r="P8467" s="8"/>
      <c r="R8467" s="8"/>
      <c r="T8467" s="8"/>
      <c r="AQ8467"/>
      <c r="BJ8467" s="33" t="s">
        <v>8634</v>
      </c>
      <c r="BP8467" s="8"/>
    </row>
    <row r="8468" spans="1:68" x14ac:dyDescent="0.25">
      <c r="A8468" s="8"/>
      <c r="B8468" s="8"/>
      <c r="C8468" s="8"/>
      <c r="D8468" s="8"/>
      <c r="F8468" s="8"/>
      <c r="H8468"/>
      <c r="N8468"/>
      <c r="P8468" s="8"/>
      <c r="R8468" s="8"/>
      <c r="T8468" s="8"/>
      <c r="AQ8468"/>
      <c r="BJ8468" s="33" t="s">
        <v>8635</v>
      </c>
      <c r="BP8468" s="8"/>
    </row>
    <row r="8469" spans="1:68" x14ac:dyDescent="0.25">
      <c r="A8469" s="8"/>
      <c r="B8469" s="8"/>
      <c r="C8469" s="8"/>
      <c r="D8469" s="8"/>
      <c r="F8469" s="8"/>
      <c r="H8469"/>
      <c r="N8469"/>
      <c r="P8469" s="8"/>
      <c r="R8469" s="8"/>
      <c r="T8469" s="8"/>
      <c r="AQ8469"/>
      <c r="BJ8469" s="33" t="s">
        <v>8636</v>
      </c>
      <c r="BP8469" s="8"/>
    </row>
    <row r="8470" spans="1:68" x14ac:dyDescent="0.25">
      <c r="A8470" s="8"/>
      <c r="B8470" s="8"/>
      <c r="C8470" s="8"/>
      <c r="D8470" s="8"/>
      <c r="F8470" s="8"/>
      <c r="H8470"/>
      <c r="N8470"/>
      <c r="P8470" s="8"/>
      <c r="R8470" s="8"/>
      <c r="T8470" s="8"/>
      <c r="AQ8470"/>
      <c r="BJ8470" s="33" t="s">
        <v>8637</v>
      </c>
      <c r="BP8470" s="8"/>
    </row>
    <row r="8471" spans="1:68" x14ac:dyDescent="0.25">
      <c r="A8471" s="8"/>
      <c r="B8471" s="8"/>
      <c r="C8471" s="8"/>
      <c r="D8471" s="8"/>
      <c r="F8471" s="8"/>
      <c r="H8471"/>
      <c r="N8471"/>
      <c r="P8471" s="8"/>
      <c r="R8471" s="8"/>
      <c r="T8471" s="8"/>
      <c r="AQ8471"/>
      <c r="BJ8471" s="33" t="s">
        <v>8638</v>
      </c>
      <c r="BP8471" s="8"/>
    </row>
    <row r="8472" spans="1:68" x14ac:dyDescent="0.25">
      <c r="A8472" s="8"/>
      <c r="B8472" s="8"/>
      <c r="C8472" s="8"/>
      <c r="D8472" s="8"/>
      <c r="F8472" s="8"/>
      <c r="H8472"/>
      <c r="N8472"/>
      <c r="P8472" s="8"/>
      <c r="R8472" s="8"/>
      <c r="T8472" s="8"/>
      <c r="AQ8472"/>
      <c r="BJ8472" s="33" t="s">
        <v>8639</v>
      </c>
      <c r="BP8472" s="8"/>
    </row>
    <row r="8473" spans="1:68" x14ac:dyDescent="0.25">
      <c r="A8473" s="8"/>
      <c r="B8473" s="8"/>
      <c r="C8473" s="8"/>
      <c r="D8473" s="8"/>
      <c r="F8473" s="8"/>
      <c r="H8473"/>
      <c r="N8473"/>
      <c r="P8473" s="8"/>
      <c r="R8473" s="8"/>
      <c r="T8473" s="8"/>
      <c r="AQ8473"/>
      <c r="BJ8473" s="33" t="s">
        <v>8640</v>
      </c>
      <c r="BP8473" s="8"/>
    </row>
    <row r="8474" spans="1:68" x14ac:dyDescent="0.25">
      <c r="A8474" s="8"/>
      <c r="B8474" s="8"/>
      <c r="C8474" s="8"/>
      <c r="D8474" s="8"/>
      <c r="F8474" s="8"/>
      <c r="H8474"/>
      <c r="N8474"/>
      <c r="P8474" s="8"/>
      <c r="R8474" s="8"/>
      <c r="T8474" s="8"/>
      <c r="AQ8474"/>
      <c r="BJ8474" s="33" t="s">
        <v>8641</v>
      </c>
      <c r="BP8474" s="8"/>
    </row>
    <row r="8475" spans="1:68" x14ac:dyDescent="0.25">
      <c r="A8475" s="8"/>
      <c r="B8475" s="8"/>
      <c r="C8475" s="8"/>
      <c r="D8475" s="8"/>
      <c r="F8475" s="8"/>
      <c r="H8475"/>
      <c r="N8475"/>
      <c r="P8475" s="8"/>
      <c r="R8475" s="8"/>
      <c r="T8475" s="8"/>
      <c r="AQ8475"/>
      <c r="BJ8475" s="33" t="s">
        <v>8642</v>
      </c>
      <c r="BP8475" s="8"/>
    </row>
    <row r="8476" spans="1:68" x14ac:dyDescent="0.25">
      <c r="A8476" s="8"/>
      <c r="B8476" s="8"/>
      <c r="C8476" s="8"/>
      <c r="D8476" s="8"/>
      <c r="F8476" s="8"/>
      <c r="H8476"/>
      <c r="N8476"/>
      <c r="P8476" s="8"/>
      <c r="R8476" s="8"/>
      <c r="T8476" s="8"/>
      <c r="AQ8476"/>
      <c r="BJ8476" s="33" t="s">
        <v>8643</v>
      </c>
      <c r="BP8476" s="8"/>
    </row>
    <row r="8477" spans="1:68" x14ac:dyDescent="0.25">
      <c r="A8477" s="8"/>
      <c r="B8477" s="8"/>
      <c r="C8477" s="8"/>
      <c r="D8477" s="8"/>
      <c r="F8477" s="8"/>
      <c r="H8477"/>
      <c r="N8477"/>
      <c r="P8477" s="8"/>
      <c r="R8477" s="8"/>
      <c r="T8477" s="8"/>
      <c r="AQ8477"/>
      <c r="BJ8477" s="33" t="s">
        <v>8644</v>
      </c>
      <c r="BP8477" s="8"/>
    </row>
    <row r="8478" spans="1:68" x14ac:dyDescent="0.25">
      <c r="A8478" s="8"/>
      <c r="B8478" s="8"/>
      <c r="C8478" s="8"/>
      <c r="D8478" s="8"/>
      <c r="F8478" s="8"/>
      <c r="H8478"/>
      <c r="N8478"/>
      <c r="P8478" s="8"/>
      <c r="R8478" s="8"/>
      <c r="T8478" s="8"/>
      <c r="AQ8478"/>
      <c r="BJ8478" s="33" t="s">
        <v>8645</v>
      </c>
      <c r="BP8478" s="8"/>
    </row>
    <row r="8479" spans="1:68" x14ac:dyDescent="0.25">
      <c r="A8479" s="8"/>
      <c r="B8479" s="8"/>
      <c r="C8479" s="8"/>
      <c r="D8479" s="8"/>
      <c r="F8479" s="8"/>
      <c r="H8479"/>
      <c r="N8479"/>
      <c r="P8479" s="8"/>
      <c r="R8479" s="8"/>
      <c r="T8479" s="8"/>
      <c r="AQ8479"/>
      <c r="BJ8479" s="33" t="s">
        <v>8646</v>
      </c>
      <c r="BP8479" s="8"/>
    </row>
    <row r="8480" spans="1:68" x14ac:dyDescent="0.25">
      <c r="A8480" s="8"/>
      <c r="B8480" s="8"/>
      <c r="C8480" s="8"/>
      <c r="D8480" s="8"/>
      <c r="F8480" s="8"/>
      <c r="H8480"/>
      <c r="N8480"/>
      <c r="P8480" s="8"/>
      <c r="R8480" s="8"/>
      <c r="T8480" s="8"/>
      <c r="AQ8480"/>
      <c r="BJ8480" s="33" t="s">
        <v>8647</v>
      </c>
      <c r="BP8480" s="8"/>
    </row>
    <row r="8481" spans="1:68" x14ac:dyDescent="0.25">
      <c r="A8481" s="8"/>
      <c r="B8481" s="8"/>
      <c r="C8481" s="8"/>
      <c r="D8481" s="8"/>
      <c r="F8481" s="8"/>
      <c r="H8481"/>
      <c r="N8481"/>
      <c r="P8481" s="8"/>
      <c r="R8481" s="8"/>
      <c r="T8481" s="8"/>
      <c r="AQ8481"/>
      <c r="BJ8481" s="33" t="s">
        <v>8648</v>
      </c>
      <c r="BP8481" s="8"/>
    </row>
    <row r="8482" spans="1:68" x14ac:dyDescent="0.25">
      <c r="A8482" s="8"/>
      <c r="B8482" s="8"/>
      <c r="C8482" s="8"/>
      <c r="D8482" s="8"/>
      <c r="F8482" s="8"/>
      <c r="H8482"/>
      <c r="N8482"/>
      <c r="P8482" s="8"/>
      <c r="R8482" s="8"/>
      <c r="T8482" s="8"/>
      <c r="AQ8482"/>
      <c r="BJ8482" s="33" t="s">
        <v>8649</v>
      </c>
      <c r="BP8482" s="8"/>
    </row>
    <row r="8483" spans="1:68" x14ac:dyDescent="0.25">
      <c r="A8483" s="8"/>
      <c r="B8483" s="8"/>
      <c r="C8483" s="8"/>
      <c r="D8483" s="8"/>
      <c r="F8483" s="8"/>
      <c r="H8483"/>
      <c r="N8483"/>
      <c r="P8483" s="8"/>
      <c r="R8483" s="8"/>
      <c r="T8483" s="8"/>
      <c r="AQ8483"/>
      <c r="BJ8483" s="33" t="s">
        <v>8650</v>
      </c>
      <c r="BP8483" s="8"/>
    </row>
    <row r="8484" spans="1:68" x14ac:dyDescent="0.25">
      <c r="A8484" s="8"/>
      <c r="B8484" s="8"/>
      <c r="C8484" s="8"/>
      <c r="D8484" s="8"/>
      <c r="F8484" s="8"/>
      <c r="H8484"/>
      <c r="N8484"/>
      <c r="P8484" s="8"/>
      <c r="R8484" s="8"/>
      <c r="T8484" s="8"/>
      <c r="AQ8484"/>
      <c r="BJ8484" s="33" t="s">
        <v>8651</v>
      </c>
      <c r="BP8484" s="8"/>
    </row>
    <row r="8485" spans="1:68" x14ac:dyDescent="0.25">
      <c r="A8485" s="8"/>
      <c r="B8485" s="8"/>
      <c r="C8485" s="8"/>
      <c r="D8485" s="8"/>
      <c r="F8485" s="8"/>
      <c r="H8485"/>
      <c r="N8485"/>
      <c r="P8485" s="8"/>
      <c r="R8485" s="8"/>
      <c r="T8485" s="8"/>
      <c r="AQ8485"/>
      <c r="BJ8485" s="33" t="s">
        <v>8652</v>
      </c>
      <c r="BP8485" s="8"/>
    </row>
    <row r="8486" spans="1:68" x14ac:dyDescent="0.25">
      <c r="A8486" s="8"/>
      <c r="B8486" s="8"/>
      <c r="C8486" s="8"/>
      <c r="D8486" s="8"/>
      <c r="F8486" s="8"/>
      <c r="H8486"/>
      <c r="N8486"/>
      <c r="P8486" s="8"/>
      <c r="R8486" s="8"/>
      <c r="T8486" s="8"/>
      <c r="AQ8486"/>
      <c r="BJ8486" s="33" t="s">
        <v>8653</v>
      </c>
      <c r="BP8486" s="8"/>
    </row>
    <row r="8487" spans="1:68" x14ac:dyDescent="0.25">
      <c r="A8487" s="8"/>
      <c r="B8487" s="8"/>
      <c r="C8487" s="8"/>
      <c r="D8487" s="8"/>
      <c r="F8487" s="8"/>
      <c r="H8487"/>
      <c r="N8487"/>
      <c r="P8487" s="8"/>
      <c r="R8487" s="8"/>
      <c r="T8487" s="8"/>
      <c r="AQ8487"/>
      <c r="BJ8487" s="33" t="s">
        <v>8654</v>
      </c>
      <c r="BP8487" s="8"/>
    </row>
    <row r="8488" spans="1:68" x14ac:dyDescent="0.25">
      <c r="A8488" s="8"/>
      <c r="B8488" s="8"/>
      <c r="C8488" s="8"/>
      <c r="D8488" s="8"/>
      <c r="F8488" s="8"/>
      <c r="H8488"/>
      <c r="N8488"/>
      <c r="P8488" s="8"/>
      <c r="R8488" s="8"/>
      <c r="T8488" s="8"/>
      <c r="AQ8488"/>
      <c r="BJ8488" s="33" t="s">
        <v>8655</v>
      </c>
      <c r="BP8488" s="8"/>
    </row>
    <row r="8489" spans="1:68" x14ac:dyDescent="0.25">
      <c r="A8489" s="8"/>
      <c r="B8489" s="8"/>
      <c r="C8489" s="8"/>
      <c r="D8489" s="8"/>
      <c r="F8489" s="8"/>
      <c r="H8489"/>
      <c r="N8489"/>
      <c r="P8489" s="8"/>
      <c r="R8489" s="8"/>
      <c r="T8489" s="8"/>
      <c r="AQ8489"/>
      <c r="BJ8489" s="33" t="s">
        <v>8656</v>
      </c>
      <c r="BP8489" s="8"/>
    </row>
    <row r="8490" spans="1:68" x14ac:dyDescent="0.25">
      <c r="A8490" s="8"/>
      <c r="B8490" s="8"/>
      <c r="C8490" s="8"/>
      <c r="D8490" s="8"/>
      <c r="F8490" s="8"/>
      <c r="H8490"/>
      <c r="N8490"/>
      <c r="P8490" s="8"/>
      <c r="R8490" s="8"/>
      <c r="T8490" s="8"/>
      <c r="AQ8490"/>
      <c r="BJ8490" s="33" t="s">
        <v>8657</v>
      </c>
      <c r="BP8490" s="8"/>
    </row>
    <row r="8491" spans="1:68" x14ac:dyDescent="0.25">
      <c r="A8491" s="8"/>
      <c r="B8491" s="8"/>
      <c r="C8491" s="8"/>
      <c r="D8491" s="8"/>
      <c r="F8491" s="8"/>
      <c r="H8491"/>
      <c r="N8491"/>
      <c r="P8491" s="8"/>
      <c r="R8491" s="8"/>
      <c r="T8491" s="8"/>
      <c r="AQ8491"/>
      <c r="BJ8491" s="33" t="s">
        <v>8658</v>
      </c>
      <c r="BP8491" s="8"/>
    </row>
    <row r="8492" spans="1:68" x14ac:dyDescent="0.25">
      <c r="A8492" s="8"/>
      <c r="B8492" s="8"/>
      <c r="C8492" s="8"/>
      <c r="D8492" s="8"/>
      <c r="F8492" s="8"/>
      <c r="H8492"/>
      <c r="N8492"/>
      <c r="P8492" s="8"/>
      <c r="R8492" s="8"/>
      <c r="T8492" s="8"/>
      <c r="AQ8492"/>
      <c r="BJ8492" s="33" t="s">
        <v>8659</v>
      </c>
      <c r="BP8492" s="8"/>
    </row>
    <row r="8493" spans="1:68" x14ac:dyDescent="0.25">
      <c r="A8493" s="8"/>
      <c r="B8493" s="8"/>
      <c r="C8493" s="8"/>
      <c r="D8493" s="8"/>
      <c r="F8493" s="8"/>
      <c r="H8493"/>
      <c r="N8493"/>
      <c r="P8493" s="8"/>
      <c r="R8493" s="8"/>
      <c r="T8493" s="8"/>
      <c r="AQ8493"/>
      <c r="BJ8493" s="33" t="s">
        <v>8660</v>
      </c>
      <c r="BP8493" s="8"/>
    </row>
    <row r="8494" spans="1:68" x14ac:dyDescent="0.25">
      <c r="A8494" s="8"/>
      <c r="B8494" s="8"/>
      <c r="C8494" s="8"/>
      <c r="D8494" s="8"/>
      <c r="F8494" s="8"/>
      <c r="H8494"/>
      <c r="N8494"/>
      <c r="P8494" s="8"/>
      <c r="R8494" s="8"/>
      <c r="T8494" s="8"/>
      <c r="AQ8494"/>
      <c r="BJ8494" s="33" t="s">
        <v>8661</v>
      </c>
      <c r="BP8494" s="8"/>
    </row>
    <row r="8495" spans="1:68" x14ac:dyDescent="0.25">
      <c r="A8495" s="8"/>
      <c r="B8495" s="8"/>
      <c r="C8495" s="8"/>
      <c r="D8495" s="8"/>
      <c r="F8495" s="8"/>
      <c r="H8495"/>
      <c r="N8495"/>
      <c r="P8495" s="8"/>
      <c r="R8495" s="8"/>
      <c r="T8495" s="8"/>
      <c r="AQ8495"/>
      <c r="BJ8495" s="33" t="s">
        <v>8662</v>
      </c>
      <c r="BP8495" s="8"/>
    </row>
    <row r="8496" spans="1:68" x14ac:dyDescent="0.25">
      <c r="A8496" s="8"/>
      <c r="B8496" s="8"/>
      <c r="C8496" s="8"/>
      <c r="D8496" s="8"/>
      <c r="F8496" s="8"/>
      <c r="H8496"/>
      <c r="N8496"/>
      <c r="P8496" s="8"/>
      <c r="R8496" s="8"/>
      <c r="T8496" s="8"/>
      <c r="AQ8496"/>
      <c r="BJ8496" s="33" t="s">
        <v>8663</v>
      </c>
      <c r="BP8496" s="8"/>
    </row>
    <row r="8497" spans="1:68" x14ac:dyDescent="0.25">
      <c r="A8497" s="8"/>
      <c r="B8497" s="8"/>
      <c r="C8497" s="8"/>
      <c r="D8497" s="8"/>
      <c r="F8497" s="8"/>
      <c r="H8497"/>
      <c r="N8497"/>
      <c r="P8497" s="8"/>
      <c r="R8497" s="8"/>
      <c r="T8497" s="8"/>
      <c r="AQ8497"/>
      <c r="BJ8497" s="33" t="s">
        <v>8664</v>
      </c>
      <c r="BP8497" s="8"/>
    </row>
    <row r="8498" spans="1:68" x14ac:dyDescent="0.25">
      <c r="A8498" s="8"/>
      <c r="B8498" s="8"/>
      <c r="C8498" s="8"/>
      <c r="D8498" s="8"/>
      <c r="F8498" s="8"/>
      <c r="H8498"/>
      <c r="N8498"/>
      <c r="P8498" s="8"/>
      <c r="R8498" s="8"/>
      <c r="T8498" s="8"/>
      <c r="AQ8498"/>
      <c r="BJ8498" s="33" t="s">
        <v>8665</v>
      </c>
      <c r="BP8498" s="8"/>
    </row>
    <row r="8499" spans="1:68" x14ac:dyDescent="0.25">
      <c r="A8499" s="8"/>
      <c r="B8499" s="8"/>
      <c r="C8499" s="8"/>
      <c r="D8499" s="8"/>
      <c r="F8499" s="8"/>
      <c r="H8499"/>
      <c r="N8499"/>
      <c r="P8499" s="8"/>
      <c r="R8499" s="8"/>
      <c r="T8499" s="8"/>
      <c r="AQ8499"/>
      <c r="BJ8499" s="33" t="s">
        <v>8666</v>
      </c>
      <c r="BP8499" s="8"/>
    </row>
    <row r="8500" spans="1:68" x14ac:dyDescent="0.25">
      <c r="A8500" s="8"/>
      <c r="B8500" s="8"/>
      <c r="C8500" s="8"/>
      <c r="D8500" s="8"/>
      <c r="F8500" s="8"/>
      <c r="H8500"/>
      <c r="N8500"/>
      <c r="P8500" s="8"/>
      <c r="R8500" s="8"/>
      <c r="T8500" s="8"/>
      <c r="AQ8500"/>
      <c r="BJ8500" s="33" t="s">
        <v>8667</v>
      </c>
      <c r="BP8500" s="8"/>
    </row>
    <row r="8501" spans="1:68" x14ac:dyDescent="0.25">
      <c r="A8501" s="8"/>
      <c r="B8501" s="8"/>
      <c r="C8501" s="8"/>
      <c r="D8501" s="8"/>
      <c r="F8501" s="8"/>
      <c r="H8501"/>
      <c r="N8501"/>
      <c r="P8501" s="8"/>
      <c r="R8501" s="8"/>
      <c r="T8501" s="8"/>
      <c r="AQ8501"/>
      <c r="BJ8501" s="33" t="s">
        <v>8668</v>
      </c>
      <c r="BP8501" s="8"/>
    </row>
    <row r="8502" spans="1:68" x14ac:dyDescent="0.25">
      <c r="A8502" s="8"/>
      <c r="B8502" s="8"/>
      <c r="C8502" s="8"/>
      <c r="D8502" s="8"/>
      <c r="F8502" s="8"/>
      <c r="H8502"/>
      <c r="N8502"/>
      <c r="P8502" s="8"/>
      <c r="R8502" s="8"/>
      <c r="T8502" s="8"/>
      <c r="AQ8502"/>
      <c r="BJ8502" s="33" t="s">
        <v>8669</v>
      </c>
      <c r="BP8502" s="8"/>
    </row>
    <row r="8503" spans="1:68" x14ac:dyDescent="0.25">
      <c r="A8503" s="8"/>
      <c r="B8503" s="8"/>
      <c r="C8503" s="8"/>
      <c r="D8503" s="8"/>
      <c r="F8503" s="8"/>
      <c r="H8503"/>
      <c r="N8503"/>
      <c r="P8503" s="8"/>
      <c r="R8503" s="8"/>
      <c r="T8503" s="8"/>
      <c r="AQ8503"/>
      <c r="BJ8503" s="33" t="s">
        <v>8670</v>
      </c>
      <c r="BP8503" s="8"/>
    </row>
    <row r="8504" spans="1:68" x14ac:dyDescent="0.25">
      <c r="A8504" s="8"/>
      <c r="B8504" s="8"/>
      <c r="C8504" s="8"/>
      <c r="D8504" s="8"/>
      <c r="F8504" s="8"/>
      <c r="H8504"/>
      <c r="N8504"/>
      <c r="P8504" s="8"/>
      <c r="R8504" s="8"/>
      <c r="T8504" s="8"/>
      <c r="AQ8504"/>
      <c r="BJ8504" s="33" t="s">
        <v>8671</v>
      </c>
      <c r="BP8504" s="8"/>
    </row>
    <row r="8505" spans="1:68" x14ac:dyDescent="0.25">
      <c r="A8505" s="8"/>
      <c r="B8505" s="8"/>
      <c r="C8505" s="8"/>
      <c r="D8505" s="8"/>
      <c r="F8505" s="8"/>
      <c r="H8505"/>
      <c r="N8505"/>
      <c r="P8505" s="8"/>
      <c r="R8505" s="8"/>
      <c r="T8505" s="8"/>
      <c r="AQ8505"/>
      <c r="BJ8505" s="33" t="s">
        <v>8672</v>
      </c>
      <c r="BP8505" s="8"/>
    </row>
    <row r="8506" spans="1:68" x14ac:dyDescent="0.25">
      <c r="A8506" s="8"/>
      <c r="B8506" s="8"/>
      <c r="C8506" s="8"/>
      <c r="D8506" s="8"/>
      <c r="F8506" s="8"/>
      <c r="H8506"/>
      <c r="N8506"/>
      <c r="P8506" s="8"/>
      <c r="R8506" s="8"/>
      <c r="T8506" s="8"/>
      <c r="AQ8506"/>
      <c r="BJ8506" s="33" t="s">
        <v>8673</v>
      </c>
      <c r="BP8506" s="8"/>
    </row>
    <row r="8507" spans="1:68" x14ac:dyDescent="0.25">
      <c r="A8507" s="8"/>
      <c r="B8507" s="8"/>
      <c r="C8507" s="8"/>
      <c r="D8507" s="8"/>
      <c r="F8507" s="8"/>
      <c r="H8507"/>
      <c r="N8507"/>
      <c r="P8507" s="8"/>
      <c r="R8507" s="8"/>
      <c r="T8507" s="8"/>
      <c r="AQ8507"/>
      <c r="BJ8507" s="33" t="s">
        <v>8674</v>
      </c>
      <c r="BP8507" s="8"/>
    </row>
    <row r="8508" spans="1:68" x14ac:dyDescent="0.25">
      <c r="A8508" s="8"/>
      <c r="B8508" s="8"/>
      <c r="C8508" s="8"/>
      <c r="D8508" s="8"/>
      <c r="F8508" s="8"/>
      <c r="H8508"/>
      <c r="N8508"/>
      <c r="P8508" s="8"/>
      <c r="R8508" s="8"/>
      <c r="T8508" s="8"/>
      <c r="AQ8508"/>
      <c r="BJ8508" s="33" t="s">
        <v>8675</v>
      </c>
      <c r="BP8508" s="8"/>
    </row>
    <row r="8509" spans="1:68" x14ac:dyDescent="0.25">
      <c r="A8509" s="8"/>
      <c r="B8509" s="8"/>
      <c r="C8509" s="8"/>
      <c r="D8509" s="8"/>
      <c r="F8509" s="8"/>
      <c r="H8509"/>
      <c r="N8509"/>
      <c r="P8509" s="8"/>
      <c r="R8509" s="8"/>
      <c r="T8509" s="8"/>
      <c r="AQ8509"/>
      <c r="BJ8509" s="33" t="s">
        <v>8676</v>
      </c>
      <c r="BP8509" s="8"/>
    </row>
    <row r="8510" spans="1:68" x14ac:dyDescent="0.25">
      <c r="A8510" s="8"/>
      <c r="B8510" s="8"/>
      <c r="C8510" s="8"/>
      <c r="D8510" s="8"/>
      <c r="F8510" s="8"/>
      <c r="H8510"/>
      <c r="N8510"/>
      <c r="P8510" s="8"/>
      <c r="R8510" s="8"/>
      <c r="T8510" s="8"/>
      <c r="AQ8510"/>
      <c r="BJ8510" s="33" t="s">
        <v>8677</v>
      </c>
      <c r="BP8510" s="8"/>
    </row>
    <row r="8511" spans="1:68" x14ac:dyDescent="0.25">
      <c r="A8511" s="8"/>
      <c r="B8511" s="8"/>
      <c r="C8511" s="8"/>
      <c r="D8511" s="8"/>
      <c r="F8511" s="8"/>
      <c r="H8511"/>
      <c r="N8511"/>
      <c r="P8511" s="8"/>
      <c r="R8511" s="8"/>
      <c r="T8511" s="8"/>
      <c r="AQ8511"/>
      <c r="BJ8511" s="33" t="s">
        <v>8678</v>
      </c>
      <c r="BP8511" s="8"/>
    </row>
    <row r="8512" spans="1:68" x14ac:dyDescent="0.25">
      <c r="A8512" s="8"/>
      <c r="B8512" s="8"/>
      <c r="C8512" s="8"/>
      <c r="D8512" s="8"/>
      <c r="F8512" s="8"/>
      <c r="H8512"/>
      <c r="N8512"/>
      <c r="P8512" s="8"/>
      <c r="R8512" s="8"/>
      <c r="T8512" s="8"/>
      <c r="AQ8512"/>
      <c r="BJ8512" s="33" t="s">
        <v>8679</v>
      </c>
      <c r="BP8512" s="8"/>
    </row>
    <row r="8513" spans="1:68" x14ac:dyDescent="0.25">
      <c r="A8513" s="8"/>
      <c r="B8513" s="8"/>
      <c r="C8513" s="8"/>
      <c r="D8513" s="8"/>
      <c r="F8513" s="8"/>
      <c r="H8513"/>
      <c r="N8513"/>
      <c r="P8513" s="8"/>
      <c r="R8513" s="8"/>
      <c r="T8513" s="8"/>
      <c r="AQ8513"/>
      <c r="BJ8513" s="33" t="s">
        <v>8680</v>
      </c>
      <c r="BP8513" s="8"/>
    </row>
    <row r="8514" spans="1:68" x14ac:dyDescent="0.25">
      <c r="A8514" s="8"/>
      <c r="B8514" s="8"/>
      <c r="C8514" s="8"/>
      <c r="D8514" s="8"/>
      <c r="F8514" s="8"/>
      <c r="H8514"/>
      <c r="N8514"/>
      <c r="P8514" s="8"/>
      <c r="R8514" s="8"/>
      <c r="T8514" s="8"/>
      <c r="AQ8514"/>
      <c r="BJ8514" s="33" t="s">
        <v>8681</v>
      </c>
      <c r="BP8514" s="8"/>
    </row>
    <row r="8515" spans="1:68" x14ac:dyDescent="0.25">
      <c r="A8515" s="8"/>
      <c r="B8515" s="8"/>
      <c r="C8515" s="8"/>
      <c r="D8515" s="8"/>
      <c r="F8515" s="8"/>
      <c r="H8515"/>
      <c r="N8515"/>
      <c r="P8515" s="8"/>
      <c r="R8515" s="8"/>
      <c r="T8515" s="8"/>
      <c r="AQ8515"/>
      <c r="BJ8515" s="33" t="s">
        <v>8682</v>
      </c>
      <c r="BP8515" s="8"/>
    </row>
    <row r="8516" spans="1:68" x14ac:dyDescent="0.25">
      <c r="A8516" s="8"/>
      <c r="B8516" s="8"/>
      <c r="C8516" s="8"/>
      <c r="D8516" s="8"/>
      <c r="F8516" s="8"/>
      <c r="H8516"/>
      <c r="N8516"/>
      <c r="P8516" s="8"/>
      <c r="R8516" s="8"/>
      <c r="T8516" s="8"/>
      <c r="AQ8516"/>
      <c r="BJ8516" s="33" t="s">
        <v>8683</v>
      </c>
      <c r="BP8516" s="8"/>
    </row>
    <row r="8517" spans="1:68" x14ac:dyDescent="0.25">
      <c r="A8517" s="8"/>
      <c r="B8517" s="8"/>
      <c r="C8517" s="8"/>
      <c r="D8517" s="8"/>
      <c r="F8517" s="8"/>
      <c r="H8517"/>
      <c r="N8517"/>
      <c r="P8517" s="8"/>
      <c r="R8517" s="8"/>
      <c r="T8517" s="8"/>
      <c r="AQ8517"/>
      <c r="BJ8517" s="33" t="s">
        <v>8684</v>
      </c>
      <c r="BP8517" s="8"/>
    </row>
    <row r="8518" spans="1:68" x14ac:dyDescent="0.25">
      <c r="A8518" s="8"/>
      <c r="B8518" s="8"/>
      <c r="C8518" s="8"/>
      <c r="D8518" s="8"/>
      <c r="F8518" s="8"/>
      <c r="H8518"/>
      <c r="N8518"/>
      <c r="P8518" s="8"/>
      <c r="R8518" s="8"/>
      <c r="T8518" s="8"/>
      <c r="AQ8518"/>
      <c r="BJ8518" s="33" t="s">
        <v>8685</v>
      </c>
      <c r="BP8518" s="8"/>
    </row>
    <row r="8519" spans="1:68" x14ac:dyDescent="0.25">
      <c r="A8519" s="8"/>
      <c r="B8519" s="8"/>
      <c r="C8519" s="8"/>
      <c r="D8519" s="8"/>
      <c r="F8519" s="8"/>
      <c r="H8519"/>
      <c r="N8519"/>
      <c r="P8519" s="8"/>
      <c r="R8519" s="8"/>
      <c r="T8519" s="8"/>
      <c r="AQ8519"/>
      <c r="BJ8519" s="33" t="s">
        <v>8686</v>
      </c>
      <c r="BP8519" s="8"/>
    </row>
    <row r="8520" spans="1:68" x14ac:dyDescent="0.25">
      <c r="A8520" s="8"/>
      <c r="B8520" s="8"/>
      <c r="C8520" s="8"/>
      <c r="D8520" s="8"/>
      <c r="F8520" s="8"/>
      <c r="H8520"/>
      <c r="N8520"/>
      <c r="P8520" s="8"/>
      <c r="R8520" s="8"/>
      <c r="T8520" s="8"/>
      <c r="AQ8520"/>
      <c r="BJ8520" s="33" t="s">
        <v>8687</v>
      </c>
      <c r="BP8520" s="8"/>
    </row>
    <row r="8521" spans="1:68" x14ac:dyDescent="0.25">
      <c r="A8521" s="8"/>
      <c r="B8521" s="8"/>
      <c r="C8521" s="8"/>
      <c r="D8521" s="8"/>
      <c r="F8521" s="8"/>
      <c r="H8521"/>
      <c r="N8521"/>
      <c r="P8521" s="8"/>
      <c r="R8521" s="8"/>
      <c r="T8521" s="8"/>
      <c r="AQ8521"/>
      <c r="BJ8521" s="33" t="s">
        <v>8688</v>
      </c>
      <c r="BP8521" s="8"/>
    </row>
    <row r="8522" spans="1:68" x14ac:dyDescent="0.25">
      <c r="A8522" s="8"/>
      <c r="B8522" s="8"/>
      <c r="C8522" s="8"/>
      <c r="D8522" s="8"/>
      <c r="F8522" s="8"/>
      <c r="H8522"/>
      <c r="N8522"/>
      <c r="P8522" s="8"/>
      <c r="R8522" s="8"/>
      <c r="T8522" s="8"/>
      <c r="AQ8522"/>
      <c r="BJ8522" s="33" t="s">
        <v>8689</v>
      </c>
      <c r="BP8522" s="8"/>
    </row>
    <row r="8523" spans="1:68" x14ac:dyDescent="0.25">
      <c r="A8523" s="8"/>
      <c r="B8523" s="8"/>
      <c r="C8523" s="8"/>
      <c r="D8523" s="8"/>
      <c r="F8523" s="8"/>
      <c r="H8523"/>
      <c r="N8523"/>
      <c r="P8523" s="8"/>
      <c r="R8523" s="8"/>
      <c r="T8523" s="8"/>
      <c r="AQ8523"/>
      <c r="BJ8523" s="33" t="s">
        <v>8690</v>
      </c>
      <c r="BP8523" s="8"/>
    </row>
    <row r="8524" spans="1:68" x14ac:dyDescent="0.25">
      <c r="A8524" s="8"/>
      <c r="B8524" s="8"/>
      <c r="C8524" s="8"/>
      <c r="D8524" s="8"/>
      <c r="F8524" s="8"/>
      <c r="H8524"/>
      <c r="N8524"/>
      <c r="P8524" s="8"/>
      <c r="R8524" s="8"/>
      <c r="T8524" s="8"/>
      <c r="AQ8524"/>
      <c r="BJ8524" s="33" t="s">
        <v>8691</v>
      </c>
      <c r="BP8524" s="8"/>
    </row>
    <row r="8525" spans="1:68" x14ac:dyDescent="0.25">
      <c r="A8525" s="8"/>
      <c r="B8525" s="8"/>
      <c r="C8525" s="8"/>
      <c r="D8525" s="8"/>
      <c r="F8525" s="8"/>
      <c r="H8525"/>
      <c r="N8525"/>
      <c r="P8525" s="8"/>
      <c r="R8525" s="8"/>
      <c r="T8525" s="8"/>
      <c r="AQ8525"/>
      <c r="BJ8525" s="33" t="s">
        <v>8692</v>
      </c>
      <c r="BP8525" s="8"/>
    </row>
    <row r="8526" spans="1:68" x14ac:dyDescent="0.25">
      <c r="A8526" s="8"/>
      <c r="B8526" s="8"/>
      <c r="C8526" s="8"/>
      <c r="D8526" s="8"/>
      <c r="F8526" s="8"/>
      <c r="H8526"/>
      <c r="N8526"/>
      <c r="P8526" s="8"/>
      <c r="R8526" s="8"/>
      <c r="T8526" s="8"/>
      <c r="AQ8526"/>
      <c r="BJ8526" s="33" t="s">
        <v>8693</v>
      </c>
      <c r="BP8526" s="8"/>
    </row>
    <row r="8527" spans="1:68" x14ac:dyDescent="0.25">
      <c r="A8527" s="8"/>
      <c r="B8527" s="8"/>
      <c r="C8527" s="8"/>
      <c r="D8527" s="8"/>
      <c r="F8527" s="8"/>
      <c r="H8527"/>
      <c r="N8527"/>
      <c r="P8527" s="8"/>
      <c r="R8527" s="8"/>
      <c r="T8527" s="8"/>
      <c r="AQ8527"/>
      <c r="BJ8527" s="33" t="s">
        <v>8694</v>
      </c>
      <c r="BP8527" s="8"/>
    </row>
    <row r="8528" spans="1:68" x14ac:dyDescent="0.25">
      <c r="A8528" s="8"/>
      <c r="B8528" s="8"/>
      <c r="C8528" s="8"/>
      <c r="D8528" s="8"/>
      <c r="F8528" s="8"/>
      <c r="H8528"/>
      <c r="N8528"/>
      <c r="P8528" s="8"/>
      <c r="R8528" s="8"/>
      <c r="T8528" s="8"/>
      <c r="AQ8528"/>
      <c r="BJ8528" s="33" t="s">
        <v>8695</v>
      </c>
      <c r="BP8528" s="8"/>
    </row>
    <row r="8529" spans="1:68" x14ac:dyDescent="0.25">
      <c r="A8529" s="8"/>
      <c r="B8529" s="8"/>
      <c r="C8529" s="8"/>
      <c r="D8529" s="8"/>
      <c r="F8529" s="8"/>
      <c r="H8529"/>
      <c r="N8529"/>
      <c r="P8529" s="8"/>
      <c r="R8529" s="8"/>
      <c r="T8529" s="8"/>
      <c r="AQ8529"/>
      <c r="BJ8529" s="33" t="s">
        <v>14</v>
      </c>
      <c r="BP8529" s="8"/>
    </row>
    <row r="8530" spans="1:68" x14ac:dyDescent="0.25">
      <c r="A8530" s="8"/>
      <c r="B8530" s="8"/>
      <c r="C8530" s="8"/>
      <c r="D8530" s="8"/>
      <c r="F8530" s="8"/>
      <c r="H8530"/>
      <c r="N8530"/>
      <c r="P8530" s="8"/>
      <c r="R8530" s="8"/>
      <c r="T8530" s="8"/>
      <c r="AQ8530"/>
      <c r="BP8530" s="8"/>
    </row>
    <row r="8531" spans="1:68" x14ac:dyDescent="0.25">
      <c r="A8531" s="8"/>
      <c r="B8531" s="8"/>
      <c r="C8531" s="8"/>
      <c r="D8531" s="8"/>
      <c r="F8531" s="8"/>
      <c r="H8531"/>
      <c r="N8531"/>
      <c r="P8531" s="8"/>
      <c r="R8531" s="8"/>
      <c r="T8531" s="8"/>
      <c r="AQ8531"/>
      <c r="BP8531" s="8"/>
    </row>
    <row r="8532" spans="1:68" x14ac:dyDescent="0.25">
      <c r="A8532" s="8"/>
      <c r="B8532" s="8"/>
      <c r="C8532" s="8"/>
      <c r="D8532" s="8"/>
      <c r="F8532" s="8"/>
      <c r="H8532"/>
      <c r="N8532"/>
      <c r="P8532" s="8"/>
      <c r="R8532" s="8"/>
      <c r="T8532" s="8"/>
      <c r="AQ8532"/>
      <c r="BP8532" s="8"/>
    </row>
    <row r="8533" spans="1:68" x14ac:dyDescent="0.25">
      <c r="A8533" s="8"/>
      <c r="B8533" s="8"/>
      <c r="C8533" s="8"/>
      <c r="D8533" s="8"/>
      <c r="F8533" s="8"/>
      <c r="H8533"/>
      <c r="N8533"/>
      <c r="P8533" s="8"/>
      <c r="R8533" s="8"/>
      <c r="T8533" s="8"/>
      <c r="AQ8533"/>
      <c r="BP8533" s="8"/>
    </row>
    <row r="8534" spans="1:68" x14ac:dyDescent="0.25">
      <c r="A8534" s="8"/>
      <c r="B8534" s="8"/>
      <c r="C8534" s="8"/>
      <c r="D8534" s="8"/>
      <c r="F8534" s="8"/>
      <c r="H8534"/>
      <c r="N8534"/>
      <c r="P8534" s="8"/>
      <c r="R8534" s="8"/>
      <c r="T8534" s="8"/>
      <c r="AQ8534"/>
      <c r="BP8534" s="8"/>
    </row>
    <row r="8535" spans="1:68" x14ac:dyDescent="0.25">
      <c r="A8535" s="8"/>
      <c r="B8535" s="8"/>
      <c r="C8535" s="8"/>
      <c r="D8535" s="8"/>
      <c r="F8535" s="8"/>
      <c r="H8535"/>
      <c r="N8535"/>
      <c r="P8535" s="8"/>
      <c r="R8535" s="8"/>
      <c r="T8535" s="8"/>
      <c r="AQ8535"/>
      <c r="BP8535" s="8"/>
    </row>
    <row r="8536" spans="1:68" x14ac:dyDescent="0.25">
      <c r="A8536" s="8"/>
      <c r="B8536" s="8"/>
      <c r="C8536" s="8"/>
      <c r="D8536" s="8"/>
      <c r="F8536" s="8"/>
      <c r="H8536"/>
      <c r="N8536"/>
      <c r="P8536" s="8"/>
      <c r="R8536" s="8"/>
      <c r="T8536" s="8"/>
      <c r="AQ8536"/>
      <c r="BP8536" s="8"/>
    </row>
    <row r="8537" spans="1:68" x14ac:dyDescent="0.25">
      <c r="A8537" s="8"/>
      <c r="B8537" s="8"/>
      <c r="C8537" s="8"/>
      <c r="D8537" s="8"/>
      <c r="F8537" s="8"/>
      <c r="H8537"/>
      <c r="N8537"/>
      <c r="P8537" s="8"/>
      <c r="R8537" s="8"/>
      <c r="T8537" s="8"/>
      <c r="AQ8537"/>
      <c r="BP8537" s="8"/>
    </row>
    <row r="8538" spans="1:68" x14ac:dyDescent="0.25">
      <c r="A8538" s="8"/>
      <c r="B8538" s="8"/>
      <c r="C8538" s="8"/>
      <c r="D8538" s="8"/>
      <c r="F8538" s="8"/>
      <c r="H8538"/>
      <c r="N8538"/>
      <c r="P8538" s="8"/>
      <c r="R8538" s="8"/>
      <c r="T8538" s="8"/>
      <c r="AQ8538"/>
      <c r="BP8538" s="8"/>
    </row>
    <row r="8539" spans="1:68" x14ac:dyDescent="0.25">
      <c r="A8539" s="8"/>
      <c r="B8539" s="8"/>
      <c r="C8539" s="8"/>
      <c r="D8539" s="8"/>
      <c r="F8539" s="8"/>
      <c r="H8539"/>
      <c r="N8539"/>
      <c r="P8539" s="8"/>
      <c r="R8539" s="8"/>
      <c r="T8539" s="8"/>
      <c r="AQ8539"/>
      <c r="BP8539" s="8"/>
    </row>
    <row r="8540" spans="1:68" x14ac:dyDescent="0.25">
      <c r="A8540" s="8"/>
      <c r="B8540" s="8"/>
      <c r="C8540" s="8"/>
      <c r="D8540" s="8"/>
      <c r="F8540" s="8"/>
      <c r="H8540"/>
      <c r="N8540"/>
      <c r="P8540" s="8"/>
      <c r="R8540" s="8"/>
      <c r="T8540" s="8"/>
      <c r="AQ8540"/>
      <c r="BP8540" s="8"/>
    </row>
    <row r="8541" spans="1:68" x14ac:dyDescent="0.25">
      <c r="A8541" s="8"/>
      <c r="B8541" s="8"/>
      <c r="C8541" s="8"/>
      <c r="D8541" s="8"/>
      <c r="F8541" s="8"/>
      <c r="H8541"/>
      <c r="N8541"/>
      <c r="P8541" s="8"/>
      <c r="R8541" s="8"/>
      <c r="T8541" s="8"/>
      <c r="AQ8541"/>
      <c r="BP8541" s="8"/>
    </row>
    <row r="8542" spans="1:68" x14ac:dyDescent="0.25">
      <c r="A8542" s="8"/>
      <c r="B8542" s="8"/>
      <c r="C8542" s="8"/>
      <c r="D8542" s="8"/>
      <c r="F8542" s="8"/>
      <c r="H8542"/>
      <c r="N8542"/>
      <c r="P8542" s="8"/>
      <c r="R8542" s="8"/>
      <c r="T8542" s="8"/>
      <c r="AQ8542"/>
      <c r="BP8542" s="8"/>
    </row>
    <row r="8543" spans="1:68" x14ac:dyDescent="0.25">
      <c r="A8543" s="8"/>
      <c r="B8543" s="8"/>
      <c r="C8543" s="8"/>
      <c r="D8543" s="8"/>
      <c r="F8543" s="8"/>
      <c r="H8543"/>
      <c r="N8543"/>
      <c r="P8543" s="8"/>
      <c r="R8543" s="8"/>
      <c r="T8543" s="8"/>
      <c r="AQ8543"/>
      <c r="BP8543" s="8"/>
    </row>
    <row r="8544" spans="1:68" x14ac:dyDescent="0.25">
      <c r="A8544" s="8"/>
      <c r="B8544" s="8"/>
      <c r="C8544" s="8"/>
      <c r="D8544" s="8"/>
      <c r="F8544" s="8"/>
      <c r="H8544"/>
      <c r="N8544"/>
      <c r="P8544" s="8"/>
      <c r="R8544" s="8"/>
      <c r="T8544" s="8"/>
      <c r="AQ8544"/>
      <c r="BP8544" s="8"/>
    </row>
    <row r="8545" spans="1:68" x14ac:dyDescent="0.25">
      <c r="A8545" s="8"/>
      <c r="B8545" s="8"/>
      <c r="C8545" s="8"/>
      <c r="D8545" s="8"/>
      <c r="F8545" s="8"/>
      <c r="H8545"/>
      <c r="N8545"/>
      <c r="P8545" s="8"/>
      <c r="R8545" s="8"/>
      <c r="T8545" s="8"/>
      <c r="AQ8545"/>
      <c r="BP8545" s="8"/>
    </row>
    <row r="8546" spans="1:68" x14ac:dyDescent="0.25">
      <c r="A8546" s="8"/>
      <c r="B8546" s="8"/>
      <c r="C8546" s="8"/>
      <c r="D8546" s="8"/>
      <c r="F8546" s="8"/>
      <c r="H8546"/>
      <c r="N8546"/>
      <c r="P8546" s="8"/>
      <c r="R8546" s="8"/>
      <c r="T8546" s="8"/>
      <c r="AQ8546"/>
      <c r="BP8546" s="8"/>
    </row>
    <row r="8547" spans="1:68" x14ac:dyDescent="0.25">
      <c r="A8547" s="8"/>
      <c r="B8547" s="8"/>
      <c r="C8547" s="8"/>
      <c r="D8547" s="8"/>
      <c r="F8547" s="8"/>
      <c r="H8547"/>
      <c r="N8547"/>
      <c r="P8547" s="8"/>
      <c r="R8547" s="8"/>
      <c r="T8547" s="8"/>
      <c r="AQ8547"/>
      <c r="BP8547" s="8"/>
    </row>
    <row r="8548" spans="1:68" x14ac:dyDescent="0.25">
      <c r="A8548" s="8"/>
      <c r="B8548" s="8"/>
      <c r="C8548" s="8"/>
      <c r="D8548" s="8"/>
      <c r="F8548" s="8"/>
      <c r="H8548"/>
      <c r="N8548"/>
      <c r="P8548" s="8"/>
      <c r="R8548" s="8"/>
      <c r="T8548" s="8"/>
      <c r="AQ8548"/>
      <c r="BP8548" s="8"/>
    </row>
    <row r="8549" spans="1:68" x14ac:dyDescent="0.25">
      <c r="A8549" s="8"/>
      <c r="B8549" s="8"/>
      <c r="C8549" s="8"/>
      <c r="D8549" s="8"/>
      <c r="F8549" s="8"/>
      <c r="H8549"/>
      <c r="N8549"/>
      <c r="P8549" s="8"/>
      <c r="R8549" s="8"/>
      <c r="T8549" s="8"/>
      <c r="AQ8549"/>
      <c r="BP8549" s="8"/>
    </row>
    <row r="8550" spans="1:68" x14ac:dyDescent="0.25">
      <c r="A8550" s="8"/>
      <c r="B8550" s="8"/>
      <c r="C8550" s="8"/>
      <c r="D8550" s="8"/>
      <c r="F8550" s="8"/>
      <c r="H8550"/>
      <c r="N8550"/>
      <c r="P8550" s="8"/>
      <c r="R8550" s="8"/>
      <c r="T8550" s="8"/>
      <c r="AQ8550"/>
      <c r="BP8550" s="8"/>
    </row>
    <row r="8551" spans="1:68" x14ac:dyDescent="0.25">
      <c r="A8551" s="8"/>
      <c r="B8551" s="8"/>
      <c r="C8551" s="8"/>
      <c r="D8551" s="8"/>
      <c r="F8551" s="8"/>
      <c r="H8551"/>
      <c r="N8551"/>
      <c r="P8551" s="8"/>
      <c r="R8551" s="8"/>
      <c r="T8551" s="8"/>
      <c r="AQ8551"/>
      <c r="BP8551" s="8"/>
    </row>
    <row r="8552" spans="1:68" x14ac:dyDescent="0.25">
      <c r="A8552" s="8"/>
      <c r="B8552" s="8"/>
      <c r="C8552" s="8"/>
      <c r="D8552" s="8"/>
      <c r="F8552" s="8"/>
      <c r="H8552"/>
      <c r="N8552"/>
      <c r="P8552" s="8"/>
      <c r="R8552" s="8"/>
      <c r="T8552" s="8"/>
      <c r="AQ8552"/>
      <c r="BP8552" s="8"/>
    </row>
    <row r="8553" spans="1:68" x14ac:dyDescent="0.25">
      <c r="A8553" s="8"/>
      <c r="B8553" s="8"/>
      <c r="C8553" s="8"/>
      <c r="D8553" s="8"/>
      <c r="F8553" s="8"/>
      <c r="H8553"/>
      <c r="N8553"/>
      <c r="P8553" s="8"/>
      <c r="R8553" s="8"/>
      <c r="T8553" s="8"/>
      <c r="AQ8553"/>
      <c r="BP8553" s="8"/>
    </row>
    <row r="8554" spans="1:68" x14ac:dyDescent="0.25">
      <c r="A8554" s="8"/>
      <c r="B8554" s="8"/>
      <c r="C8554" s="8"/>
      <c r="D8554" s="8"/>
      <c r="F8554" s="8"/>
      <c r="H8554"/>
      <c r="N8554"/>
      <c r="P8554" s="8"/>
      <c r="R8554" s="8"/>
      <c r="T8554" s="8"/>
      <c r="AQ8554"/>
      <c r="BP8554" s="8"/>
    </row>
    <row r="8555" spans="1:68" x14ac:dyDescent="0.25">
      <c r="A8555" s="8"/>
      <c r="B8555" s="8"/>
      <c r="C8555" s="8"/>
      <c r="D8555" s="8"/>
      <c r="F8555" s="8"/>
      <c r="H8555"/>
      <c r="N8555"/>
      <c r="P8555" s="8"/>
      <c r="R8555" s="8"/>
      <c r="T8555" s="8"/>
      <c r="AQ8555"/>
      <c r="BP8555" s="8"/>
    </row>
    <row r="8556" spans="1:68" x14ac:dyDescent="0.25">
      <c r="A8556" s="8"/>
      <c r="B8556" s="8"/>
      <c r="C8556" s="8"/>
      <c r="D8556" s="8"/>
      <c r="F8556" s="8"/>
      <c r="H8556"/>
      <c r="N8556"/>
      <c r="P8556" s="8"/>
      <c r="R8556" s="8"/>
      <c r="T8556" s="8"/>
      <c r="AQ8556"/>
      <c r="BP8556" s="8"/>
    </row>
    <row r="8557" spans="1:68" x14ac:dyDescent="0.25">
      <c r="A8557" s="8"/>
      <c r="B8557" s="8"/>
      <c r="C8557" s="8"/>
      <c r="D8557" s="8"/>
      <c r="F8557" s="8"/>
      <c r="H8557"/>
      <c r="N8557"/>
      <c r="P8557" s="8"/>
      <c r="R8557" s="8"/>
      <c r="T8557" s="8"/>
      <c r="AQ8557"/>
      <c r="BP8557" s="8"/>
    </row>
    <row r="8558" spans="1:68" x14ac:dyDescent="0.25">
      <c r="A8558" s="8"/>
      <c r="B8558" s="8"/>
      <c r="C8558" s="8"/>
      <c r="D8558" s="8"/>
      <c r="F8558" s="8"/>
      <c r="H8558"/>
      <c r="N8558"/>
      <c r="P8558" s="8"/>
      <c r="R8558" s="8"/>
      <c r="T8558" s="8"/>
      <c r="AQ8558"/>
      <c r="BP8558" s="8"/>
    </row>
    <row r="8559" spans="1:68" x14ac:dyDescent="0.25">
      <c r="A8559" s="8"/>
      <c r="B8559" s="8"/>
      <c r="C8559" s="8"/>
      <c r="D8559" s="8"/>
      <c r="F8559" s="8"/>
      <c r="H8559"/>
      <c r="N8559"/>
      <c r="P8559" s="8"/>
      <c r="R8559" s="8"/>
      <c r="T8559" s="8"/>
      <c r="AQ8559"/>
      <c r="BP8559" s="8"/>
    </row>
    <row r="8560" spans="1:68" x14ac:dyDescent="0.25">
      <c r="A8560" s="8"/>
      <c r="B8560" s="8"/>
      <c r="C8560" s="8"/>
      <c r="D8560" s="8"/>
      <c r="F8560" s="8"/>
      <c r="H8560"/>
      <c r="N8560"/>
      <c r="P8560" s="8"/>
      <c r="R8560" s="8"/>
      <c r="T8560" s="8"/>
      <c r="AQ8560"/>
      <c r="BP8560" s="8"/>
    </row>
    <row r="8561" spans="1:68" x14ac:dyDescent="0.25">
      <c r="A8561" s="8"/>
      <c r="B8561" s="8"/>
      <c r="C8561" s="8"/>
      <c r="D8561" s="8"/>
      <c r="F8561" s="8"/>
      <c r="H8561"/>
      <c r="N8561"/>
      <c r="P8561" s="8"/>
      <c r="R8561" s="8"/>
      <c r="T8561" s="8"/>
      <c r="AQ8561"/>
      <c r="BP8561" s="8"/>
    </row>
    <row r="8562" spans="1:68" x14ac:dyDescent="0.25">
      <c r="A8562" s="8"/>
      <c r="B8562" s="8"/>
      <c r="C8562" s="8"/>
      <c r="D8562" s="8"/>
      <c r="F8562" s="8"/>
      <c r="H8562"/>
      <c r="N8562"/>
      <c r="P8562" s="8"/>
      <c r="R8562" s="8"/>
      <c r="T8562" s="8"/>
      <c r="AQ8562"/>
      <c r="BP8562" s="8"/>
    </row>
    <row r="8563" spans="1:68" x14ac:dyDescent="0.25">
      <c r="A8563" s="8"/>
      <c r="B8563" s="8"/>
      <c r="C8563" s="8"/>
      <c r="D8563" s="8"/>
      <c r="F8563" s="8"/>
      <c r="H8563"/>
      <c r="N8563"/>
      <c r="P8563" s="8"/>
      <c r="R8563" s="8"/>
      <c r="T8563" s="8"/>
      <c r="AQ8563"/>
      <c r="BP8563" s="8"/>
    </row>
    <row r="8564" spans="1:68" x14ac:dyDescent="0.25">
      <c r="A8564" s="8"/>
      <c r="B8564" s="8"/>
      <c r="C8564" s="8"/>
      <c r="D8564" s="8"/>
      <c r="F8564" s="8"/>
      <c r="H8564"/>
      <c r="N8564"/>
      <c r="P8564" s="8"/>
      <c r="R8564" s="8"/>
      <c r="T8564" s="8"/>
      <c r="AQ8564"/>
      <c r="BP8564" s="8"/>
    </row>
    <row r="8565" spans="1:68" x14ac:dyDescent="0.25">
      <c r="A8565" s="8"/>
      <c r="B8565" s="8"/>
      <c r="C8565" s="8"/>
      <c r="D8565" s="8"/>
      <c r="F8565" s="8"/>
      <c r="H8565"/>
      <c r="N8565"/>
      <c r="P8565" s="8"/>
      <c r="R8565" s="8"/>
      <c r="T8565" s="8"/>
      <c r="AQ8565"/>
      <c r="BP8565" s="8"/>
    </row>
    <row r="8566" spans="1:68" x14ac:dyDescent="0.25">
      <c r="A8566" s="8"/>
      <c r="B8566" s="8"/>
      <c r="C8566" s="8"/>
      <c r="D8566" s="8"/>
      <c r="F8566" s="8"/>
      <c r="H8566"/>
      <c r="N8566"/>
      <c r="P8566" s="8"/>
      <c r="R8566" s="8"/>
      <c r="T8566" s="8"/>
      <c r="AQ8566"/>
      <c r="BP8566" s="8"/>
    </row>
    <row r="8567" spans="1:68" x14ac:dyDescent="0.25">
      <c r="A8567" s="8"/>
      <c r="B8567" s="8"/>
      <c r="C8567" s="8"/>
      <c r="D8567" s="8"/>
      <c r="F8567" s="8"/>
      <c r="H8567"/>
      <c r="N8567"/>
      <c r="P8567" s="8"/>
      <c r="R8567" s="8"/>
      <c r="T8567" s="8"/>
      <c r="AQ8567"/>
      <c r="BP8567" s="8"/>
    </row>
    <row r="8568" spans="1:68" x14ac:dyDescent="0.25">
      <c r="A8568" s="8"/>
      <c r="B8568" s="8"/>
      <c r="C8568" s="8"/>
      <c r="D8568" s="8"/>
      <c r="F8568" s="8"/>
      <c r="H8568"/>
      <c r="N8568"/>
      <c r="P8568" s="8"/>
      <c r="R8568" s="8"/>
      <c r="T8568" s="8"/>
      <c r="AQ8568"/>
      <c r="BP8568" s="8"/>
    </row>
    <row r="8569" spans="1:68" x14ac:dyDescent="0.25">
      <c r="A8569" s="8"/>
      <c r="B8569" s="8"/>
      <c r="C8569" s="8"/>
      <c r="D8569" s="8"/>
      <c r="F8569" s="8"/>
      <c r="H8569"/>
      <c r="N8569"/>
      <c r="P8569" s="8"/>
      <c r="R8569" s="8"/>
      <c r="T8569" s="8"/>
      <c r="AQ8569"/>
      <c r="BP8569" s="8"/>
    </row>
    <row r="8570" spans="1:68" x14ac:dyDescent="0.25">
      <c r="A8570" s="8"/>
      <c r="B8570" s="8"/>
      <c r="C8570" s="8"/>
      <c r="D8570" s="8"/>
      <c r="F8570" s="8"/>
      <c r="H8570"/>
      <c r="N8570"/>
      <c r="P8570" s="8"/>
      <c r="R8570" s="8"/>
      <c r="T8570" s="8"/>
      <c r="AQ8570"/>
      <c r="BP8570" s="8"/>
    </row>
    <row r="8571" spans="1:68" x14ac:dyDescent="0.25">
      <c r="A8571" s="8"/>
      <c r="B8571" s="8"/>
      <c r="C8571" s="8"/>
      <c r="D8571" s="8"/>
      <c r="F8571" s="8"/>
      <c r="H8571"/>
      <c r="N8571"/>
      <c r="P8571" s="8"/>
      <c r="R8571" s="8"/>
      <c r="T8571" s="8"/>
      <c r="AQ8571"/>
      <c r="BP8571" s="8"/>
    </row>
    <row r="8572" spans="1:68" x14ac:dyDescent="0.25">
      <c r="A8572" s="8"/>
      <c r="B8572" s="8"/>
      <c r="C8572" s="8"/>
      <c r="D8572" s="8"/>
      <c r="F8572" s="8"/>
      <c r="H8572"/>
      <c r="N8572"/>
      <c r="P8572" s="8"/>
      <c r="R8572" s="8"/>
      <c r="T8572" s="8"/>
      <c r="AQ8572"/>
      <c r="BP8572" s="8"/>
    </row>
    <row r="8573" spans="1:68" x14ac:dyDescent="0.25">
      <c r="A8573" s="8"/>
      <c r="B8573" s="8"/>
      <c r="C8573" s="8"/>
      <c r="D8573" s="8"/>
      <c r="F8573" s="8"/>
      <c r="H8573"/>
      <c r="N8573"/>
      <c r="P8573" s="8"/>
      <c r="R8573" s="8"/>
      <c r="T8573" s="8"/>
      <c r="AQ8573"/>
      <c r="BP8573" s="8"/>
    </row>
    <row r="8574" spans="1:68" x14ac:dyDescent="0.25">
      <c r="A8574" s="8"/>
      <c r="B8574" s="8"/>
      <c r="C8574" s="8"/>
      <c r="D8574" s="8"/>
      <c r="F8574" s="8"/>
      <c r="H8574"/>
      <c r="N8574"/>
      <c r="P8574" s="8"/>
      <c r="R8574" s="8"/>
      <c r="T8574" s="8"/>
      <c r="AQ8574"/>
      <c r="BP8574" s="8"/>
    </row>
    <row r="8575" spans="1:68" x14ac:dyDescent="0.25">
      <c r="A8575" s="8"/>
      <c r="B8575" s="8"/>
      <c r="C8575" s="8"/>
      <c r="D8575" s="8"/>
      <c r="F8575" s="8"/>
      <c r="H8575"/>
      <c r="N8575"/>
      <c r="P8575" s="8"/>
      <c r="R8575" s="8"/>
      <c r="T8575" s="8"/>
      <c r="AQ8575"/>
      <c r="BP8575" s="8"/>
    </row>
    <row r="8576" spans="1:68" x14ac:dyDescent="0.25">
      <c r="A8576" s="8"/>
      <c r="B8576" s="8"/>
      <c r="C8576" s="8"/>
      <c r="D8576" s="8"/>
      <c r="F8576" s="8"/>
      <c r="H8576"/>
      <c r="N8576"/>
      <c r="P8576" s="8"/>
      <c r="R8576" s="8"/>
      <c r="T8576" s="8"/>
      <c r="AQ8576"/>
      <c r="BP8576" s="8"/>
    </row>
    <row r="8577" spans="1:68" x14ac:dyDescent="0.25">
      <c r="A8577" s="8"/>
      <c r="B8577" s="8"/>
      <c r="C8577" s="8"/>
      <c r="D8577" s="8"/>
      <c r="F8577" s="8"/>
      <c r="H8577"/>
      <c r="N8577"/>
      <c r="P8577" s="8"/>
      <c r="R8577" s="8"/>
      <c r="T8577" s="8"/>
      <c r="AQ8577"/>
      <c r="BP8577" s="8"/>
    </row>
    <row r="8578" spans="1:68" x14ac:dyDescent="0.25">
      <c r="A8578" s="8"/>
      <c r="B8578" s="8"/>
      <c r="C8578" s="8"/>
      <c r="D8578" s="8"/>
      <c r="F8578" s="8"/>
      <c r="H8578"/>
      <c r="N8578"/>
      <c r="P8578" s="8"/>
      <c r="R8578" s="8"/>
      <c r="T8578" s="8"/>
      <c r="AQ8578"/>
      <c r="BP8578" s="8"/>
    </row>
    <row r="8579" spans="1:68" x14ac:dyDescent="0.25">
      <c r="A8579" s="8"/>
      <c r="B8579" s="8"/>
      <c r="C8579" s="8"/>
      <c r="D8579" s="8"/>
      <c r="F8579" s="8"/>
      <c r="H8579"/>
      <c r="N8579"/>
      <c r="P8579" s="8"/>
      <c r="R8579" s="8"/>
      <c r="T8579" s="8"/>
      <c r="AQ8579"/>
      <c r="BP8579" s="8"/>
    </row>
    <row r="8580" spans="1:68" x14ac:dyDescent="0.25">
      <c r="A8580" s="8"/>
      <c r="B8580" s="8"/>
      <c r="C8580" s="8"/>
      <c r="D8580" s="8"/>
      <c r="F8580" s="8"/>
      <c r="H8580"/>
      <c r="N8580"/>
      <c r="P8580" s="8"/>
      <c r="R8580" s="8"/>
      <c r="T8580" s="8"/>
      <c r="AQ8580"/>
      <c r="BP8580" s="8"/>
    </row>
    <row r="8581" spans="1:68" x14ac:dyDescent="0.25">
      <c r="A8581" s="8"/>
      <c r="B8581" s="8"/>
      <c r="C8581" s="8"/>
      <c r="D8581" s="8"/>
      <c r="F8581" s="8"/>
      <c r="H8581"/>
      <c r="N8581"/>
      <c r="P8581" s="8"/>
      <c r="R8581" s="8"/>
      <c r="T8581" s="8"/>
      <c r="AQ8581"/>
      <c r="BP8581" s="8"/>
    </row>
    <row r="8582" spans="1:68" x14ac:dyDescent="0.25">
      <c r="A8582" s="8"/>
      <c r="B8582" s="8"/>
      <c r="C8582" s="8"/>
      <c r="D8582" s="8"/>
      <c r="F8582" s="8"/>
      <c r="H8582"/>
      <c r="N8582"/>
      <c r="P8582" s="8"/>
      <c r="R8582" s="8"/>
      <c r="T8582" s="8"/>
      <c r="AQ8582"/>
      <c r="BP8582" s="8"/>
    </row>
    <row r="8583" spans="1:68" x14ac:dyDescent="0.25">
      <c r="A8583" s="8"/>
      <c r="B8583" s="8"/>
      <c r="C8583" s="8"/>
      <c r="D8583" s="8"/>
      <c r="F8583" s="8"/>
      <c r="H8583"/>
      <c r="N8583"/>
      <c r="P8583" s="8"/>
      <c r="R8583" s="8"/>
      <c r="T8583" s="8"/>
      <c r="AQ8583"/>
      <c r="BP8583" s="8"/>
    </row>
    <row r="8584" spans="1:68" x14ac:dyDescent="0.25">
      <c r="A8584" s="8"/>
      <c r="B8584" s="8"/>
      <c r="C8584" s="8"/>
      <c r="D8584" s="8"/>
      <c r="F8584" s="8"/>
      <c r="H8584"/>
      <c r="N8584"/>
      <c r="P8584" s="8"/>
      <c r="R8584" s="8"/>
      <c r="T8584" s="8"/>
      <c r="AQ8584"/>
      <c r="BP8584" s="8"/>
    </row>
    <row r="8585" spans="1:68" x14ac:dyDescent="0.25">
      <c r="A8585" s="8"/>
      <c r="B8585" s="8"/>
      <c r="C8585" s="8"/>
      <c r="D8585" s="8"/>
      <c r="F8585" s="8"/>
      <c r="H8585"/>
      <c r="N8585"/>
      <c r="P8585" s="8"/>
      <c r="R8585" s="8"/>
      <c r="T8585" s="8"/>
      <c r="AQ8585"/>
      <c r="BP8585" s="8"/>
    </row>
    <row r="8586" spans="1:68" x14ac:dyDescent="0.25">
      <c r="A8586" s="8"/>
      <c r="B8586" s="8"/>
      <c r="C8586" s="8"/>
      <c r="D8586" s="8"/>
      <c r="F8586" s="8"/>
      <c r="H8586"/>
      <c r="N8586"/>
      <c r="P8586" s="8"/>
      <c r="R8586" s="8"/>
      <c r="T8586" s="8"/>
      <c r="AQ8586"/>
      <c r="BP8586" s="8"/>
    </row>
    <row r="8587" spans="1:68" x14ac:dyDescent="0.25">
      <c r="A8587" s="8"/>
      <c r="B8587" s="8"/>
      <c r="C8587" s="8"/>
      <c r="D8587" s="8"/>
      <c r="F8587" s="8"/>
      <c r="H8587"/>
      <c r="N8587"/>
      <c r="P8587" s="8"/>
      <c r="R8587" s="8"/>
      <c r="T8587" s="8"/>
      <c r="AQ8587"/>
      <c r="BP8587" s="8"/>
    </row>
    <row r="8588" spans="1:68" x14ac:dyDescent="0.25">
      <c r="A8588" s="8"/>
      <c r="B8588" s="8"/>
      <c r="C8588" s="8"/>
      <c r="D8588" s="8"/>
      <c r="F8588" s="8"/>
      <c r="H8588"/>
      <c r="N8588"/>
      <c r="P8588" s="8"/>
      <c r="R8588" s="8"/>
      <c r="T8588" s="8"/>
      <c r="AQ8588"/>
      <c r="BP8588" s="8"/>
    </row>
    <row r="8589" spans="1:68" x14ac:dyDescent="0.25">
      <c r="A8589" s="8"/>
      <c r="B8589" s="8"/>
      <c r="C8589" s="8"/>
      <c r="D8589" s="8"/>
      <c r="F8589" s="8"/>
      <c r="H8589"/>
      <c r="N8589"/>
      <c r="P8589" s="8"/>
      <c r="R8589" s="8"/>
      <c r="T8589" s="8"/>
      <c r="AQ8589"/>
      <c r="BP8589" s="8"/>
    </row>
    <row r="8590" spans="1:68" x14ac:dyDescent="0.25">
      <c r="A8590" s="8"/>
      <c r="B8590" s="8"/>
      <c r="C8590" s="8"/>
      <c r="D8590" s="8"/>
      <c r="F8590" s="8"/>
      <c r="H8590"/>
      <c r="N8590"/>
      <c r="P8590" s="8"/>
      <c r="R8590" s="8"/>
      <c r="T8590" s="8"/>
      <c r="AQ8590"/>
      <c r="BP8590" s="8"/>
    </row>
    <row r="8591" spans="1:68" x14ac:dyDescent="0.25">
      <c r="A8591" s="8"/>
      <c r="B8591" s="8"/>
      <c r="C8591" s="8"/>
      <c r="D8591" s="8"/>
      <c r="F8591" s="8"/>
      <c r="H8591"/>
      <c r="N8591"/>
      <c r="P8591" s="8"/>
      <c r="R8591" s="8"/>
      <c r="T8591" s="8"/>
      <c r="AQ8591"/>
      <c r="BP8591" s="8"/>
    </row>
    <row r="8592" spans="1:68" x14ac:dyDescent="0.25">
      <c r="A8592" s="8"/>
      <c r="B8592" s="8"/>
      <c r="C8592" s="8"/>
      <c r="D8592" s="8"/>
      <c r="F8592" s="8"/>
      <c r="H8592"/>
      <c r="N8592"/>
      <c r="P8592" s="8"/>
      <c r="R8592" s="8"/>
      <c r="T8592" s="8"/>
      <c r="AQ8592"/>
      <c r="BP8592" s="8"/>
    </row>
    <row r="8593" spans="1:68" x14ac:dyDescent="0.25">
      <c r="A8593" s="8"/>
      <c r="B8593" s="8"/>
      <c r="C8593" s="8"/>
      <c r="D8593" s="8"/>
      <c r="F8593" s="8"/>
      <c r="H8593"/>
      <c r="N8593"/>
      <c r="P8593" s="8"/>
      <c r="R8593" s="8"/>
      <c r="T8593" s="8"/>
      <c r="AQ8593"/>
      <c r="BP8593" s="8"/>
    </row>
    <row r="8594" spans="1:68" x14ac:dyDescent="0.25">
      <c r="A8594" s="8"/>
      <c r="B8594" s="8"/>
      <c r="C8594" s="8"/>
      <c r="D8594" s="8"/>
      <c r="F8594" s="8"/>
      <c r="H8594"/>
      <c r="N8594"/>
      <c r="P8594" s="8"/>
      <c r="R8594" s="8"/>
      <c r="T8594" s="8"/>
      <c r="AQ8594"/>
      <c r="BP8594" s="8"/>
    </row>
    <row r="8595" spans="1:68" x14ac:dyDescent="0.25">
      <c r="A8595" s="8"/>
      <c r="B8595" s="8"/>
      <c r="C8595" s="8"/>
      <c r="D8595" s="8"/>
      <c r="F8595" s="8"/>
      <c r="H8595"/>
      <c r="N8595"/>
      <c r="P8595" s="8"/>
      <c r="R8595" s="8"/>
      <c r="T8595" s="8"/>
      <c r="AQ8595"/>
      <c r="BP8595" s="8"/>
    </row>
    <row r="8596" spans="1:68" x14ac:dyDescent="0.25">
      <c r="A8596" s="8"/>
      <c r="B8596" s="8"/>
      <c r="C8596" s="8"/>
      <c r="D8596" s="8"/>
      <c r="F8596" s="8"/>
      <c r="H8596"/>
      <c r="N8596"/>
      <c r="P8596" s="8"/>
      <c r="R8596" s="8"/>
      <c r="T8596" s="8"/>
      <c r="AQ8596"/>
      <c r="BP8596" s="8"/>
    </row>
    <row r="8597" spans="1:68" x14ac:dyDescent="0.25">
      <c r="A8597" s="8"/>
      <c r="B8597" s="8"/>
      <c r="C8597" s="8"/>
      <c r="D8597" s="8"/>
      <c r="F8597" s="8"/>
      <c r="H8597"/>
      <c r="N8597"/>
      <c r="P8597" s="8"/>
      <c r="R8597" s="8"/>
      <c r="T8597" s="8"/>
      <c r="AQ8597"/>
      <c r="BP8597" s="8"/>
    </row>
    <row r="8598" spans="1:68" x14ac:dyDescent="0.25">
      <c r="A8598" s="8"/>
      <c r="B8598" s="8"/>
      <c r="C8598" s="8"/>
      <c r="D8598" s="8"/>
      <c r="F8598" s="8"/>
      <c r="H8598"/>
      <c r="N8598"/>
      <c r="P8598" s="8"/>
      <c r="R8598" s="8"/>
      <c r="T8598" s="8"/>
      <c r="AQ8598"/>
      <c r="BP8598" s="8"/>
    </row>
    <row r="8599" spans="1:68" x14ac:dyDescent="0.25">
      <c r="A8599" s="8"/>
      <c r="B8599" s="8"/>
      <c r="C8599" s="8"/>
      <c r="D8599" s="8"/>
      <c r="F8599" s="8"/>
      <c r="H8599"/>
      <c r="N8599"/>
      <c r="P8599" s="8"/>
      <c r="R8599" s="8"/>
      <c r="T8599" s="8"/>
      <c r="AQ8599"/>
      <c r="BP8599" s="8"/>
    </row>
    <row r="8600" spans="1:68" x14ac:dyDescent="0.25">
      <c r="A8600" s="8"/>
      <c r="B8600" s="8"/>
      <c r="C8600" s="8"/>
      <c r="D8600" s="8"/>
      <c r="F8600" s="8"/>
      <c r="H8600"/>
      <c r="N8600"/>
      <c r="P8600" s="8"/>
      <c r="R8600" s="8"/>
      <c r="T8600" s="8"/>
      <c r="AQ8600"/>
      <c r="BP8600" s="8"/>
    </row>
    <row r="8601" spans="1:68" x14ac:dyDescent="0.25">
      <c r="A8601" s="8"/>
      <c r="B8601" s="8"/>
      <c r="C8601" s="8"/>
      <c r="D8601" s="8"/>
      <c r="F8601" s="8"/>
      <c r="H8601"/>
      <c r="N8601"/>
      <c r="P8601" s="8"/>
      <c r="R8601" s="8"/>
      <c r="T8601" s="8"/>
      <c r="AQ8601"/>
      <c r="BP8601" s="8"/>
    </row>
    <row r="8602" spans="1:68" x14ac:dyDescent="0.25">
      <c r="A8602" s="8"/>
      <c r="B8602" s="8"/>
      <c r="C8602" s="8"/>
      <c r="D8602" s="8"/>
      <c r="F8602" s="8"/>
      <c r="H8602"/>
      <c r="N8602"/>
      <c r="P8602" s="8"/>
      <c r="R8602" s="8"/>
      <c r="T8602" s="8"/>
      <c r="AQ8602"/>
      <c r="BP8602" s="8"/>
    </row>
    <row r="8603" spans="1:68" x14ac:dyDescent="0.25">
      <c r="A8603" s="8"/>
      <c r="B8603" s="8"/>
      <c r="C8603" s="8"/>
      <c r="D8603" s="8"/>
      <c r="F8603" s="8"/>
      <c r="H8603"/>
      <c r="N8603"/>
      <c r="P8603" s="8"/>
      <c r="R8603" s="8"/>
      <c r="T8603" s="8"/>
      <c r="AQ8603"/>
      <c r="BP8603" s="8"/>
    </row>
    <row r="8604" spans="1:68" x14ac:dyDescent="0.25">
      <c r="A8604" s="8"/>
      <c r="B8604" s="8"/>
      <c r="C8604" s="8"/>
      <c r="D8604" s="8"/>
      <c r="F8604" s="8"/>
      <c r="H8604"/>
      <c r="N8604"/>
      <c r="P8604" s="8"/>
      <c r="R8604" s="8"/>
      <c r="T8604" s="8"/>
      <c r="AQ8604"/>
      <c r="BP8604" s="8"/>
    </row>
    <row r="8605" spans="1:68" x14ac:dyDescent="0.25">
      <c r="A8605" s="8"/>
      <c r="B8605" s="8"/>
      <c r="C8605" s="8"/>
      <c r="D8605" s="8"/>
      <c r="F8605" s="8"/>
      <c r="H8605"/>
      <c r="N8605"/>
      <c r="P8605" s="8"/>
      <c r="R8605" s="8"/>
      <c r="T8605" s="8"/>
      <c r="AQ8605"/>
      <c r="BP8605" s="8"/>
    </row>
    <row r="8606" spans="1:68" x14ac:dyDescent="0.25">
      <c r="A8606" s="8"/>
      <c r="B8606" s="8"/>
      <c r="C8606" s="8"/>
      <c r="D8606" s="8"/>
      <c r="F8606" s="8"/>
      <c r="H8606"/>
      <c r="N8606"/>
      <c r="P8606" s="8"/>
      <c r="R8606" s="8"/>
      <c r="T8606" s="8"/>
      <c r="AQ8606"/>
      <c r="BP8606" s="8"/>
    </row>
    <row r="8607" spans="1:68" x14ac:dyDescent="0.25">
      <c r="A8607" s="8"/>
      <c r="B8607" s="8"/>
      <c r="C8607" s="8"/>
      <c r="D8607" s="8"/>
      <c r="F8607" s="8"/>
      <c r="H8607"/>
      <c r="N8607"/>
      <c r="P8607" s="8"/>
      <c r="R8607" s="8"/>
      <c r="T8607" s="8"/>
      <c r="AQ8607"/>
      <c r="BP8607" s="8"/>
    </row>
    <row r="8608" spans="1:68" x14ac:dyDescent="0.25">
      <c r="A8608" s="8"/>
      <c r="B8608" s="8"/>
      <c r="C8608" s="8"/>
      <c r="D8608" s="8"/>
      <c r="F8608" s="8"/>
      <c r="H8608"/>
      <c r="N8608"/>
      <c r="P8608" s="8"/>
      <c r="R8608" s="8"/>
      <c r="T8608" s="8"/>
      <c r="AQ8608"/>
      <c r="BP8608" s="8"/>
    </row>
    <row r="8609" spans="1:68" x14ac:dyDescent="0.25">
      <c r="A8609" s="8"/>
      <c r="B8609" s="8"/>
      <c r="C8609" s="8"/>
      <c r="D8609" s="8"/>
      <c r="F8609" s="8"/>
      <c r="H8609"/>
      <c r="N8609"/>
      <c r="P8609" s="8"/>
      <c r="R8609" s="8"/>
      <c r="T8609" s="8"/>
      <c r="AQ8609"/>
      <c r="BP8609" s="8"/>
    </row>
    <row r="8610" spans="1:68" x14ac:dyDescent="0.25">
      <c r="A8610" s="8"/>
      <c r="B8610" s="8"/>
      <c r="C8610" s="8"/>
      <c r="D8610" s="8"/>
      <c r="F8610" s="8"/>
      <c r="H8610"/>
      <c r="N8610"/>
      <c r="P8610" s="8"/>
      <c r="R8610" s="8"/>
      <c r="T8610" s="8"/>
      <c r="AQ8610"/>
      <c r="BP8610" s="8"/>
    </row>
    <row r="8611" spans="1:68" x14ac:dyDescent="0.25">
      <c r="A8611" s="8"/>
      <c r="B8611" s="8"/>
      <c r="C8611" s="8"/>
      <c r="D8611" s="8"/>
      <c r="F8611" s="8"/>
      <c r="H8611"/>
      <c r="N8611"/>
      <c r="P8611" s="8"/>
      <c r="R8611" s="8"/>
      <c r="T8611" s="8"/>
      <c r="AQ8611"/>
      <c r="BP8611" s="8"/>
    </row>
    <row r="8612" spans="1:68" x14ac:dyDescent="0.25">
      <c r="A8612" s="8"/>
      <c r="B8612" s="8"/>
      <c r="C8612" s="8"/>
      <c r="D8612" s="8"/>
      <c r="F8612" s="8"/>
      <c r="H8612"/>
      <c r="N8612"/>
      <c r="P8612" s="8"/>
      <c r="R8612" s="8"/>
      <c r="T8612" s="8"/>
      <c r="AQ8612"/>
      <c r="BP8612" s="8"/>
    </row>
    <row r="8613" spans="1:68" x14ac:dyDescent="0.25">
      <c r="A8613" s="8"/>
      <c r="B8613" s="8"/>
      <c r="C8613" s="8"/>
      <c r="D8613" s="8"/>
      <c r="F8613" s="8"/>
      <c r="H8613"/>
      <c r="N8613"/>
      <c r="P8613" s="8"/>
      <c r="R8613" s="8"/>
      <c r="T8613" s="8"/>
      <c r="AQ8613"/>
      <c r="BP8613" s="8"/>
    </row>
    <row r="8614" spans="1:68" x14ac:dyDescent="0.25">
      <c r="A8614" s="8"/>
      <c r="B8614" s="8"/>
      <c r="C8614" s="8"/>
      <c r="D8614" s="8"/>
      <c r="F8614" s="8"/>
      <c r="H8614"/>
      <c r="N8614"/>
      <c r="P8614" s="8"/>
      <c r="R8614" s="8"/>
      <c r="T8614" s="8"/>
      <c r="AQ8614"/>
      <c r="BP8614" s="8"/>
    </row>
    <row r="8615" spans="1:68" x14ac:dyDescent="0.25">
      <c r="A8615" s="8"/>
      <c r="B8615" s="8"/>
      <c r="C8615" s="8"/>
      <c r="D8615" s="8"/>
      <c r="F8615" s="8"/>
      <c r="H8615"/>
      <c r="N8615"/>
      <c r="P8615" s="8"/>
      <c r="R8615" s="8"/>
      <c r="T8615" s="8"/>
      <c r="AQ8615"/>
      <c r="BP8615" s="8"/>
    </row>
    <row r="8616" spans="1:68" x14ac:dyDescent="0.25">
      <c r="A8616" s="8"/>
      <c r="B8616" s="8"/>
      <c r="C8616" s="8"/>
      <c r="D8616" s="8"/>
      <c r="F8616" s="8"/>
      <c r="H8616"/>
      <c r="N8616"/>
      <c r="P8616" s="8"/>
      <c r="R8616" s="8"/>
      <c r="T8616" s="8"/>
      <c r="AQ8616"/>
      <c r="BP8616" s="8"/>
    </row>
    <row r="8617" spans="1:68" x14ac:dyDescent="0.25">
      <c r="A8617" s="8"/>
      <c r="B8617" s="8"/>
      <c r="C8617" s="8"/>
      <c r="D8617" s="8"/>
      <c r="F8617" s="8"/>
      <c r="H8617"/>
      <c r="N8617"/>
      <c r="P8617" s="8"/>
      <c r="R8617" s="8"/>
      <c r="T8617" s="8"/>
      <c r="AQ8617"/>
      <c r="BP8617" s="8"/>
    </row>
    <row r="8618" spans="1:68" x14ac:dyDescent="0.25">
      <c r="A8618" s="8"/>
      <c r="B8618" s="8"/>
      <c r="C8618" s="8"/>
      <c r="D8618" s="8"/>
      <c r="F8618" s="8"/>
      <c r="H8618"/>
      <c r="N8618"/>
      <c r="P8618" s="8"/>
      <c r="R8618" s="8"/>
      <c r="T8618" s="8"/>
      <c r="AQ8618"/>
      <c r="BP8618" s="8"/>
    </row>
    <row r="8619" spans="1:68" x14ac:dyDescent="0.25">
      <c r="A8619" s="8"/>
      <c r="B8619" s="8"/>
      <c r="C8619" s="8"/>
      <c r="D8619" s="8"/>
      <c r="F8619" s="8"/>
      <c r="H8619"/>
      <c r="N8619"/>
      <c r="P8619" s="8"/>
      <c r="R8619" s="8"/>
      <c r="T8619" s="8"/>
      <c r="AQ8619"/>
      <c r="BP8619" s="8"/>
    </row>
    <row r="8620" spans="1:68" x14ac:dyDescent="0.25">
      <c r="A8620" s="8"/>
      <c r="B8620" s="8"/>
      <c r="C8620" s="8"/>
      <c r="D8620" s="8"/>
      <c r="F8620" s="8"/>
      <c r="H8620"/>
      <c r="N8620"/>
      <c r="P8620" s="8"/>
      <c r="R8620" s="8"/>
      <c r="T8620" s="8"/>
      <c r="AQ8620"/>
      <c r="BP8620" s="8"/>
    </row>
    <row r="8621" spans="1:68" x14ac:dyDescent="0.25">
      <c r="A8621" s="8"/>
      <c r="B8621" s="8"/>
      <c r="C8621" s="8"/>
      <c r="D8621" s="8"/>
      <c r="F8621" s="8"/>
      <c r="H8621"/>
      <c r="N8621"/>
      <c r="P8621" s="8"/>
      <c r="R8621" s="8"/>
      <c r="T8621" s="8"/>
      <c r="AQ8621"/>
      <c r="BP8621" s="8"/>
    </row>
    <row r="8622" spans="1:68" x14ac:dyDescent="0.25">
      <c r="A8622" s="8"/>
      <c r="B8622" s="8"/>
      <c r="C8622" s="8"/>
      <c r="D8622" s="8"/>
      <c r="F8622" s="8"/>
      <c r="H8622"/>
      <c r="N8622"/>
      <c r="P8622" s="8"/>
      <c r="R8622" s="8"/>
      <c r="T8622" s="8"/>
      <c r="AQ8622"/>
      <c r="BP8622" s="8"/>
    </row>
    <row r="8623" spans="1:68" x14ac:dyDescent="0.25">
      <c r="A8623" s="8"/>
      <c r="B8623" s="8"/>
      <c r="C8623" s="8"/>
      <c r="D8623" s="8"/>
      <c r="F8623" s="8"/>
      <c r="H8623"/>
      <c r="N8623"/>
      <c r="P8623" s="8"/>
      <c r="R8623" s="8"/>
      <c r="T8623" s="8"/>
      <c r="AQ8623"/>
      <c r="BP8623" s="8"/>
    </row>
    <row r="8624" spans="1:68" x14ac:dyDescent="0.25">
      <c r="A8624" s="8"/>
      <c r="B8624" s="8"/>
      <c r="C8624" s="8"/>
      <c r="D8624" s="8"/>
      <c r="F8624" s="8"/>
      <c r="H8624"/>
      <c r="N8624"/>
      <c r="P8624" s="8"/>
      <c r="R8624" s="8"/>
      <c r="T8624" s="8"/>
      <c r="AQ8624"/>
      <c r="BP8624" s="8"/>
    </row>
    <row r="8625" spans="1:68" x14ac:dyDescent="0.25">
      <c r="A8625" s="8"/>
      <c r="B8625" s="8"/>
      <c r="C8625" s="8"/>
      <c r="D8625" s="8"/>
      <c r="F8625" s="8"/>
      <c r="H8625"/>
      <c r="N8625"/>
      <c r="P8625" s="8"/>
      <c r="R8625" s="8"/>
      <c r="T8625" s="8"/>
      <c r="AQ8625"/>
      <c r="BP8625" s="8"/>
    </row>
    <row r="8626" spans="1:68" x14ac:dyDescent="0.25">
      <c r="A8626" s="8"/>
      <c r="B8626" s="8"/>
      <c r="C8626" s="8"/>
      <c r="D8626" s="8"/>
      <c r="F8626" s="8"/>
      <c r="H8626"/>
      <c r="N8626"/>
      <c r="P8626" s="8"/>
      <c r="R8626" s="8"/>
      <c r="T8626" s="8"/>
      <c r="AQ8626"/>
      <c r="BP8626" s="8"/>
    </row>
    <row r="8627" spans="1:68" x14ac:dyDescent="0.25">
      <c r="A8627" s="8"/>
      <c r="B8627" s="8"/>
      <c r="C8627" s="8"/>
      <c r="D8627" s="8"/>
      <c r="F8627" s="8"/>
      <c r="H8627"/>
      <c r="N8627"/>
      <c r="P8627" s="8"/>
      <c r="R8627" s="8"/>
      <c r="T8627" s="8"/>
      <c r="AQ8627"/>
      <c r="BP8627" s="8"/>
    </row>
    <row r="8628" spans="1:68" x14ac:dyDescent="0.25">
      <c r="A8628" s="8"/>
      <c r="B8628" s="8"/>
      <c r="C8628" s="8"/>
      <c r="D8628" s="8"/>
      <c r="F8628" s="8"/>
      <c r="H8628"/>
      <c r="N8628"/>
      <c r="P8628" s="8"/>
      <c r="R8628" s="8"/>
      <c r="T8628" s="8"/>
      <c r="AQ8628"/>
      <c r="BP8628" s="8"/>
    </row>
    <row r="8629" spans="1:68" x14ac:dyDescent="0.25">
      <c r="A8629" s="8"/>
      <c r="B8629" s="8"/>
      <c r="C8629" s="8"/>
      <c r="D8629" s="8"/>
      <c r="F8629" s="8"/>
      <c r="H8629"/>
      <c r="N8629"/>
      <c r="P8629" s="8"/>
      <c r="R8629" s="8"/>
      <c r="T8629" s="8"/>
      <c r="AQ8629"/>
      <c r="BP8629" s="8"/>
    </row>
    <row r="8630" spans="1:68" x14ac:dyDescent="0.25">
      <c r="A8630" s="8"/>
      <c r="B8630" s="8"/>
      <c r="C8630" s="8"/>
      <c r="D8630" s="8"/>
      <c r="F8630" s="8"/>
      <c r="H8630"/>
      <c r="N8630"/>
      <c r="P8630" s="8"/>
      <c r="R8630" s="8"/>
      <c r="T8630" s="8"/>
      <c r="AQ8630"/>
      <c r="BP8630" s="8"/>
    </row>
    <row r="8631" spans="1:68" x14ac:dyDescent="0.25">
      <c r="A8631" s="8"/>
      <c r="B8631" s="8"/>
      <c r="C8631" s="8"/>
      <c r="D8631" s="8"/>
      <c r="F8631" s="8"/>
      <c r="H8631"/>
      <c r="N8631"/>
      <c r="P8631" s="8"/>
      <c r="R8631" s="8"/>
      <c r="T8631" s="8"/>
      <c r="AQ8631"/>
      <c r="BP8631" s="8"/>
    </row>
    <row r="8632" spans="1:68" x14ac:dyDescent="0.25">
      <c r="A8632" s="8"/>
      <c r="B8632" s="8"/>
      <c r="C8632" s="8"/>
      <c r="D8632" s="8"/>
      <c r="F8632" s="8"/>
      <c r="H8632"/>
      <c r="N8632"/>
      <c r="P8632" s="8"/>
      <c r="R8632" s="8"/>
      <c r="T8632" s="8"/>
      <c r="AQ8632"/>
      <c r="BP8632" s="8"/>
    </row>
    <row r="8633" spans="1:68" x14ac:dyDescent="0.25">
      <c r="A8633" s="8"/>
      <c r="B8633" s="8"/>
      <c r="C8633" s="8"/>
      <c r="D8633" s="8"/>
      <c r="F8633" s="8"/>
      <c r="H8633"/>
      <c r="N8633"/>
      <c r="P8633" s="8"/>
      <c r="R8633" s="8"/>
      <c r="T8633" s="8"/>
      <c r="AQ8633"/>
      <c r="BP8633" s="8"/>
    </row>
    <row r="8634" spans="1:68" x14ac:dyDescent="0.25">
      <c r="A8634" s="8"/>
      <c r="B8634" s="8"/>
      <c r="C8634" s="8"/>
      <c r="D8634" s="8"/>
      <c r="F8634" s="8"/>
      <c r="H8634"/>
      <c r="N8634"/>
      <c r="P8634" s="8"/>
      <c r="R8634" s="8"/>
      <c r="T8634" s="8"/>
      <c r="AQ8634"/>
      <c r="BP8634" s="8"/>
    </row>
    <row r="8635" spans="1:68" x14ac:dyDescent="0.25">
      <c r="A8635" s="8"/>
      <c r="B8635" s="8"/>
      <c r="C8635" s="8"/>
      <c r="D8635" s="8"/>
      <c r="F8635" s="8"/>
      <c r="H8635"/>
      <c r="N8635"/>
      <c r="P8635" s="8"/>
      <c r="R8635" s="8"/>
      <c r="T8635" s="8"/>
      <c r="AQ8635"/>
      <c r="BP8635" s="8"/>
    </row>
    <row r="8636" spans="1:68" x14ac:dyDescent="0.25">
      <c r="A8636" s="8"/>
      <c r="B8636" s="8"/>
      <c r="C8636" s="8"/>
      <c r="D8636" s="8"/>
      <c r="F8636" s="8"/>
      <c r="H8636"/>
      <c r="N8636"/>
      <c r="P8636" s="8"/>
      <c r="R8636" s="8"/>
      <c r="T8636" s="8"/>
      <c r="AQ8636"/>
      <c r="BP8636" s="8"/>
    </row>
    <row r="8637" spans="1:68" x14ac:dyDescent="0.25">
      <c r="A8637" s="8"/>
      <c r="B8637" s="8"/>
      <c r="C8637" s="8"/>
      <c r="D8637" s="8"/>
      <c r="F8637" s="8"/>
      <c r="H8637"/>
      <c r="N8637"/>
      <c r="P8637" s="8"/>
      <c r="R8637" s="8"/>
      <c r="T8637" s="8"/>
      <c r="AQ8637"/>
      <c r="BP8637" s="8"/>
    </row>
    <row r="8638" spans="1:68" x14ac:dyDescent="0.25">
      <c r="A8638" s="8"/>
      <c r="B8638" s="8"/>
      <c r="C8638" s="8"/>
      <c r="D8638" s="8"/>
      <c r="F8638" s="8"/>
      <c r="H8638"/>
      <c r="N8638"/>
      <c r="P8638" s="8"/>
      <c r="R8638" s="8"/>
      <c r="T8638" s="8"/>
      <c r="AQ8638"/>
      <c r="BP8638" s="8"/>
    </row>
    <row r="8639" spans="1:68" x14ac:dyDescent="0.25">
      <c r="A8639" s="8"/>
      <c r="B8639" s="8"/>
      <c r="C8639" s="8"/>
      <c r="D8639" s="8"/>
      <c r="F8639" s="8"/>
      <c r="H8639"/>
      <c r="N8639"/>
      <c r="P8639" s="8"/>
      <c r="R8639" s="8"/>
      <c r="T8639" s="8"/>
      <c r="AQ8639"/>
      <c r="BP8639" s="8"/>
    </row>
    <row r="8640" spans="1:68" x14ac:dyDescent="0.25">
      <c r="A8640" s="8"/>
      <c r="B8640" s="8"/>
      <c r="C8640" s="8"/>
      <c r="D8640" s="8"/>
      <c r="F8640" s="8"/>
      <c r="H8640"/>
      <c r="N8640"/>
      <c r="P8640" s="8"/>
      <c r="R8640" s="8"/>
      <c r="T8640" s="8"/>
      <c r="AQ8640"/>
      <c r="BP8640" s="8"/>
    </row>
    <row r="8641" spans="1:68" x14ac:dyDescent="0.25">
      <c r="A8641" s="8"/>
      <c r="B8641" s="8"/>
      <c r="C8641" s="8"/>
      <c r="D8641" s="8"/>
      <c r="F8641" s="8"/>
      <c r="H8641"/>
      <c r="N8641"/>
      <c r="P8641" s="8"/>
      <c r="R8641" s="8"/>
      <c r="T8641" s="8"/>
      <c r="AQ8641"/>
      <c r="BP8641" s="8"/>
    </row>
    <row r="8642" spans="1:68" x14ac:dyDescent="0.25">
      <c r="A8642" s="8"/>
      <c r="B8642" s="8"/>
      <c r="C8642" s="8"/>
      <c r="D8642" s="8"/>
      <c r="F8642" s="8"/>
      <c r="H8642"/>
      <c r="N8642"/>
      <c r="P8642" s="8"/>
      <c r="R8642" s="8"/>
      <c r="T8642" s="8"/>
      <c r="AQ8642"/>
      <c r="BP8642" s="8"/>
    </row>
    <row r="8643" spans="1:68" x14ac:dyDescent="0.25">
      <c r="A8643" s="8"/>
      <c r="B8643" s="8"/>
      <c r="C8643" s="8"/>
      <c r="D8643" s="8"/>
      <c r="F8643" s="8"/>
      <c r="H8643"/>
      <c r="N8643"/>
      <c r="P8643" s="8"/>
      <c r="R8643" s="8"/>
      <c r="T8643" s="8"/>
      <c r="AQ8643"/>
      <c r="BP8643" s="8"/>
    </row>
    <row r="8644" spans="1:68" x14ac:dyDescent="0.25">
      <c r="A8644" s="8"/>
      <c r="B8644" s="8"/>
      <c r="C8644" s="8"/>
      <c r="D8644" s="8"/>
      <c r="F8644" s="8"/>
      <c r="H8644"/>
      <c r="N8644"/>
      <c r="P8644" s="8"/>
      <c r="R8644" s="8"/>
      <c r="T8644" s="8"/>
      <c r="AQ8644"/>
      <c r="BP8644" s="8"/>
    </row>
    <row r="8645" spans="1:68" x14ac:dyDescent="0.25">
      <c r="A8645" s="8"/>
      <c r="B8645" s="8"/>
      <c r="C8645" s="8"/>
      <c r="D8645" s="8"/>
      <c r="F8645" s="8"/>
      <c r="H8645"/>
      <c r="N8645"/>
      <c r="P8645" s="8"/>
      <c r="R8645" s="8"/>
      <c r="T8645" s="8"/>
      <c r="AQ8645"/>
      <c r="BP8645" s="8"/>
    </row>
    <row r="8646" spans="1:68" x14ac:dyDescent="0.25">
      <c r="A8646" s="8"/>
      <c r="B8646" s="8"/>
      <c r="C8646" s="8"/>
      <c r="D8646" s="8"/>
      <c r="F8646" s="8"/>
      <c r="H8646"/>
      <c r="N8646"/>
      <c r="P8646" s="8"/>
      <c r="R8646" s="8"/>
      <c r="T8646" s="8"/>
      <c r="AQ8646"/>
      <c r="BP8646" s="8"/>
    </row>
    <row r="8647" spans="1:68" x14ac:dyDescent="0.25">
      <c r="A8647" s="8"/>
      <c r="B8647" s="8"/>
      <c r="C8647" s="8"/>
      <c r="D8647" s="8"/>
      <c r="F8647" s="8"/>
      <c r="H8647"/>
      <c r="N8647"/>
      <c r="P8647" s="8"/>
      <c r="R8647" s="8"/>
      <c r="T8647" s="8"/>
      <c r="AQ8647"/>
      <c r="BP8647" s="8"/>
    </row>
    <row r="8648" spans="1:68" x14ac:dyDescent="0.25">
      <c r="A8648" s="8"/>
      <c r="B8648" s="8"/>
      <c r="C8648" s="8"/>
      <c r="D8648" s="8"/>
      <c r="F8648" s="8"/>
      <c r="H8648"/>
      <c r="N8648"/>
      <c r="P8648" s="8"/>
      <c r="R8648" s="8"/>
      <c r="T8648" s="8"/>
      <c r="AQ8648"/>
      <c r="BP8648" s="8"/>
    </row>
    <row r="8649" spans="1:68" x14ac:dyDescent="0.25">
      <c r="A8649" s="8"/>
      <c r="B8649" s="8"/>
      <c r="C8649" s="8"/>
      <c r="D8649" s="8"/>
      <c r="F8649" s="8"/>
      <c r="H8649"/>
      <c r="N8649"/>
      <c r="P8649" s="8"/>
      <c r="R8649" s="8"/>
      <c r="T8649" s="8"/>
      <c r="AQ8649"/>
      <c r="BP8649" s="8"/>
    </row>
    <row r="8650" spans="1:68" x14ac:dyDescent="0.25">
      <c r="A8650" s="8"/>
      <c r="B8650" s="8"/>
      <c r="C8650" s="8"/>
      <c r="D8650" s="8"/>
      <c r="F8650" s="8"/>
      <c r="H8650"/>
      <c r="N8650"/>
      <c r="R8650" s="8"/>
      <c r="T8650" s="8"/>
      <c r="AQ8650"/>
      <c r="BP8650" s="8"/>
    </row>
    <row r="8651" spans="1:68" x14ac:dyDescent="0.25">
      <c r="A8651" s="8"/>
      <c r="B8651" s="8"/>
      <c r="C8651" s="8"/>
      <c r="D8651" s="8"/>
      <c r="F8651" s="8"/>
      <c r="H8651"/>
      <c r="N8651"/>
      <c r="R8651" s="8"/>
      <c r="T8651" s="8"/>
      <c r="AQ8651"/>
      <c r="BP8651" s="8"/>
    </row>
    <row r="8652" spans="1:68" x14ac:dyDescent="0.25">
      <c r="A8652" s="8"/>
      <c r="B8652" s="8"/>
      <c r="C8652" s="8"/>
      <c r="D8652" s="8"/>
      <c r="F8652" s="8"/>
      <c r="H8652"/>
      <c r="N8652"/>
      <c r="R8652" s="8"/>
      <c r="T8652" s="8"/>
      <c r="AQ8652"/>
      <c r="BP8652" s="8"/>
    </row>
    <row r="8653" spans="1:68" x14ac:dyDescent="0.25">
      <c r="A8653" s="8"/>
      <c r="B8653" s="8"/>
      <c r="C8653" s="8"/>
      <c r="D8653" s="8"/>
      <c r="F8653" s="8"/>
      <c r="H8653"/>
      <c r="N8653"/>
      <c r="R8653" s="8"/>
      <c r="AQ8653"/>
      <c r="BP8653" s="8"/>
    </row>
    <row r="8654" spans="1:68" x14ac:dyDescent="0.25">
      <c r="A8654" s="8"/>
      <c r="B8654" s="8"/>
      <c r="C8654" s="8"/>
      <c r="D8654" s="8"/>
      <c r="F8654" s="8"/>
      <c r="H8654"/>
      <c r="N8654"/>
      <c r="R8654" s="8"/>
      <c r="AQ8654"/>
      <c r="BP8654" s="8"/>
    </row>
    <row r="8655" spans="1:68" x14ac:dyDescent="0.25">
      <c r="A8655" s="8"/>
      <c r="B8655" s="8"/>
      <c r="C8655" s="8"/>
      <c r="D8655" s="8"/>
      <c r="F8655" s="8"/>
      <c r="H8655"/>
      <c r="N8655"/>
      <c r="R8655" s="8"/>
      <c r="AQ8655"/>
      <c r="BP8655" s="8"/>
    </row>
    <row r="8656" spans="1:68" x14ac:dyDescent="0.25">
      <c r="A8656" s="8"/>
      <c r="B8656" s="8"/>
      <c r="C8656" s="8"/>
      <c r="D8656" s="8"/>
      <c r="F8656" s="8"/>
      <c r="H8656"/>
      <c r="N8656"/>
      <c r="R8656" s="8"/>
      <c r="AQ8656"/>
      <c r="BP8656" s="8"/>
    </row>
    <row r="8657" spans="1:68" x14ac:dyDescent="0.25">
      <c r="A8657" s="8"/>
      <c r="B8657" s="8"/>
      <c r="C8657" s="8"/>
      <c r="F8657" s="8"/>
      <c r="H8657"/>
      <c r="N8657"/>
      <c r="R8657" s="8"/>
      <c r="AQ8657"/>
      <c r="BP8657" s="8"/>
    </row>
    <row r="8658" spans="1:68" x14ac:dyDescent="0.25">
      <c r="A8658" s="8"/>
      <c r="B8658" s="8"/>
      <c r="C8658" s="8"/>
      <c r="F8658" s="8"/>
      <c r="H8658"/>
      <c r="N8658"/>
      <c r="R8658" s="8"/>
      <c r="AQ8658"/>
      <c r="BP8658" s="8"/>
    </row>
    <row r="8659" spans="1:68" x14ac:dyDescent="0.25">
      <c r="A8659" s="8"/>
      <c r="B8659" s="8"/>
      <c r="C8659" s="8"/>
      <c r="F8659" s="8"/>
      <c r="H8659"/>
      <c r="N8659"/>
      <c r="R8659" s="8"/>
      <c r="AQ8659"/>
      <c r="BP8659" s="8"/>
    </row>
    <row r="8660" spans="1:68" x14ac:dyDescent="0.25">
      <c r="A8660" s="8"/>
      <c r="B8660" s="8"/>
      <c r="C8660" s="8"/>
      <c r="F8660" s="8"/>
      <c r="H8660"/>
      <c r="N8660"/>
      <c r="AQ8660"/>
      <c r="BP8660" s="8"/>
    </row>
    <row r="8661" spans="1:68" x14ac:dyDescent="0.25">
      <c r="A8661" s="8"/>
      <c r="B8661" s="8"/>
      <c r="C8661" s="8"/>
      <c r="F8661" s="8"/>
      <c r="H8661"/>
      <c r="N8661"/>
      <c r="AQ8661"/>
    </row>
    <row r="8662" spans="1:68" x14ac:dyDescent="0.25">
      <c r="A8662" s="8"/>
      <c r="B8662" s="8"/>
      <c r="C8662" s="8"/>
      <c r="H8662"/>
      <c r="N8662"/>
      <c r="AQ8662"/>
    </row>
    <row r="8663" spans="1:68" x14ac:dyDescent="0.25">
      <c r="H8663"/>
      <c r="N8663"/>
      <c r="AQ8663"/>
    </row>
    <row r="8664" spans="1:68" x14ac:dyDescent="0.25">
      <c r="H8664"/>
      <c r="N8664"/>
      <c r="AQ8664"/>
    </row>
    <row r="8665" spans="1:68" x14ac:dyDescent="0.25">
      <c r="H8665"/>
      <c r="N8665"/>
      <c r="AQ8665"/>
    </row>
    <row r="8666" spans="1:68" x14ac:dyDescent="0.25">
      <c r="H8666"/>
      <c r="N8666"/>
      <c r="AQ8666"/>
    </row>
    <row r="8667" spans="1:68" x14ac:dyDescent="0.25">
      <c r="H8667"/>
      <c r="N8667"/>
    </row>
    <row r="8668" spans="1:68" x14ac:dyDescent="0.25">
      <c r="H8668"/>
      <c r="N8668"/>
    </row>
    <row r="8669" spans="1:68" x14ac:dyDescent="0.25">
      <c r="H8669"/>
    </row>
    <row r="8670" spans="1:68" x14ac:dyDescent="0.25">
      <c r="H8670"/>
    </row>
    <row r="8671" spans="1:68" x14ac:dyDescent="0.25">
      <c r="H8671"/>
    </row>
  </sheetData>
  <mergeCells count="6">
    <mergeCell ref="W1:W1048576"/>
    <mergeCell ref="CQ15:CQ16"/>
    <mergeCell ref="CR15:CR16"/>
    <mergeCell ref="CU15:CU16"/>
    <mergeCell ref="CV15:CV16"/>
    <mergeCell ref="CT15:CT16"/>
  </mergeCells>
  <phoneticPr fontId="22" type="noConversion"/>
  <dataValidations count="3">
    <dataValidation allowBlank="1" showErrorMessage="1" sqref="D8657:D1048576 Y2:AB2 B1:B2 C1:F4 C10 E12:E28 F5:F6 F8662:F1048576 E8663:E1048576 A8663:C1048576 D5 F13:F14 E6 D7:D8 C6 E8:F8 C8 E10:F10 F11 D10:D22 AN2:AP2 AR2:AS2 AP3:AP4 AF2:AH2 P8650:P1048576 Q12:Q28 Q8663:Q1048576 P5 Q6 P7:P8 P10:P15 T5 R5:R6 R12 Q10:S10 P1:T4 Q8:S8 R8660:R1048576 T8653:T1048576 S12:S28 S8663:S1048576 S6 BP8661:BP1048576 A8 A1:A4 A10 A6 BP2:BP3 AL2" xr:uid="{00000000-0002-0000-0200-000000000000}"/>
    <dataValidation showInputMessage="1" showErrorMessage="1" errorTitle="SolidWorks Error:" error="The value you have entered is invalid.  Please enter a valid value before continuing." promptTitle="Size@Sketch1" prompt="Enter a valid value for this parameter." sqref="J11:J34 J3:J7 U3:U8 O3:O8 K3:M8" xr:uid="{00000000-0002-0000-0200-000001000000}"/>
    <dataValidation type="list" allowBlank="1" showInputMessage="1" showErrorMessage="1" sqref="DA26:DA27" xr:uid="{00000000-0002-0000-0200-000002000000}">
      <formula1>Color_List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60"/>
  <sheetViews>
    <sheetView zoomScale="67" workbookViewId="0"/>
  </sheetViews>
  <sheetFormatPr defaultRowHeight="15" x14ac:dyDescent="0.25"/>
  <sheetData>
    <row r="1" spans="1:22" x14ac:dyDescent="0.25">
      <c r="A1" t="s">
        <v>9</v>
      </c>
      <c r="B1" t="s">
        <v>34</v>
      </c>
      <c r="C1" t="s">
        <v>8893</v>
      </c>
      <c r="D1" t="s">
        <v>9011</v>
      </c>
      <c r="E1" t="s">
        <v>9184</v>
      </c>
      <c r="F1" t="s">
        <v>10393</v>
      </c>
      <c r="G1" t="s">
        <v>10394</v>
      </c>
      <c r="H1" t="s">
        <v>10755</v>
      </c>
      <c r="I1" t="s">
        <v>10756</v>
      </c>
      <c r="J1" t="s">
        <v>10890</v>
      </c>
      <c r="K1" t="s">
        <v>10891</v>
      </c>
      <c r="L1" t="s">
        <v>10753</v>
      </c>
      <c r="M1" t="s">
        <v>11021</v>
      </c>
      <c r="N1" t="s">
        <v>10993</v>
      </c>
      <c r="O1" t="s">
        <v>11108</v>
      </c>
      <c r="P1" t="s">
        <v>11878</v>
      </c>
      <c r="Q1" t="s">
        <v>12342</v>
      </c>
      <c r="R1" t="s">
        <v>12414</v>
      </c>
      <c r="S1" t="s">
        <v>12424</v>
      </c>
      <c r="T1" t="s">
        <v>12460</v>
      </c>
      <c r="U1" t="s">
        <v>12463</v>
      </c>
      <c r="V1" t="s">
        <v>12464</v>
      </c>
    </row>
    <row r="2" spans="1:22" x14ac:dyDescent="0.25">
      <c r="A2" s="17" t="s">
        <v>37</v>
      </c>
      <c r="B2" s="17" t="s">
        <v>170</v>
      </c>
      <c r="C2" s="17" t="s">
        <v>170</v>
      </c>
      <c r="D2" s="17" t="s">
        <v>8918</v>
      </c>
      <c r="E2" s="17" t="s">
        <v>170</v>
      </c>
      <c r="F2" s="17" t="s">
        <v>10402</v>
      </c>
      <c r="G2" s="17" t="s">
        <v>10402</v>
      </c>
      <c r="H2" s="17" t="s">
        <v>10402</v>
      </c>
      <c r="I2" s="17" t="s">
        <v>10402</v>
      </c>
      <c r="J2" s="17" t="s">
        <v>10</v>
      </c>
      <c r="K2" s="17" t="s">
        <v>10</v>
      </c>
      <c r="L2" s="17" t="s">
        <v>8895</v>
      </c>
      <c r="M2" s="17" t="s">
        <v>10711</v>
      </c>
      <c r="N2" s="17" t="s">
        <v>8895</v>
      </c>
      <c r="O2" s="17" t="s">
        <v>10711</v>
      </c>
      <c r="P2" s="17" t="s">
        <v>11880</v>
      </c>
      <c r="Q2" s="17" t="s">
        <v>8918</v>
      </c>
      <c r="R2" s="17" t="s">
        <v>170</v>
      </c>
      <c r="S2" s="17" t="s">
        <v>12425</v>
      </c>
      <c r="T2" s="17" t="s">
        <v>12425</v>
      </c>
      <c r="U2" s="17" t="s">
        <v>12425</v>
      </c>
      <c r="V2" s="17" t="s">
        <v>12425</v>
      </c>
    </row>
    <row r="3" spans="1:22" x14ac:dyDescent="0.25">
      <c r="A3" s="17" t="s">
        <v>170</v>
      </c>
      <c r="B3" s="17" t="s">
        <v>8696</v>
      </c>
      <c r="C3" s="17" t="s">
        <v>8696</v>
      </c>
      <c r="D3" s="17" t="s">
        <v>9069</v>
      </c>
      <c r="E3" s="17" t="s">
        <v>171</v>
      </c>
      <c r="F3" s="17" t="s">
        <v>8918</v>
      </c>
      <c r="G3" s="17" t="s">
        <v>8918</v>
      </c>
      <c r="H3" s="17" t="s">
        <v>8918</v>
      </c>
      <c r="I3" s="17" t="s">
        <v>8918</v>
      </c>
      <c r="J3" s="17" t="s">
        <v>10908</v>
      </c>
      <c r="K3" s="17" t="s">
        <v>10908</v>
      </c>
      <c r="L3" s="17" t="s">
        <v>10953</v>
      </c>
      <c r="M3" s="17" t="s">
        <v>10669</v>
      </c>
      <c r="N3" s="17" t="s">
        <v>11110</v>
      </c>
      <c r="O3" s="17" t="s">
        <v>11120</v>
      </c>
      <c r="P3" s="17" t="s">
        <v>11881</v>
      </c>
      <c r="Q3" s="17" t="s">
        <v>201</v>
      </c>
      <c r="R3" s="17" t="s">
        <v>179</v>
      </c>
      <c r="S3" s="17" t="s">
        <v>12426</v>
      </c>
      <c r="T3" s="17" t="s">
        <v>12426</v>
      </c>
      <c r="U3" s="17" t="s">
        <v>12427</v>
      </c>
      <c r="V3" s="17" t="s">
        <v>12427</v>
      </c>
    </row>
    <row r="4" spans="1:22" x14ac:dyDescent="0.25">
      <c r="A4" s="17" t="s">
        <v>181</v>
      </c>
      <c r="B4" s="17" t="s">
        <v>8697</v>
      </c>
      <c r="C4" s="17" t="s">
        <v>8697</v>
      </c>
      <c r="D4" s="17" t="s">
        <v>8919</v>
      </c>
      <c r="E4" s="17" t="s">
        <v>172</v>
      </c>
      <c r="F4" s="17" t="s">
        <v>9188</v>
      </c>
      <c r="G4" s="17" t="s">
        <v>9188</v>
      </c>
      <c r="H4" s="17" t="s">
        <v>9188</v>
      </c>
      <c r="I4" s="17" t="s">
        <v>9188</v>
      </c>
      <c r="J4" s="17" t="s">
        <v>10893</v>
      </c>
      <c r="K4" s="17" t="s">
        <v>10893</v>
      </c>
      <c r="L4" s="17" t="s">
        <v>8896</v>
      </c>
      <c r="M4" s="17" t="s">
        <v>11023</v>
      </c>
      <c r="N4" s="17" t="s">
        <v>8896</v>
      </c>
      <c r="O4" s="17" t="s">
        <v>11121</v>
      </c>
      <c r="P4" s="17" t="s">
        <v>11882</v>
      </c>
      <c r="Q4" s="17" t="s">
        <v>208</v>
      </c>
      <c r="R4" s="17" t="s">
        <v>181</v>
      </c>
      <c r="S4" s="17" t="s">
        <v>12427</v>
      </c>
      <c r="T4" s="17" t="s">
        <v>12427</v>
      </c>
      <c r="U4" s="17" t="s">
        <v>12428</v>
      </c>
      <c r="V4" s="17" t="s">
        <v>12428</v>
      </c>
    </row>
    <row r="5" spans="1:22" x14ac:dyDescent="0.25">
      <c r="A5" s="17" t="s">
        <v>179</v>
      </c>
      <c r="B5" s="17" t="s">
        <v>8698</v>
      </c>
      <c r="C5" s="17" t="s">
        <v>8698</v>
      </c>
      <c r="D5" s="17" t="s">
        <v>8920</v>
      </c>
      <c r="E5" s="17" t="s">
        <v>173</v>
      </c>
      <c r="F5" s="17" t="s">
        <v>9189</v>
      </c>
      <c r="G5" s="17" t="s">
        <v>9189</v>
      </c>
      <c r="H5" s="17" t="s">
        <v>9189</v>
      </c>
      <c r="I5" s="17" t="s">
        <v>9189</v>
      </c>
      <c r="J5" s="17" t="s">
        <v>10909</v>
      </c>
      <c r="K5" s="17" t="s">
        <v>10909</v>
      </c>
      <c r="L5" s="17" t="s">
        <v>8897</v>
      </c>
      <c r="M5" s="17" t="s">
        <v>11024</v>
      </c>
      <c r="N5" s="17" t="s">
        <v>11111</v>
      </c>
      <c r="O5" s="17" t="s">
        <v>11122</v>
      </c>
      <c r="P5" s="17" t="s">
        <v>11881</v>
      </c>
      <c r="Q5" s="17" t="s">
        <v>215</v>
      </c>
      <c r="R5" s="17" t="s">
        <v>184</v>
      </c>
      <c r="S5" s="17" t="s">
        <v>12428</v>
      </c>
      <c r="T5" s="17" t="s">
        <v>12428</v>
      </c>
      <c r="U5" s="17" t="s">
        <v>12429</v>
      </c>
      <c r="V5" s="17" t="s">
        <v>12429</v>
      </c>
    </row>
    <row r="6" spans="1:22" x14ac:dyDescent="0.25">
      <c r="A6" s="17" t="s">
        <v>184</v>
      </c>
      <c r="B6" s="17" t="s">
        <v>8697</v>
      </c>
      <c r="C6" s="17" t="s">
        <v>8697</v>
      </c>
      <c r="D6" s="17" t="s">
        <v>8921</v>
      </c>
      <c r="E6" s="17" t="s">
        <v>174</v>
      </c>
      <c r="F6" s="17" t="s">
        <v>9190</v>
      </c>
      <c r="G6" s="17" t="s">
        <v>9190</v>
      </c>
      <c r="H6" s="17" t="s">
        <v>9190</v>
      </c>
      <c r="I6" s="17" t="s">
        <v>9190</v>
      </c>
      <c r="J6" s="17" t="s">
        <v>10894</v>
      </c>
      <c r="K6" s="17" t="s">
        <v>10894</v>
      </c>
      <c r="L6" s="17" t="s">
        <v>8898</v>
      </c>
      <c r="M6" s="17" t="s">
        <v>11025</v>
      </c>
      <c r="N6" s="17" t="s">
        <v>8897</v>
      </c>
      <c r="O6" s="17" t="s">
        <v>11123</v>
      </c>
      <c r="P6" s="17" t="s">
        <v>11883</v>
      </c>
      <c r="Q6" s="17" t="s">
        <v>222</v>
      </c>
      <c r="R6" s="17" t="s">
        <v>186</v>
      </c>
      <c r="S6" s="17" t="s">
        <v>12429</v>
      </c>
      <c r="T6" s="17" t="s">
        <v>12429</v>
      </c>
      <c r="U6" s="17" t="s">
        <v>12430</v>
      </c>
      <c r="V6" s="17" t="s">
        <v>12430</v>
      </c>
    </row>
    <row r="7" spans="1:22" x14ac:dyDescent="0.25">
      <c r="A7" s="17" t="s">
        <v>188</v>
      </c>
      <c r="B7" s="17" t="s">
        <v>8696</v>
      </c>
      <c r="C7" s="17" t="s">
        <v>8696</v>
      </c>
      <c r="D7" s="17" t="s">
        <v>8922</v>
      </c>
      <c r="E7" s="17" t="s">
        <v>175</v>
      </c>
      <c r="F7" s="17" t="s">
        <v>9191</v>
      </c>
      <c r="G7" s="17" t="s">
        <v>9191</v>
      </c>
      <c r="H7" s="17" t="s">
        <v>9191</v>
      </c>
      <c r="I7" s="17" t="s">
        <v>9191</v>
      </c>
      <c r="J7" s="17" t="s">
        <v>10910</v>
      </c>
      <c r="K7" s="17" t="s">
        <v>10910</v>
      </c>
      <c r="L7" s="17" t="s">
        <v>10954</v>
      </c>
      <c r="M7" s="17" t="s">
        <v>11026</v>
      </c>
      <c r="N7" s="17" t="s">
        <v>11112</v>
      </c>
      <c r="O7" s="17" t="s">
        <v>11124</v>
      </c>
      <c r="P7" s="17" t="s">
        <v>11881</v>
      </c>
      <c r="Q7" s="17" t="s">
        <v>236</v>
      </c>
      <c r="R7" s="17" t="s">
        <v>188</v>
      </c>
      <c r="S7" s="17" t="s">
        <v>12430</v>
      </c>
      <c r="T7" s="17" t="s">
        <v>12430</v>
      </c>
      <c r="U7" s="17" t="s">
        <v>12431</v>
      </c>
      <c r="V7" s="17" t="s">
        <v>12431</v>
      </c>
    </row>
    <row r="8" spans="1:22" x14ac:dyDescent="0.25">
      <c r="A8" s="17" t="s">
        <v>186</v>
      </c>
      <c r="B8" s="17" t="s">
        <v>8699</v>
      </c>
      <c r="C8" s="17" t="s">
        <v>8699</v>
      </c>
      <c r="D8" s="17" t="s">
        <v>8923</v>
      </c>
      <c r="E8" s="17" t="s">
        <v>176</v>
      </c>
      <c r="F8" s="17" t="s">
        <v>9192</v>
      </c>
      <c r="G8" s="17" t="s">
        <v>9192</v>
      </c>
      <c r="H8" s="17" t="s">
        <v>9192</v>
      </c>
      <c r="I8" s="17" t="s">
        <v>9192</v>
      </c>
      <c r="J8" s="17" t="s">
        <v>10895</v>
      </c>
      <c r="K8" s="17" t="s">
        <v>10895</v>
      </c>
      <c r="L8" s="17" t="s">
        <v>10955</v>
      </c>
      <c r="M8" s="17" t="s">
        <v>11027</v>
      </c>
      <c r="N8" s="17" t="s">
        <v>8898</v>
      </c>
      <c r="O8" s="17" t="s">
        <v>11125</v>
      </c>
      <c r="P8" s="17" t="s">
        <v>11884</v>
      </c>
      <c r="Q8" s="17" t="s">
        <v>244</v>
      </c>
      <c r="R8" s="17" t="s">
        <v>191</v>
      </c>
      <c r="S8" s="17" t="s">
        <v>12431</v>
      </c>
      <c r="T8" s="17" t="s">
        <v>12431</v>
      </c>
      <c r="U8" s="17" t="s">
        <v>12432</v>
      </c>
      <c r="V8" s="17" t="s">
        <v>12432</v>
      </c>
    </row>
    <row r="9" spans="1:22" x14ac:dyDescent="0.25">
      <c r="A9" s="17" t="s">
        <v>191</v>
      </c>
      <c r="B9" s="17" t="s">
        <v>8698</v>
      </c>
      <c r="C9" s="17" t="s">
        <v>8698</v>
      </c>
      <c r="D9" s="17" t="s">
        <v>8924</v>
      </c>
      <c r="E9" s="17" t="s">
        <v>177</v>
      </c>
      <c r="F9" s="17" t="s">
        <v>9193</v>
      </c>
      <c r="G9" s="17" t="s">
        <v>9193</v>
      </c>
      <c r="H9" s="17" t="s">
        <v>9193</v>
      </c>
      <c r="I9" s="17" t="s">
        <v>9193</v>
      </c>
      <c r="J9" s="17" t="s">
        <v>10911</v>
      </c>
      <c r="K9" s="17" t="s">
        <v>10911</v>
      </c>
      <c r="L9" s="17" t="s">
        <v>10956</v>
      </c>
      <c r="M9" s="17" t="s">
        <v>11028</v>
      </c>
      <c r="N9" s="17" t="s">
        <v>11113</v>
      </c>
      <c r="O9" s="17" t="s">
        <v>11126</v>
      </c>
      <c r="P9" s="17" t="s">
        <v>11881</v>
      </c>
      <c r="Q9" s="17" t="s">
        <v>252</v>
      </c>
      <c r="R9" s="17" t="s">
        <v>200</v>
      </c>
      <c r="S9" s="17" t="s">
        <v>12432</v>
      </c>
      <c r="T9" s="17" t="s">
        <v>12432</v>
      </c>
      <c r="U9" s="17" t="s">
        <v>12433</v>
      </c>
      <c r="V9" s="17" t="s">
        <v>12433</v>
      </c>
    </row>
    <row r="10" spans="1:22" x14ac:dyDescent="0.25">
      <c r="A10" s="17" t="s">
        <v>201</v>
      </c>
      <c r="B10" s="17" t="s">
        <v>8699</v>
      </c>
      <c r="C10" s="17" t="s">
        <v>8699</v>
      </c>
      <c r="D10" s="17" t="s">
        <v>8925</v>
      </c>
      <c r="E10" s="17" t="s">
        <v>178</v>
      </c>
      <c r="F10" s="17" t="s">
        <v>9194</v>
      </c>
      <c r="G10" s="17" t="s">
        <v>9194</v>
      </c>
      <c r="H10" s="17" t="s">
        <v>9194</v>
      </c>
      <c r="I10" s="17" t="s">
        <v>9194</v>
      </c>
      <c r="J10" s="17" t="s">
        <v>10896</v>
      </c>
      <c r="K10" s="17" t="s">
        <v>10896</v>
      </c>
      <c r="L10" s="17" t="s">
        <v>10957</v>
      </c>
      <c r="M10" s="17" t="s">
        <v>11029</v>
      </c>
      <c r="N10" s="17" t="s">
        <v>8899</v>
      </c>
      <c r="O10" s="17" t="s">
        <v>11127</v>
      </c>
      <c r="P10" s="17" t="s">
        <v>11885</v>
      </c>
      <c r="Q10" s="17" t="s">
        <v>264</v>
      </c>
      <c r="R10" s="17" t="s">
        <v>201</v>
      </c>
      <c r="S10" s="17" t="s">
        <v>12433</v>
      </c>
      <c r="T10" s="17" t="s">
        <v>12433</v>
      </c>
      <c r="U10" s="17" t="s">
        <v>12434</v>
      </c>
      <c r="V10" s="17" t="s">
        <v>12434</v>
      </c>
    </row>
    <row r="11" spans="1:22" x14ac:dyDescent="0.25">
      <c r="A11" s="17" t="s">
        <v>202</v>
      </c>
      <c r="B11" s="17" t="s">
        <v>8696</v>
      </c>
      <c r="C11" s="17" t="s">
        <v>8696</v>
      </c>
      <c r="D11" s="17" t="s">
        <v>8926</v>
      </c>
      <c r="E11" s="17" t="s">
        <v>179</v>
      </c>
      <c r="F11" s="17" t="s">
        <v>9195</v>
      </c>
      <c r="G11" s="17" t="s">
        <v>9195</v>
      </c>
      <c r="H11" s="17" t="s">
        <v>9195</v>
      </c>
      <c r="I11" s="17" t="s">
        <v>9195</v>
      </c>
      <c r="J11" s="17" t="s">
        <v>10912</v>
      </c>
      <c r="K11" s="17" t="s">
        <v>10912</v>
      </c>
      <c r="L11" s="17" t="s">
        <v>8899</v>
      </c>
      <c r="M11" s="17" t="s">
        <v>11030</v>
      </c>
      <c r="N11" s="17" t="s">
        <v>11114</v>
      </c>
      <c r="O11" s="17" t="s">
        <v>11128</v>
      </c>
      <c r="P11" s="17" t="s">
        <v>11881</v>
      </c>
      <c r="Q11" s="17" t="s">
        <v>277</v>
      </c>
      <c r="R11" s="17" t="s">
        <v>202</v>
      </c>
      <c r="S11" s="17" t="s">
        <v>12434</v>
      </c>
      <c r="T11" s="17" t="s">
        <v>12434</v>
      </c>
      <c r="U11" s="17" t="s">
        <v>12435</v>
      </c>
      <c r="V11" s="17" t="s">
        <v>12435</v>
      </c>
    </row>
    <row r="12" spans="1:22" x14ac:dyDescent="0.25">
      <c r="A12" s="17" t="s">
        <v>200</v>
      </c>
      <c r="B12" s="17" t="s">
        <v>8700</v>
      </c>
      <c r="C12" s="17" t="s">
        <v>8700</v>
      </c>
      <c r="D12" s="17" t="s">
        <v>8927</v>
      </c>
      <c r="E12" s="17" t="s">
        <v>180</v>
      </c>
      <c r="F12" s="17" t="s">
        <v>9196</v>
      </c>
      <c r="G12" s="17" t="s">
        <v>9196</v>
      </c>
      <c r="H12" s="17" t="s">
        <v>9196</v>
      </c>
      <c r="I12" s="17" t="s">
        <v>9196</v>
      </c>
      <c r="J12" s="17" t="s">
        <v>10897</v>
      </c>
      <c r="K12" s="17" t="s">
        <v>10897</v>
      </c>
      <c r="L12" s="17" t="s">
        <v>10958</v>
      </c>
      <c r="M12" s="17" t="s">
        <v>11031</v>
      </c>
      <c r="N12" s="17" t="s">
        <v>8900</v>
      </c>
      <c r="O12" s="17" t="s">
        <v>11129</v>
      </c>
      <c r="P12" s="17" t="s">
        <v>11886</v>
      </c>
      <c r="Q12" s="17" t="s">
        <v>290</v>
      </c>
      <c r="R12" s="17" t="s">
        <v>205</v>
      </c>
      <c r="S12" s="17" t="s">
        <v>12435</v>
      </c>
      <c r="T12" s="17" t="s">
        <v>12435</v>
      </c>
      <c r="U12" s="17" t="s">
        <v>12436</v>
      </c>
      <c r="V12" s="17" t="s">
        <v>12436</v>
      </c>
    </row>
    <row r="13" spans="1:22" x14ac:dyDescent="0.25">
      <c r="A13" s="17" t="s">
        <v>205</v>
      </c>
      <c r="B13" s="17" t="s">
        <v>8698</v>
      </c>
      <c r="C13" s="17" t="s">
        <v>8698</v>
      </c>
      <c r="D13" s="17" t="s">
        <v>8928</v>
      </c>
      <c r="E13" s="17" t="s">
        <v>181</v>
      </c>
      <c r="F13" s="17" t="s">
        <v>9197</v>
      </c>
      <c r="G13" s="17" t="s">
        <v>9197</v>
      </c>
      <c r="H13" s="17" t="s">
        <v>9197</v>
      </c>
      <c r="I13" s="17" t="s">
        <v>9197</v>
      </c>
      <c r="J13" s="17" t="s">
        <v>10913</v>
      </c>
      <c r="K13" s="17" t="s">
        <v>10913</v>
      </c>
      <c r="L13" s="17" t="s">
        <v>8900</v>
      </c>
      <c r="M13" s="17" t="s">
        <v>11032</v>
      </c>
      <c r="N13" s="17" t="s">
        <v>11115</v>
      </c>
      <c r="O13" s="17" t="s">
        <v>11130</v>
      </c>
      <c r="P13" s="17" t="s">
        <v>11881</v>
      </c>
      <c r="Q13" s="17" t="s">
        <v>372</v>
      </c>
      <c r="R13" s="17" t="s">
        <v>207</v>
      </c>
      <c r="S13" s="17" t="s">
        <v>12436</v>
      </c>
      <c r="T13" s="17" t="s">
        <v>12436</v>
      </c>
      <c r="U13" s="17" t="s">
        <v>12437</v>
      </c>
      <c r="V13" s="17" t="s">
        <v>12437</v>
      </c>
    </row>
    <row r="14" spans="1:22" x14ac:dyDescent="0.25">
      <c r="A14" s="17" t="s">
        <v>208</v>
      </c>
      <c r="B14" s="17" t="s">
        <v>8700</v>
      </c>
      <c r="C14" s="17" t="s">
        <v>8700</v>
      </c>
      <c r="D14" s="17" t="s">
        <v>8929</v>
      </c>
      <c r="E14" s="17" t="s">
        <v>182</v>
      </c>
      <c r="F14" s="17" t="s">
        <v>9198</v>
      </c>
      <c r="G14" s="17" t="s">
        <v>9198</v>
      </c>
      <c r="H14" s="17" t="s">
        <v>9198</v>
      </c>
      <c r="I14" s="17" t="s">
        <v>9198</v>
      </c>
      <c r="J14" s="17" t="s">
        <v>10898</v>
      </c>
      <c r="K14" s="17" t="s">
        <v>10898</v>
      </c>
      <c r="L14" s="17" t="s">
        <v>8901</v>
      </c>
      <c r="M14" s="17" t="s">
        <v>11033</v>
      </c>
      <c r="N14" s="17" t="s">
        <v>8901</v>
      </c>
      <c r="O14" s="17" t="s">
        <v>11131</v>
      </c>
      <c r="P14" s="17" t="s">
        <v>11887</v>
      </c>
      <c r="Q14" s="17" t="s">
        <v>393</v>
      </c>
      <c r="R14" s="17" t="s">
        <v>208</v>
      </c>
      <c r="S14" s="17" t="s">
        <v>12437</v>
      </c>
      <c r="T14" s="17" t="s">
        <v>12437</v>
      </c>
      <c r="U14" s="17" t="s">
        <v>12438</v>
      </c>
      <c r="V14" s="17" t="s">
        <v>12438</v>
      </c>
    </row>
    <row r="15" spans="1:22" x14ac:dyDescent="0.25">
      <c r="A15" s="17" t="s">
        <v>209</v>
      </c>
      <c r="B15" s="17" t="s">
        <v>8696</v>
      </c>
      <c r="C15" s="17" t="s">
        <v>8696</v>
      </c>
      <c r="D15" s="17" t="s">
        <v>8930</v>
      </c>
      <c r="E15" s="17" t="s">
        <v>183</v>
      </c>
      <c r="F15" s="17" t="s">
        <v>9199</v>
      </c>
      <c r="G15" s="17" t="s">
        <v>9199</v>
      </c>
      <c r="H15" s="17" t="s">
        <v>9199</v>
      </c>
      <c r="I15" s="17" t="s">
        <v>9199</v>
      </c>
      <c r="J15" s="17" t="s">
        <v>10914</v>
      </c>
      <c r="K15" s="17" t="s">
        <v>10914</v>
      </c>
      <c r="L15" s="17" t="s">
        <v>8902</v>
      </c>
      <c r="M15" s="17" t="s">
        <v>11034</v>
      </c>
      <c r="N15" s="17" t="s">
        <v>11116</v>
      </c>
      <c r="O15" s="17" t="s">
        <v>11132</v>
      </c>
      <c r="P15" s="17" t="s">
        <v>11881</v>
      </c>
      <c r="Q15" s="17" t="s">
        <v>400</v>
      </c>
      <c r="R15" s="17" t="s">
        <v>209</v>
      </c>
      <c r="S15" s="17" t="s">
        <v>12438</v>
      </c>
      <c r="T15" s="17" t="s">
        <v>12438</v>
      </c>
      <c r="U15" s="17" t="s">
        <v>12439</v>
      </c>
      <c r="V15" s="17" t="s">
        <v>12439</v>
      </c>
    </row>
    <row r="16" spans="1:22" x14ac:dyDescent="0.25">
      <c r="A16" s="17" t="s">
        <v>207</v>
      </c>
      <c r="B16" s="17" t="s">
        <v>8701</v>
      </c>
      <c r="C16" s="17" t="s">
        <v>8701</v>
      </c>
      <c r="D16" s="17" t="s">
        <v>9068</v>
      </c>
      <c r="E16" s="17" t="s">
        <v>184</v>
      </c>
      <c r="F16" s="17" t="s">
        <v>9200</v>
      </c>
      <c r="G16" s="17" t="s">
        <v>9200</v>
      </c>
      <c r="H16" s="17" t="s">
        <v>9200</v>
      </c>
      <c r="I16" s="17" t="s">
        <v>9200</v>
      </c>
      <c r="J16" s="17" t="s">
        <v>10899</v>
      </c>
      <c r="K16" s="17" t="s">
        <v>10899</v>
      </c>
      <c r="L16" s="17" t="s">
        <v>10959</v>
      </c>
      <c r="M16" s="17" t="s">
        <v>11035</v>
      </c>
      <c r="N16" s="17" t="s">
        <v>8902</v>
      </c>
      <c r="O16" s="17" t="s">
        <v>11133</v>
      </c>
      <c r="P16" s="17" t="s">
        <v>11888</v>
      </c>
      <c r="Q16" s="17" t="s">
        <v>407</v>
      </c>
      <c r="R16" s="17" t="s">
        <v>212</v>
      </c>
      <c r="S16" s="17" t="s">
        <v>12439</v>
      </c>
      <c r="T16" s="17" t="s">
        <v>12439</v>
      </c>
      <c r="U16" s="17" t="s">
        <v>12440</v>
      </c>
      <c r="V16" s="17" t="s">
        <v>12440</v>
      </c>
    </row>
    <row r="17" spans="1:22" x14ac:dyDescent="0.25">
      <c r="A17" s="17" t="s">
        <v>212</v>
      </c>
      <c r="B17" s="17" t="s">
        <v>8698</v>
      </c>
      <c r="C17" s="17" t="s">
        <v>8698</v>
      </c>
      <c r="D17" s="17" t="s">
        <v>9070</v>
      </c>
      <c r="E17" s="17" t="s">
        <v>185</v>
      </c>
      <c r="F17" s="17" t="s">
        <v>9201</v>
      </c>
      <c r="G17" s="17" t="s">
        <v>9201</v>
      </c>
      <c r="H17" s="17" t="s">
        <v>9201</v>
      </c>
      <c r="I17" s="17" t="s">
        <v>9201</v>
      </c>
      <c r="J17" s="17" t="s">
        <v>10915</v>
      </c>
      <c r="K17" s="17" t="s">
        <v>10915</v>
      </c>
      <c r="L17" s="17" t="s">
        <v>10960</v>
      </c>
      <c r="M17" s="17" t="s">
        <v>11036</v>
      </c>
      <c r="N17" s="17" t="s">
        <v>11117</v>
      </c>
      <c r="O17" s="17" t="s">
        <v>11134</v>
      </c>
      <c r="P17" s="17" t="s">
        <v>11881</v>
      </c>
      <c r="Q17" s="17" t="s">
        <v>421</v>
      </c>
      <c r="R17" s="17" t="s">
        <v>214</v>
      </c>
      <c r="S17" s="17" t="s">
        <v>12440</v>
      </c>
      <c r="T17" s="17" t="s">
        <v>12440</v>
      </c>
      <c r="U17" s="17" t="s">
        <v>12441</v>
      </c>
      <c r="V17" s="17" t="s">
        <v>12441</v>
      </c>
    </row>
    <row r="18" spans="1:22" x14ac:dyDescent="0.25">
      <c r="A18" s="17" t="s">
        <v>215</v>
      </c>
      <c r="B18" s="17" t="s">
        <v>8701</v>
      </c>
      <c r="C18" s="17" t="s">
        <v>8701</v>
      </c>
      <c r="D18" s="17" t="s">
        <v>9071</v>
      </c>
      <c r="E18" s="17" t="s">
        <v>186</v>
      </c>
      <c r="F18" s="17" t="s">
        <v>9202</v>
      </c>
      <c r="G18" s="17" t="s">
        <v>9202</v>
      </c>
      <c r="H18" s="17" t="s">
        <v>9202</v>
      </c>
      <c r="I18" s="17" t="s">
        <v>9202</v>
      </c>
      <c r="J18" s="17" t="s">
        <v>10900</v>
      </c>
      <c r="K18" s="17" t="s">
        <v>10900</v>
      </c>
      <c r="L18" s="17" t="s">
        <v>10961</v>
      </c>
      <c r="M18" s="17" t="s">
        <v>11037</v>
      </c>
      <c r="O18" s="17" t="s">
        <v>11135</v>
      </c>
      <c r="P18" s="17" t="s">
        <v>11889</v>
      </c>
      <c r="Q18" s="17" t="s">
        <v>449</v>
      </c>
      <c r="R18" s="17" t="s">
        <v>215</v>
      </c>
      <c r="S18" s="17" t="s">
        <v>12441</v>
      </c>
      <c r="T18" s="17" t="s">
        <v>12441</v>
      </c>
      <c r="U18" s="17" t="s">
        <v>12442</v>
      </c>
      <c r="V18" s="17" t="s">
        <v>12442</v>
      </c>
    </row>
    <row r="19" spans="1:22" x14ac:dyDescent="0.25">
      <c r="A19" s="17" t="s">
        <v>216</v>
      </c>
      <c r="B19" s="17" t="s">
        <v>8696</v>
      </c>
      <c r="C19" s="17" t="s">
        <v>8696</v>
      </c>
      <c r="D19" s="17" t="s">
        <v>9072</v>
      </c>
      <c r="E19" s="17" t="s">
        <v>187</v>
      </c>
      <c r="F19" s="17" t="s">
        <v>9203</v>
      </c>
      <c r="G19" s="17" t="s">
        <v>9203</v>
      </c>
      <c r="H19" s="17" t="s">
        <v>9203</v>
      </c>
      <c r="I19" s="17" t="s">
        <v>9203</v>
      </c>
      <c r="J19" s="17" t="s">
        <v>10916</v>
      </c>
      <c r="K19" s="17" t="s">
        <v>10916</v>
      </c>
      <c r="L19" s="17" t="s">
        <v>10962</v>
      </c>
      <c r="M19" s="17" t="s">
        <v>11038</v>
      </c>
      <c r="O19" s="17" t="s">
        <v>11136</v>
      </c>
      <c r="P19" s="17" t="s">
        <v>11881</v>
      </c>
      <c r="Q19" s="17" t="s">
        <v>462</v>
      </c>
      <c r="R19" s="17" t="s">
        <v>216</v>
      </c>
      <c r="S19" s="17" t="s">
        <v>12442</v>
      </c>
      <c r="T19" s="17" t="s">
        <v>12442</v>
      </c>
      <c r="U19" s="17" t="s">
        <v>12444</v>
      </c>
      <c r="V19" s="17" t="s">
        <v>12444</v>
      </c>
    </row>
    <row r="20" spans="1:22" x14ac:dyDescent="0.25">
      <c r="A20" s="17" t="s">
        <v>214</v>
      </c>
      <c r="B20" s="17" t="s">
        <v>8702</v>
      </c>
      <c r="C20" s="17" t="s">
        <v>8702</v>
      </c>
      <c r="D20" s="17" t="s">
        <v>9073</v>
      </c>
      <c r="E20" s="17" t="s">
        <v>188</v>
      </c>
      <c r="F20" s="17" t="s">
        <v>9204</v>
      </c>
      <c r="G20" s="17" t="s">
        <v>9204</v>
      </c>
      <c r="H20" s="17" t="s">
        <v>9204</v>
      </c>
      <c r="I20" s="17" t="s">
        <v>9204</v>
      </c>
      <c r="J20" s="17" t="s">
        <v>10901</v>
      </c>
      <c r="K20" s="17" t="s">
        <v>10901</v>
      </c>
      <c r="M20" s="17" t="s">
        <v>11039</v>
      </c>
      <c r="O20" s="17" t="s">
        <v>11137</v>
      </c>
      <c r="P20" s="17" t="s">
        <v>11890</v>
      </c>
      <c r="Q20" s="17" t="s">
        <v>962</v>
      </c>
      <c r="R20" s="17" t="s">
        <v>221</v>
      </c>
      <c r="S20" s="17" t="s">
        <v>12443</v>
      </c>
      <c r="T20" s="17" t="s">
        <v>12443</v>
      </c>
      <c r="U20" s="17" t="s">
        <v>12445</v>
      </c>
      <c r="V20" s="17" t="s">
        <v>12445</v>
      </c>
    </row>
    <row r="21" spans="1:22" x14ac:dyDescent="0.25">
      <c r="A21" s="17" t="s">
        <v>222</v>
      </c>
      <c r="B21" s="17" t="s">
        <v>8698</v>
      </c>
      <c r="C21" s="17" t="s">
        <v>8698</v>
      </c>
      <c r="D21" s="17" t="s">
        <v>9074</v>
      </c>
      <c r="E21" s="17" t="s">
        <v>189</v>
      </c>
      <c r="F21" s="17" t="s">
        <v>9205</v>
      </c>
      <c r="G21" s="17" t="s">
        <v>9205</v>
      </c>
      <c r="H21" s="17" t="s">
        <v>9205</v>
      </c>
      <c r="I21" s="17" t="s">
        <v>9205</v>
      </c>
      <c r="J21" s="17" t="s">
        <v>10917</v>
      </c>
      <c r="K21" s="17" t="s">
        <v>10917</v>
      </c>
      <c r="M21" s="17" t="s">
        <v>11040</v>
      </c>
      <c r="O21" s="17" t="s">
        <v>11138</v>
      </c>
      <c r="P21" s="17" t="s">
        <v>11881</v>
      </c>
      <c r="Q21" s="17" t="s">
        <v>188</v>
      </c>
      <c r="R21" s="17" t="s">
        <v>222</v>
      </c>
      <c r="S21" s="17" t="s">
        <v>12444</v>
      </c>
      <c r="T21" s="17" t="s">
        <v>12444</v>
      </c>
      <c r="U21" s="17" t="s">
        <v>12446</v>
      </c>
      <c r="V21" s="17" t="s">
        <v>12446</v>
      </c>
    </row>
    <row r="22" spans="1:22" x14ac:dyDescent="0.25">
      <c r="A22" s="17" t="s">
        <v>223</v>
      </c>
      <c r="B22" s="17" t="s">
        <v>8702</v>
      </c>
      <c r="C22" s="17" t="s">
        <v>8702</v>
      </c>
      <c r="D22" s="17" t="s">
        <v>9075</v>
      </c>
      <c r="E22" s="17" t="s">
        <v>190</v>
      </c>
      <c r="F22" s="17" t="s">
        <v>9206</v>
      </c>
      <c r="G22" s="17" t="s">
        <v>9206</v>
      </c>
      <c r="H22" s="17" t="s">
        <v>9206</v>
      </c>
      <c r="I22" s="17" t="s">
        <v>9206</v>
      </c>
      <c r="J22" s="17" t="s">
        <v>10902</v>
      </c>
      <c r="K22" s="17" t="s">
        <v>10902</v>
      </c>
      <c r="M22" s="17" t="s">
        <v>11041</v>
      </c>
      <c r="O22" s="17" t="s">
        <v>11139</v>
      </c>
      <c r="P22" s="17" t="s">
        <v>11891</v>
      </c>
      <c r="Q22" s="17" t="s">
        <v>202</v>
      </c>
      <c r="R22" s="17" t="s">
        <v>223</v>
      </c>
      <c r="S22" s="17" t="s">
        <v>12445</v>
      </c>
      <c r="T22" s="17" t="s">
        <v>12445</v>
      </c>
      <c r="U22" s="17" t="s">
        <v>12447</v>
      </c>
      <c r="V22" s="17" t="s">
        <v>12447</v>
      </c>
    </row>
    <row r="23" spans="1:22" x14ac:dyDescent="0.25">
      <c r="A23" s="17" t="s">
        <v>221</v>
      </c>
      <c r="B23" s="17" t="s">
        <v>8696</v>
      </c>
      <c r="C23" s="17" t="s">
        <v>8696</v>
      </c>
      <c r="D23" s="17" t="s">
        <v>9076</v>
      </c>
      <c r="E23" s="17" t="s">
        <v>191</v>
      </c>
      <c r="F23" s="17" t="s">
        <v>9207</v>
      </c>
      <c r="G23" s="17" t="s">
        <v>9207</v>
      </c>
      <c r="H23" s="17" t="s">
        <v>9207</v>
      </c>
      <c r="I23" s="17" t="s">
        <v>9207</v>
      </c>
      <c r="J23" s="17" t="s">
        <v>10918</v>
      </c>
      <c r="K23" s="17" t="s">
        <v>10918</v>
      </c>
      <c r="M23" s="17" t="s">
        <v>11042</v>
      </c>
      <c r="O23" s="17" t="s">
        <v>11140</v>
      </c>
      <c r="P23" s="17" t="s">
        <v>11881</v>
      </c>
      <c r="Q23" s="17" t="s">
        <v>209</v>
      </c>
      <c r="R23" s="17" t="s">
        <v>226</v>
      </c>
      <c r="S23" s="17" t="s">
        <v>12446</v>
      </c>
      <c r="T23" s="17" t="s">
        <v>12446</v>
      </c>
      <c r="U23" s="17" t="s">
        <v>12448</v>
      </c>
      <c r="V23" s="17" t="s">
        <v>12448</v>
      </c>
    </row>
    <row r="24" spans="1:22" x14ac:dyDescent="0.25">
      <c r="A24" s="17" t="s">
        <v>226</v>
      </c>
      <c r="B24" s="17" t="s">
        <v>8703</v>
      </c>
      <c r="C24" s="17" t="s">
        <v>8703</v>
      </c>
      <c r="D24" s="17" t="s">
        <v>9077</v>
      </c>
      <c r="E24" s="17" t="s">
        <v>192</v>
      </c>
      <c r="F24" s="17" t="s">
        <v>9208</v>
      </c>
      <c r="G24" s="17" t="s">
        <v>9208</v>
      </c>
      <c r="H24" s="17" t="s">
        <v>9208</v>
      </c>
      <c r="I24" s="17" t="s">
        <v>9208</v>
      </c>
      <c r="J24" s="17" t="s">
        <v>10903</v>
      </c>
      <c r="K24" s="17" t="s">
        <v>10903</v>
      </c>
      <c r="M24" s="17" t="s">
        <v>11043</v>
      </c>
      <c r="O24" s="17" t="s">
        <v>11141</v>
      </c>
      <c r="P24" s="17" t="s">
        <v>11892</v>
      </c>
      <c r="Q24" s="17" t="s">
        <v>216</v>
      </c>
      <c r="R24" s="17" t="s">
        <v>234</v>
      </c>
      <c r="S24" s="17" t="s">
        <v>12447</v>
      </c>
      <c r="T24" s="17" t="s">
        <v>12447</v>
      </c>
      <c r="U24" s="17" t="s">
        <v>12449</v>
      </c>
      <c r="V24" s="17" t="s">
        <v>12449</v>
      </c>
    </row>
    <row r="25" spans="1:22" x14ac:dyDescent="0.25">
      <c r="A25" s="17" t="s">
        <v>236</v>
      </c>
      <c r="B25" s="17" t="s">
        <v>8698</v>
      </c>
      <c r="C25" s="17" t="s">
        <v>8698</v>
      </c>
      <c r="D25" s="17" t="s">
        <v>9078</v>
      </c>
      <c r="E25" s="17" t="s">
        <v>193</v>
      </c>
      <c r="F25" s="17" t="s">
        <v>9209</v>
      </c>
      <c r="G25" s="17" t="s">
        <v>9209</v>
      </c>
      <c r="H25" s="17" t="s">
        <v>9209</v>
      </c>
      <c r="I25" s="17" t="s">
        <v>9209</v>
      </c>
      <c r="J25" s="17" t="s">
        <v>10919</v>
      </c>
      <c r="K25" s="17" t="s">
        <v>10919</v>
      </c>
      <c r="M25" s="17" t="s">
        <v>11044</v>
      </c>
      <c r="O25" s="17" t="s">
        <v>11142</v>
      </c>
      <c r="P25" s="17" t="s">
        <v>11881</v>
      </c>
      <c r="Q25" s="17" t="s">
        <v>223</v>
      </c>
      <c r="R25" s="17" t="s">
        <v>235</v>
      </c>
      <c r="S25" s="17" t="s">
        <v>12448</v>
      </c>
      <c r="T25" s="17" t="s">
        <v>12448</v>
      </c>
      <c r="U25" s="17" t="s">
        <v>12450</v>
      </c>
      <c r="V25" s="17" t="s">
        <v>12450</v>
      </c>
    </row>
    <row r="26" spans="1:22" x14ac:dyDescent="0.25">
      <c r="A26" s="17" t="s">
        <v>237</v>
      </c>
      <c r="B26" s="17" t="s">
        <v>8703</v>
      </c>
      <c r="C26" s="17" t="s">
        <v>8703</v>
      </c>
      <c r="D26" s="17" t="s">
        <v>9079</v>
      </c>
      <c r="E26" s="17" t="s">
        <v>194</v>
      </c>
      <c r="F26" s="17" t="s">
        <v>9210</v>
      </c>
      <c r="G26" s="17" t="s">
        <v>9210</v>
      </c>
      <c r="H26" s="17" t="s">
        <v>9210</v>
      </c>
      <c r="I26" s="17" t="s">
        <v>9210</v>
      </c>
      <c r="J26" s="17" t="s">
        <v>10904</v>
      </c>
      <c r="K26" s="17" t="s">
        <v>10904</v>
      </c>
      <c r="M26" s="17" t="s">
        <v>11045</v>
      </c>
      <c r="O26" s="17" t="s">
        <v>11143</v>
      </c>
      <c r="P26" s="17" t="s">
        <v>11893</v>
      </c>
      <c r="Q26" s="17" t="s">
        <v>237</v>
      </c>
      <c r="R26" s="17" t="s">
        <v>236</v>
      </c>
      <c r="S26" s="17" t="s">
        <v>12449</v>
      </c>
      <c r="T26" s="17" t="s">
        <v>12449</v>
      </c>
      <c r="U26" s="17" t="s">
        <v>12451</v>
      </c>
      <c r="V26" s="17" t="s">
        <v>12451</v>
      </c>
    </row>
    <row r="27" spans="1:22" x14ac:dyDescent="0.25">
      <c r="A27" s="17" t="s">
        <v>234</v>
      </c>
      <c r="B27" s="17" t="s">
        <v>8696</v>
      </c>
      <c r="C27" s="17" t="s">
        <v>8696</v>
      </c>
      <c r="D27" s="17" t="s">
        <v>8931</v>
      </c>
      <c r="E27" s="17" t="s">
        <v>195</v>
      </c>
      <c r="F27" s="17" t="s">
        <v>9211</v>
      </c>
      <c r="G27" s="17" t="s">
        <v>9211</v>
      </c>
      <c r="H27" s="17" t="s">
        <v>9211</v>
      </c>
      <c r="I27" s="17" t="s">
        <v>9211</v>
      </c>
      <c r="J27" s="17" t="s">
        <v>10920</v>
      </c>
      <c r="K27" s="17" t="s">
        <v>10920</v>
      </c>
      <c r="M27" s="17" t="s">
        <v>11046</v>
      </c>
      <c r="O27" s="17" t="s">
        <v>11144</v>
      </c>
      <c r="P27" s="17" t="s">
        <v>11881</v>
      </c>
      <c r="Q27" s="17" t="s">
        <v>245</v>
      </c>
      <c r="R27" s="17" t="s">
        <v>237</v>
      </c>
      <c r="S27" s="17" t="s">
        <v>12450</v>
      </c>
      <c r="T27" s="17" t="s">
        <v>12450</v>
      </c>
      <c r="U27" s="17" t="s">
        <v>12452</v>
      </c>
      <c r="V27" s="17" t="s">
        <v>12452</v>
      </c>
    </row>
    <row r="28" spans="1:22" x14ac:dyDescent="0.25">
      <c r="A28" s="17" t="s">
        <v>235</v>
      </c>
      <c r="B28" s="17" t="s">
        <v>8704</v>
      </c>
      <c r="C28" s="17" t="s">
        <v>8704</v>
      </c>
      <c r="D28" s="17" t="s">
        <v>8932</v>
      </c>
      <c r="E28" s="17" t="s">
        <v>196</v>
      </c>
      <c r="F28" s="17" t="s">
        <v>9212</v>
      </c>
      <c r="G28" s="17" t="s">
        <v>9212</v>
      </c>
      <c r="H28" s="17" t="s">
        <v>9212</v>
      </c>
      <c r="I28" s="17" t="s">
        <v>9212</v>
      </c>
      <c r="J28" s="17" t="s">
        <v>10905</v>
      </c>
      <c r="K28" s="17" t="s">
        <v>10905</v>
      </c>
      <c r="M28" s="17" t="s">
        <v>11047</v>
      </c>
      <c r="O28" s="17" t="s">
        <v>11145</v>
      </c>
      <c r="P28" s="17" t="s">
        <v>11894</v>
      </c>
      <c r="Q28" s="17" t="s">
        <v>253</v>
      </c>
      <c r="R28" s="17" t="s">
        <v>240</v>
      </c>
      <c r="S28" s="17" t="s">
        <v>12451</v>
      </c>
      <c r="T28" s="17" t="s">
        <v>12451</v>
      </c>
      <c r="U28" s="17" t="s">
        <v>12453</v>
      </c>
      <c r="V28" s="17" t="s">
        <v>12453</v>
      </c>
    </row>
    <row r="29" spans="1:22" x14ac:dyDescent="0.25">
      <c r="A29" s="17" t="s">
        <v>240</v>
      </c>
      <c r="B29" s="17" t="s">
        <v>8698</v>
      </c>
      <c r="C29" s="17" t="s">
        <v>8698</v>
      </c>
      <c r="D29" s="17" t="s">
        <v>8933</v>
      </c>
      <c r="E29" s="17" t="s">
        <v>197</v>
      </c>
      <c r="F29" s="17" t="s">
        <v>9213</v>
      </c>
      <c r="G29" s="17" t="s">
        <v>9213</v>
      </c>
      <c r="H29" s="17" t="s">
        <v>9213</v>
      </c>
      <c r="I29" s="17" t="s">
        <v>9213</v>
      </c>
      <c r="J29" s="17" t="s">
        <v>10921</v>
      </c>
      <c r="K29" s="17" t="s">
        <v>10921</v>
      </c>
      <c r="M29" s="17" t="s">
        <v>11048</v>
      </c>
      <c r="O29" s="17" t="s">
        <v>11146</v>
      </c>
      <c r="P29" s="17" t="s">
        <v>11881</v>
      </c>
      <c r="Q29" s="17" t="s">
        <v>266</v>
      </c>
      <c r="R29" s="17" t="s">
        <v>244</v>
      </c>
      <c r="S29" s="17" t="s">
        <v>12452</v>
      </c>
      <c r="T29" s="17" t="s">
        <v>12452</v>
      </c>
      <c r="U29" s="17" t="s">
        <v>12454</v>
      </c>
      <c r="V29" s="17" t="s">
        <v>12454</v>
      </c>
    </row>
    <row r="30" spans="1:22" x14ac:dyDescent="0.25">
      <c r="A30" s="17" t="s">
        <v>244</v>
      </c>
      <c r="B30" s="17" t="s">
        <v>8704</v>
      </c>
      <c r="C30" s="17" t="s">
        <v>8704</v>
      </c>
      <c r="D30" s="17" t="s">
        <v>8934</v>
      </c>
      <c r="E30" s="17" t="s">
        <v>198</v>
      </c>
      <c r="F30" s="17" t="s">
        <v>9214</v>
      </c>
      <c r="G30" s="17" t="s">
        <v>9214</v>
      </c>
      <c r="H30" s="17" t="s">
        <v>9214</v>
      </c>
      <c r="I30" s="17" t="s">
        <v>9214</v>
      </c>
      <c r="J30" s="17" t="s">
        <v>10906</v>
      </c>
      <c r="K30" s="17" t="s">
        <v>10906</v>
      </c>
      <c r="M30" s="17" t="s">
        <v>11049</v>
      </c>
      <c r="O30" s="17" t="s">
        <v>11147</v>
      </c>
      <c r="P30" s="17" t="s">
        <v>11895</v>
      </c>
      <c r="Q30" s="17" t="s">
        <v>279</v>
      </c>
      <c r="R30" s="17" t="s">
        <v>245</v>
      </c>
      <c r="S30" s="17" t="s">
        <v>12453</v>
      </c>
      <c r="T30" s="17" t="s">
        <v>12453</v>
      </c>
      <c r="U30" s="17" t="s">
        <v>12455</v>
      </c>
      <c r="V30" s="17" t="s">
        <v>12455</v>
      </c>
    </row>
    <row r="31" spans="1:22" x14ac:dyDescent="0.25">
      <c r="A31" s="17" t="s">
        <v>245</v>
      </c>
      <c r="B31" s="17" t="s">
        <v>8696</v>
      </c>
      <c r="C31" s="17" t="s">
        <v>8696</v>
      </c>
      <c r="D31" s="17" t="s">
        <v>8935</v>
      </c>
      <c r="E31" s="17" t="s">
        <v>199</v>
      </c>
      <c r="F31" s="17" t="s">
        <v>9215</v>
      </c>
      <c r="G31" s="17" t="s">
        <v>9215</v>
      </c>
      <c r="H31" s="17" t="s">
        <v>9215</v>
      </c>
      <c r="I31" s="17" t="s">
        <v>9215</v>
      </c>
      <c r="J31" s="17" t="s">
        <v>10922</v>
      </c>
      <c r="K31" s="17" t="s">
        <v>10922</v>
      </c>
      <c r="M31" s="17" t="s">
        <v>11050</v>
      </c>
      <c r="O31" s="17" t="s">
        <v>11148</v>
      </c>
      <c r="P31" s="17" t="s">
        <v>11881</v>
      </c>
      <c r="Q31" s="17" t="s">
        <v>292</v>
      </c>
      <c r="R31" s="17" t="s">
        <v>246</v>
      </c>
      <c r="S31" s="17" t="s">
        <v>12454</v>
      </c>
      <c r="T31" s="17" t="s">
        <v>12454</v>
      </c>
      <c r="U31" s="17" t="s">
        <v>12456</v>
      </c>
      <c r="V31" s="17" t="s">
        <v>12456</v>
      </c>
    </row>
    <row r="32" spans="1:22" x14ac:dyDescent="0.25">
      <c r="A32" s="17" t="s">
        <v>246</v>
      </c>
      <c r="B32" s="17" t="s">
        <v>8705</v>
      </c>
      <c r="C32" s="17" t="s">
        <v>8705</v>
      </c>
      <c r="D32" s="17" t="s">
        <v>8936</v>
      </c>
      <c r="E32" s="17" t="s">
        <v>200</v>
      </c>
      <c r="F32" s="17" t="s">
        <v>9216</v>
      </c>
      <c r="G32" s="17" t="s">
        <v>9216</v>
      </c>
      <c r="H32" s="17" t="s">
        <v>9216</v>
      </c>
      <c r="I32" s="17" t="s">
        <v>9216</v>
      </c>
      <c r="J32" s="17" t="s">
        <v>10907</v>
      </c>
      <c r="K32" s="17" t="s">
        <v>10907</v>
      </c>
      <c r="M32" s="17" t="s">
        <v>11051</v>
      </c>
      <c r="O32" s="17" t="s">
        <v>11149</v>
      </c>
      <c r="P32" s="17" t="s">
        <v>11896</v>
      </c>
      <c r="Q32" s="17" t="s">
        <v>305</v>
      </c>
      <c r="R32" s="17" t="s">
        <v>251</v>
      </c>
      <c r="S32" s="17" t="s">
        <v>12455</v>
      </c>
      <c r="T32" s="17" t="s">
        <v>12455</v>
      </c>
      <c r="U32" s="17" t="s">
        <v>12457</v>
      </c>
      <c r="V32" s="17" t="s">
        <v>12457</v>
      </c>
    </row>
    <row r="33" spans="1:20" x14ac:dyDescent="0.25">
      <c r="A33" s="17" t="s">
        <v>252</v>
      </c>
      <c r="B33" s="17" t="s">
        <v>8698</v>
      </c>
      <c r="C33" s="17" t="s">
        <v>8698</v>
      </c>
      <c r="D33" s="17" t="s">
        <v>8937</v>
      </c>
      <c r="E33" s="17" t="s">
        <v>201</v>
      </c>
      <c r="F33" s="17" t="s">
        <v>9217</v>
      </c>
      <c r="G33" s="17" t="s">
        <v>9217</v>
      </c>
      <c r="H33" s="17" t="s">
        <v>9217</v>
      </c>
      <c r="I33" s="17" t="s">
        <v>9217</v>
      </c>
      <c r="J33" s="17" t="s">
        <v>12480</v>
      </c>
      <c r="K33" s="17" t="s">
        <v>12480</v>
      </c>
      <c r="M33" s="17" t="s">
        <v>11052</v>
      </c>
      <c r="O33" s="17" t="s">
        <v>11150</v>
      </c>
      <c r="P33" s="17" t="s">
        <v>11881</v>
      </c>
      <c r="Q33" s="17" t="s">
        <v>373</v>
      </c>
      <c r="R33" s="17" t="s">
        <v>252</v>
      </c>
      <c r="S33" s="17" t="s">
        <v>12456</v>
      </c>
      <c r="T33" s="17" t="s">
        <v>12456</v>
      </c>
    </row>
    <row r="34" spans="1:20" x14ac:dyDescent="0.25">
      <c r="A34" s="17" t="s">
        <v>253</v>
      </c>
      <c r="B34" s="17" t="s">
        <v>8705</v>
      </c>
      <c r="C34" s="17" t="s">
        <v>8705</v>
      </c>
      <c r="D34" s="17" t="s">
        <v>8938</v>
      </c>
      <c r="E34" s="17" t="s">
        <v>202</v>
      </c>
      <c r="F34" s="17" t="s">
        <v>9218</v>
      </c>
      <c r="G34" s="17" t="s">
        <v>9218</v>
      </c>
      <c r="H34" s="17" t="s">
        <v>9218</v>
      </c>
      <c r="I34" s="17" t="s">
        <v>9218</v>
      </c>
      <c r="J34" s="17" t="s">
        <v>12481</v>
      </c>
      <c r="K34" s="17" t="s">
        <v>12481</v>
      </c>
      <c r="M34" s="17" t="s">
        <v>11053</v>
      </c>
      <c r="O34" s="17" t="s">
        <v>11151</v>
      </c>
      <c r="P34" s="17" t="s">
        <v>11897</v>
      </c>
      <c r="Q34" s="17" t="s">
        <v>387</v>
      </c>
      <c r="R34" s="17" t="s">
        <v>253</v>
      </c>
      <c r="S34" s="17" t="s">
        <v>12457</v>
      </c>
      <c r="T34" s="17" t="s">
        <v>12457</v>
      </c>
    </row>
    <row r="35" spans="1:20" x14ac:dyDescent="0.25">
      <c r="A35" s="17" t="s">
        <v>251</v>
      </c>
      <c r="B35" s="17" t="s">
        <v>8696</v>
      </c>
      <c r="C35" s="17" t="s">
        <v>8696</v>
      </c>
      <c r="D35" s="17" t="s">
        <v>8939</v>
      </c>
      <c r="E35" s="17" t="s">
        <v>203</v>
      </c>
      <c r="F35" s="17" t="s">
        <v>9219</v>
      </c>
      <c r="G35" s="17" t="s">
        <v>9219</v>
      </c>
      <c r="H35" s="17" t="s">
        <v>9219</v>
      </c>
      <c r="I35" s="17" t="s">
        <v>9219</v>
      </c>
      <c r="J35" s="17" t="s">
        <v>12482</v>
      </c>
      <c r="K35" s="17" t="s">
        <v>12482</v>
      </c>
      <c r="M35" s="17" t="s">
        <v>11054</v>
      </c>
      <c r="O35" s="17" t="s">
        <v>11152</v>
      </c>
      <c r="P35" s="17" t="s">
        <v>11881</v>
      </c>
      <c r="Q35" s="17" t="s">
        <v>394</v>
      </c>
      <c r="R35" s="17" t="s">
        <v>261</v>
      </c>
    </row>
    <row r="36" spans="1:20" x14ac:dyDescent="0.25">
      <c r="A36" s="17" t="s">
        <v>264</v>
      </c>
      <c r="B36" s="17" t="s">
        <v>8706</v>
      </c>
      <c r="C36" s="17" t="s">
        <v>8706</v>
      </c>
      <c r="D36" s="17" t="s">
        <v>8940</v>
      </c>
      <c r="E36" s="17" t="s">
        <v>204</v>
      </c>
      <c r="F36" s="17" t="s">
        <v>9220</v>
      </c>
      <c r="G36" s="17" t="s">
        <v>9220</v>
      </c>
      <c r="H36" s="17" t="s">
        <v>9220</v>
      </c>
      <c r="I36" s="17" t="s">
        <v>9220</v>
      </c>
      <c r="J36" s="17" t="s">
        <v>12483</v>
      </c>
      <c r="K36" s="17" t="s">
        <v>12483</v>
      </c>
      <c r="M36" s="17" t="s">
        <v>11055</v>
      </c>
      <c r="O36" s="17" t="s">
        <v>11153</v>
      </c>
      <c r="P36" s="17" t="s">
        <v>11898</v>
      </c>
      <c r="Q36" s="17" t="s">
        <v>401</v>
      </c>
      <c r="R36" s="17" t="s">
        <v>264</v>
      </c>
    </row>
    <row r="37" spans="1:20" x14ac:dyDescent="0.25">
      <c r="A37" s="17" t="s">
        <v>266</v>
      </c>
      <c r="B37" s="17" t="s">
        <v>8698</v>
      </c>
      <c r="C37" s="17" t="s">
        <v>8698</v>
      </c>
      <c r="D37" s="17" t="s">
        <v>8941</v>
      </c>
      <c r="E37" s="17" t="s">
        <v>205</v>
      </c>
      <c r="F37" s="17" t="s">
        <v>9221</v>
      </c>
      <c r="G37" s="17" t="s">
        <v>9221</v>
      </c>
      <c r="H37" s="17" t="s">
        <v>9221</v>
      </c>
      <c r="I37" s="17" t="s">
        <v>9221</v>
      </c>
      <c r="J37" s="17" t="s">
        <v>12484</v>
      </c>
      <c r="K37" s="17" t="s">
        <v>12484</v>
      </c>
      <c r="M37" s="17" t="s">
        <v>11056</v>
      </c>
      <c r="O37" s="17" t="s">
        <v>11154</v>
      </c>
      <c r="P37" s="17" t="s">
        <v>11881</v>
      </c>
      <c r="Q37" s="17" t="s">
        <v>408</v>
      </c>
      <c r="R37" s="17" t="s">
        <v>266</v>
      </c>
    </row>
    <row r="38" spans="1:20" x14ac:dyDescent="0.25">
      <c r="A38" s="17" t="s">
        <v>261</v>
      </c>
      <c r="B38" s="17" t="s">
        <v>8706</v>
      </c>
      <c r="C38" s="17" t="s">
        <v>8706</v>
      </c>
      <c r="D38" s="17" t="s">
        <v>8942</v>
      </c>
      <c r="E38" s="17" t="s">
        <v>206</v>
      </c>
      <c r="F38" s="17" t="s">
        <v>9222</v>
      </c>
      <c r="G38" s="17" t="s">
        <v>9222</v>
      </c>
      <c r="H38" s="17" t="s">
        <v>9222</v>
      </c>
      <c r="I38" s="17" t="s">
        <v>9222</v>
      </c>
      <c r="J38" s="17" t="s">
        <v>12485</v>
      </c>
      <c r="K38" s="17" t="s">
        <v>12485</v>
      </c>
      <c r="M38" s="17" t="s">
        <v>11057</v>
      </c>
      <c r="O38" s="17" t="s">
        <v>11155</v>
      </c>
      <c r="P38" s="17" t="s">
        <v>11899</v>
      </c>
      <c r="Q38" s="17" t="s">
        <v>422</v>
      </c>
      <c r="R38" s="17" t="s">
        <v>268</v>
      </c>
    </row>
    <row r="39" spans="1:20" x14ac:dyDescent="0.25">
      <c r="A39" s="17" t="s">
        <v>268</v>
      </c>
      <c r="B39" s="17" t="s">
        <v>8696</v>
      </c>
      <c r="C39" s="17" t="s">
        <v>8696</v>
      </c>
      <c r="D39" s="17" t="s">
        <v>8943</v>
      </c>
      <c r="E39" s="17" t="s">
        <v>207</v>
      </c>
      <c r="F39" s="17" t="s">
        <v>9223</v>
      </c>
      <c r="G39" s="17" t="s">
        <v>9223</v>
      </c>
      <c r="H39" s="17" t="s">
        <v>9223</v>
      </c>
      <c r="I39" s="17" t="s">
        <v>9223</v>
      </c>
      <c r="J39" s="17" t="s">
        <v>12486</v>
      </c>
      <c r="K39" s="17" t="s">
        <v>12486</v>
      </c>
      <c r="M39" s="17" t="s">
        <v>11058</v>
      </c>
      <c r="O39" s="17" t="s">
        <v>11156</v>
      </c>
      <c r="P39" s="17" t="s">
        <v>11881</v>
      </c>
      <c r="Q39" s="17" t="s">
        <v>430</v>
      </c>
      <c r="R39" s="17" t="s">
        <v>269</v>
      </c>
    </row>
    <row r="40" spans="1:20" x14ac:dyDescent="0.25">
      <c r="A40" s="17" t="s">
        <v>269</v>
      </c>
      <c r="B40" s="17" t="s">
        <v>8707</v>
      </c>
      <c r="C40" s="17" t="s">
        <v>8707</v>
      </c>
      <c r="D40" s="17" t="s">
        <v>9080</v>
      </c>
      <c r="E40" s="17" t="s">
        <v>208</v>
      </c>
      <c r="F40" s="17" t="s">
        <v>9224</v>
      </c>
      <c r="G40" s="17" t="s">
        <v>9224</v>
      </c>
      <c r="H40" s="17" t="s">
        <v>9224</v>
      </c>
      <c r="I40" s="17" t="s">
        <v>9224</v>
      </c>
      <c r="J40" s="17" t="s">
        <v>12487</v>
      </c>
      <c r="K40" s="17" t="s">
        <v>12487</v>
      </c>
      <c r="M40" s="17" t="s">
        <v>11059</v>
      </c>
      <c r="O40" s="17" t="s">
        <v>11157</v>
      </c>
      <c r="P40" s="17" t="s">
        <v>11900</v>
      </c>
      <c r="Q40" s="17" t="s">
        <v>438</v>
      </c>
      <c r="R40" s="17" t="s">
        <v>271</v>
      </c>
    </row>
    <row r="41" spans="1:20" x14ac:dyDescent="0.25">
      <c r="A41" s="17" t="s">
        <v>277</v>
      </c>
      <c r="B41" s="17" t="s">
        <v>8698</v>
      </c>
      <c r="C41" s="17" t="s">
        <v>8698</v>
      </c>
      <c r="D41" s="17" t="s">
        <v>9081</v>
      </c>
      <c r="E41" s="17" t="s">
        <v>209</v>
      </c>
      <c r="F41" s="17" t="s">
        <v>9225</v>
      </c>
      <c r="G41" s="17" t="s">
        <v>9225</v>
      </c>
      <c r="H41" s="17" t="s">
        <v>9225</v>
      </c>
      <c r="I41" s="17" t="s">
        <v>9225</v>
      </c>
      <c r="J41" s="17" t="s">
        <v>12488</v>
      </c>
      <c r="K41" s="17" t="s">
        <v>12488</v>
      </c>
      <c r="M41" s="17" t="s">
        <v>11060</v>
      </c>
      <c r="O41" s="17" t="s">
        <v>11158</v>
      </c>
      <c r="P41" s="17" t="s">
        <v>11881</v>
      </c>
      <c r="Q41" s="17" t="s">
        <v>451</v>
      </c>
      <c r="R41" s="17" t="s">
        <v>274</v>
      </c>
    </row>
    <row r="42" spans="1:20" x14ac:dyDescent="0.25">
      <c r="A42" s="17" t="s">
        <v>279</v>
      </c>
      <c r="B42" s="17" t="s">
        <v>8707</v>
      </c>
      <c r="C42" s="17" t="s">
        <v>8707</v>
      </c>
      <c r="D42" s="17" t="s">
        <v>9082</v>
      </c>
      <c r="E42" s="17" t="s">
        <v>210</v>
      </c>
      <c r="F42" s="17" t="s">
        <v>9226</v>
      </c>
      <c r="G42" s="17" t="s">
        <v>9226</v>
      </c>
      <c r="H42" s="17" t="s">
        <v>9226</v>
      </c>
      <c r="I42" s="17" t="s">
        <v>9226</v>
      </c>
      <c r="J42" s="17" t="s">
        <v>12489</v>
      </c>
      <c r="K42" s="17" t="s">
        <v>12489</v>
      </c>
      <c r="M42" s="17" t="s">
        <v>11061</v>
      </c>
      <c r="O42" s="17" t="s">
        <v>11159</v>
      </c>
      <c r="P42" s="17" t="s">
        <v>11901</v>
      </c>
      <c r="Q42" s="17" t="s">
        <v>464</v>
      </c>
      <c r="R42" s="17" t="s">
        <v>277</v>
      </c>
    </row>
    <row r="43" spans="1:20" x14ac:dyDescent="0.25">
      <c r="A43" s="17" t="s">
        <v>271</v>
      </c>
      <c r="B43" s="17" t="s">
        <v>8696</v>
      </c>
      <c r="C43" s="17" t="s">
        <v>8696</v>
      </c>
      <c r="D43" s="17" t="s">
        <v>9083</v>
      </c>
      <c r="E43" s="17" t="s">
        <v>211</v>
      </c>
      <c r="F43" s="17" t="s">
        <v>9227</v>
      </c>
      <c r="G43" s="17" t="s">
        <v>9227</v>
      </c>
      <c r="H43" s="17" t="s">
        <v>9227</v>
      </c>
      <c r="I43" s="17" t="s">
        <v>9227</v>
      </c>
      <c r="J43" s="17" t="s">
        <v>12490</v>
      </c>
      <c r="K43" s="17" t="s">
        <v>12490</v>
      </c>
      <c r="M43" s="17" t="s">
        <v>11062</v>
      </c>
      <c r="O43" s="17" t="s">
        <v>11160</v>
      </c>
      <c r="P43" s="17" t="s">
        <v>11881</v>
      </c>
      <c r="Q43" s="17" t="s">
        <v>477</v>
      </c>
      <c r="R43" s="17" t="s">
        <v>279</v>
      </c>
    </row>
    <row r="44" spans="1:20" x14ac:dyDescent="0.25">
      <c r="A44" s="17" t="s">
        <v>274</v>
      </c>
      <c r="B44" s="17" t="s">
        <v>8708</v>
      </c>
      <c r="C44" s="17" t="s">
        <v>8708</v>
      </c>
      <c r="D44" s="17" t="s">
        <v>9084</v>
      </c>
      <c r="E44" s="17" t="s">
        <v>212</v>
      </c>
      <c r="F44" s="17" t="s">
        <v>9228</v>
      </c>
      <c r="G44" s="17" t="s">
        <v>9228</v>
      </c>
      <c r="H44" s="17" t="s">
        <v>9228</v>
      </c>
      <c r="I44" s="17" t="s">
        <v>9228</v>
      </c>
      <c r="J44" s="17" t="s">
        <v>12491</v>
      </c>
      <c r="K44" s="17" t="s">
        <v>12491</v>
      </c>
      <c r="M44" s="17" t="s">
        <v>11063</v>
      </c>
      <c r="O44" s="17" t="s">
        <v>11161</v>
      </c>
      <c r="P44" s="17" t="s">
        <v>11902</v>
      </c>
      <c r="Q44" s="17" t="s">
        <v>490</v>
      </c>
      <c r="R44" s="17" t="s">
        <v>281</v>
      </c>
    </row>
    <row r="45" spans="1:20" x14ac:dyDescent="0.25">
      <c r="A45" s="17" t="s">
        <v>281</v>
      </c>
      <c r="B45" s="17" t="s">
        <v>8698</v>
      </c>
      <c r="C45" s="17" t="s">
        <v>8698</v>
      </c>
      <c r="D45" s="17" t="s">
        <v>9085</v>
      </c>
      <c r="E45" s="17" t="s">
        <v>213</v>
      </c>
      <c r="F45" s="17" t="s">
        <v>9229</v>
      </c>
      <c r="G45" s="17" t="s">
        <v>9229</v>
      </c>
      <c r="H45" s="17" t="s">
        <v>9229</v>
      </c>
      <c r="I45" s="17" t="s">
        <v>9229</v>
      </c>
      <c r="J45" s="17" t="s">
        <v>12492</v>
      </c>
      <c r="K45" s="17" t="s">
        <v>12492</v>
      </c>
      <c r="M45" s="17" t="s">
        <v>11064</v>
      </c>
      <c r="O45" s="17" t="s">
        <v>11162</v>
      </c>
      <c r="P45" s="17" t="s">
        <v>11881</v>
      </c>
      <c r="Q45" s="17" t="s">
        <v>743</v>
      </c>
      <c r="R45" s="17" t="s">
        <v>290</v>
      </c>
    </row>
    <row r="46" spans="1:20" x14ac:dyDescent="0.25">
      <c r="A46" s="17" t="s">
        <v>290</v>
      </c>
      <c r="B46" s="17" t="s">
        <v>8708</v>
      </c>
      <c r="C46" s="17" t="s">
        <v>8708</v>
      </c>
      <c r="D46" s="17" t="s">
        <v>9086</v>
      </c>
      <c r="E46" s="17" t="s">
        <v>214</v>
      </c>
      <c r="F46" s="17" t="s">
        <v>9230</v>
      </c>
      <c r="G46" s="17" t="s">
        <v>9230</v>
      </c>
      <c r="H46" s="17" t="s">
        <v>9230</v>
      </c>
      <c r="I46" s="17" t="s">
        <v>9230</v>
      </c>
      <c r="J46" s="17" t="s">
        <v>12493</v>
      </c>
      <c r="K46" s="17" t="s">
        <v>12493</v>
      </c>
      <c r="M46" s="17" t="s">
        <v>11065</v>
      </c>
      <c r="O46" s="17" t="s">
        <v>11163</v>
      </c>
      <c r="P46" s="17" t="s">
        <v>11903</v>
      </c>
      <c r="Q46" s="17" t="s">
        <v>757</v>
      </c>
      <c r="R46" s="17" t="s">
        <v>292</v>
      </c>
    </row>
    <row r="47" spans="1:20" x14ac:dyDescent="0.25">
      <c r="A47" s="17" t="s">
        <v>292</v>
      </c>
      <c r="B47" s="17" t="s">
        <v>8696</v>
      </c>
      <c r="C47" s="17" t="s">
        <v>8696</v>
      </c>
      <c r="D47" s="17" t="s">
        <v>9087</v>
      </c>
      <c r="E47" s="17" t="s">
        <v>215</v>
      </c>
      <c r="F47" s="17" t="s">
        <v>9231</v>
      </c>
      <c r="G47" s="17" t="s">
        <v>9231</v>
      </c>
      <c r="H47" s="17" t="s">
        <v>9231</v>
      </c>
      <c r="I47" s="17" t="s">
        <v>9231</v>
      </c>
      <c r="J47" s="17" t="s">
        <v>12494</v>
      </c>
      <c r="K47" s="17" t="s">
        <v>12494</v>
      </c>
      <c r="M47" s="17" t="s">
        <v>11066</v>
      </c>
      <c r="O47" s="17" t="s">
        <v>11164</v>
      </c>
      <c r="P47" s="17" t="s">
        <v>11881</v>
      </c>
      <c r="Q47" s="17" t="s">
        <v>764</v>
      </c>
      <c r="R47" s="17" t="s">
        <v>294</v>
      </c>
    </row>
    <row r="48" spans="1:20" x14ac:dyDescent="0.25">
      <c r="A48" s="17" t="s">
        <v>294</v>
      </c>
      <c r="B48" s="17" t="s">
        <v>8709</v>
      </c>
      <c r="C48" s="17" t="s">
        <v>8709</v>
      </c>
      <c r="D48" s="17" t="s">
        <v>9088</v>
      </c>
      <c r="E48" s="17" t="s">
        <v>216</v>
      </c>
      <c r="F48" s="17" t="s">
        <v>9232</v>
      </c>
      <c r="G48" s="17" t="s">
        <v>9232</v>
      </c>
      <c r="H48" s="17" t="s">
        <v>9232</v>
      </c>
      <c r="I48" s="17" t="s">
        <v>9232</v>
      </c>
      <c r="J48" s="17" t="s">
        <v>12495</v>
      </c>
      <c r="K48" s="17" t="s">
        <v>12495</v>
      </c>
      <c r="M48" s="17" t="s">
        <v>11067</v>
      </c>
      <c r="O48" s="17" t="s">
        <v>11165</v>
      </c>
      <c r="P48" s="17" t="s">
        <v>11904</v>
      </c>
      <c r="Q48" s="17" t="s">
        <v>771</v>
      </c>
      <c r="R48" s="17" t="s">
        <v>305</v>
      </c>
    </row>
    <row r="49" spans="1:18" x14ac:dyDescent="0.25">
      <c r="A49" s="17" t="s">
        <v>305</v>
      </c>
      <c r="B49" s="17" t="s">
        <v>8698</v>
      </c>
      <c r="C49" s="17" t="s">
        <v>8698</v>
      </c>
      <c r="D49" s="17" t="s">
        <v>9089</v>
      </c>
      <c r="E49" s="17" t="s">
        <v>217</v>
      </c>
      <c r="F49" s="17" t="s">
        <v>9233</v>
      </c>
      <c r="G49" s="17" t="s">
        <v>9233</v>
      </c>
      <c r="H49" s="17" t="s">
        <v>9233</v>
      </c>
      <c r="I49" s="17" t="s">
        <v>9233</v>
      </c>
      <c r="J49" s="17" t="s">
        <v>12496</v>
      </c>
      <c r="K49" s="17" t="s">
        <v>12496</v>
      </c>
      <c r="M49" s="17" t="s">
        <v>11068</v>
      </c>
      <c r="O49" s="17" t="s">
        <v>11166</v>
      </c>
      <c r="P49" s="17" t="s">
        <v>11881</v>
      </c>
      <c r="Q49" s="17" t="s">
        <v>778</v>
      </c>
      <c r="R49" s="17" t="s">
        <v>371</v>
      </c>
    </row>
    <row r="50" spans="1:18" x14ac:dyDescent="0.25">
      <c r="A50" s="17" t="s">
        <v>362</v>
      </c>
      <c r="B50" s="17" t="s">
        <v>8709</v>
      </c>
      <c r="C50" s="17" t="s">
        <v>8709</v>
      </c>
      <c r="D50" s="17" t="s">
        <v>9090</v>
      </c>
      <c r="E50" s="17" t="s">
        <v>218</v>
      </c>
      <c r="F50" s="17" t="s">
        <v>9234</v>
      </c>
      <c r="G50" s="17" t="s">
        <v>9234</v>
      </c>
      <c r="H50" s="17" t="s">
        <v>9234</v>
      </c>
      <c r="I50" s="17" t="s">
        <v>9234</v>
      </c>
      <c r="J50" s="17" t="s">
        <v>12497</v>
      </c>
      <c r="K50" s="17" t="s">
        <v>12497</v>
      </c>
      <c r="M50" s="17" t="s">
        <v>11069</v>
      </c>
      <c r="O50" s="17" t="s">
        <v>11167</v>
      </c>
      <c r="P50" s="17" t="s">
        <v>11905</v>
      </c>
      <c r="Q50" s="17" t="s">
        <v>792</v>
      </c>
      <c r="R50" s="17" t="s">
        <v>372</v>
      </c>
    </row>
    <row r="51" spans="1:18" x14ac:dyDescent="0.25">
      <c r="A51" s="17" t="s">
        <v>372</v>
      </c>
      <c r="B51" s="17" t="s">
        <v>7478</v>
      </c>
      <c r="C51" s="17" t="s">
        <v>7478</v>
      </c>
      <c r="D51" s="17" t="s">
        <v>9091</v>
      </c>
      <c r="E51" s="17" t="s">
        <v>219</v>
      </c>
      <c r="F51" s="17" t="s">
        <v>9235</v>
      </c>
      <c r="G51" s="17" t="s">
        <v>9235</v>
      </c>
      <c r="H51" s="17" t="s">
        <v>9235</v>
      </c>
      <c r="I51" s="17" t="s">
        <v>9235</v>
      </c>
      <c r="J51" s="17" t="s">
        <v>12498</v>
      </c>
      <c r="K51" s="17" t="s">
        <v>12498</v>
      </c>
      <c r="M51" s="17" t="s">
        <v>11070</v>
      </c>
      <c r="O51" s="17" t="s">
        <v>11168</v>
      </c>
      <c r="P51" s="17" t="s">
        <v>11881</v>
      </c>
      <c r="Q51" s="17" t="s">
        <v>800</v>
      </c>
      <c r="R51" s="17" t="s">
        <v>373</v>
      </c>
    </row>
    <row r="52" spans="1:18" x14ac:dyDescent="0.25">
      <c r="A52" s="17" t="s">
        <v>373</v>
      </c>
      <c r="B52" s="17" t="s">
        <v>8696</v>
      </c>
      <c r="C52" s="17" t="s">
        <v>8696</v>
      </c>
      <c r="D52" s="17" t="s">
        <v>8944</v>
      </c>
      <c r="E52" s="17" t="s">
        <v>220</v>
      </c>
      <c r="F52" s="17" t="s">
        <v>9236</v>
      </c>
      <c r="G52" s="17" t="s">
        <v>9236</v>
      </c>
      <c r="H52" s="17" t="s">
        <v>9236</v>
      </c>
      <c r="I52" s="17" t="s">
        <v>9236</v>
      </c>
      <c r="J52" s="17" t="s">
        <v>12499</v>
      </c>
      <c r="K52" s="17" t="s">
        <v>12499</v>
      </c>
      <c r="M52" s="17" t="s">
        <v>11071</v>
      </c>
      <c r="O52" s="17" t="s">
        <v>11169</v>
      </c>
      <c r="P52" s="17" t="s">
        <v>11906</v>
      </c>
      <c r="Q52" s="17" t="s">
        <v>808</v>
      </c>
      <c r="R52" s="17" t="s">
        <v>376</v>
      </c>
    </row>
    <row r="53" spans="1:18" x14ac:dyDescent="0.25">
      <c r="A53" s="17" t="s">
        <v>371</v>
      </c>
      <c r="B53" s="17" t="s">
        <v>8710</v>
      </c>
      <c r="C53" s="17" t="s">
        <v>8710</v>
      </c>
      <c r="D53" s="17" t="s">
        <v>8945</v>
      </c>
      <c r="E53" s="17" t="s">
        <v>221</v>
      </c>
      <c r="F53" s="17" t="s">
        <v>9237</v>
      </c>
      <c r="G53" s="17" t="s">
        <v>9237</v>
      </c>
      <c r="H53" s="17" t="s">
        <v>9237</v>
      </c>
      <c r="I53" s="17" t="s">
        <v>9237</v>
      </c>
      <c r="J53" s="17" t="s">
        <v>12500</v>
      </c>
      <c r="K53" s="17" t="s">
        <v>12500</v>
      </c>
      <c r="M53" s="17" t="s">
        <v>11072</v>
      </c>
      <c r="O53" s="17" t="s">
        <v>11170</v>
      </c>
      <c r="P53" s="17" t="s">
        <v>11881</v>
      </c>
      <c r="Q53" s="17" t="s">
        <v>821</v>
      </c>
      <c r="R53" s="17" t="s">
        <v>385</v>
      </c>
    </row>
    <row r="54" spans="1:18" x14ac:dyDescent="0.25">
      <c r="A54" s="17" t="s">
        <v>376</v>
      </c>
      <c r="B54" s="17" t="s">
        <v>8698</v>
      </c>
      <c r="C54" s="17" t="s">
        <v>8698</v>
      </c>
      <c r="D54" s="17" t="s">
        <v>8946</v>
      </c>
      <c r="E54" s="17" t="s">
        <v>222</v>
      </c>
      <c r="F54" s="17" t="s">
        <v>9238</v>
      </c>
      <c r="G54" s="17" t="s">
        <v>9238</v>
      </c>
      <c r="H54" s="17" t="s">
        <v>9238</v>
      </c>
      <c r="I54" s="17" t="s">
        <v>9238</v>
      </c>
      <c r="J54" s="17" t="s">
        <v>12501</v>
      </c>
      <c r="K54" s="17" t="s">
        <v>12501</v>
      </c>
      <c r="M54" s="17" t="s">
        <v>11073</v>
      </c>
      <c r="O54" s="17" t="s">
        <v>11171</v>
      </c>
      <c r="P54" s="17" t="s">
        <v>11907</v>
      </c>
      <c r="Q54" s="17" t="s">
        <v>834</v>
      </c>
      <c r="R54" s="17" t="s">
        <v>387</v>
      </c>
    </row>
    <row r="55" spans="1:18" x14ac:dyDescent="0.25">
      <c r="A55" s="17" t="s">
        <v>387</v>
      </c>
      <c r="B55" s="17" t="s">
        <v>8710</v>
      </c>
      <c r="C55" s="17" t="s">
        <v>8710</v>
      </c>
      <c r="D55" s="17" t="s">
        <v>8947</v>
      </c>
      <c r="E55" s="17" t="s">
        <v>223</v>
      </c>
      <c r="F55" s="17" t="s">
        <v>9239</v>
      </c>
      <c r="G55" s="17" t="s">
        <v>9239</v>
      </c>
      <c r="H55" s="17" t="s">
        <v>9239</v>
      </c>
      <c r="I55" s="17" t="s">
        <v>9239</v>
      </c>
      <c r="J55" s="17" t="s">
        <v>12502</v>
      </c>
      <c r="K55" s="17" t="s">
        <v>12502</v>
      </c>
      <c r="M55" s="17" t="s">
        <v>11074</v>
      </c>
      <c r="O55" s="17" t="s">
        <v>11172</v>
      </c>
      <c r="P55" s="17" t="s">
        <v>11881</v>
      </c>
      <c r="Q55" s="17" t="s">
        <v>847</v>
      </c>
      <c r="R55" s="17" t="s">
        <v>390</v>
      </c>
    </row>
    <row r="56" spans="1:18" x14ac:dyDescent="0.25">
      <c r="A56" s="17" t="s">
        <v>385</v>
      </c>
      <c r="B56" s="17" t="s">
        <v>8696</v>
      </c>
      <c r="C56" s="17" t="s">
        <v>8696</v>
      </c>
      <c r="D56" s="17" t="s">
        <v>8948</v>
      </c>
      <c r="E56" s="17" t="s">
        <v>224</v>
      </c>
      <c r="F56" s="17" t="s">
        <v>9240</v>
      </c>
      <c r="G56" s="17" t="s">
        <v>9240</v>
      </c>
      <c r="H56" s="17" t="s">
        <v>9240</v>
      </c>
      <c r="I56" s="17" t="s">
        <v>9240</v>
      </c>
      <c r="J56" s="17" t="s">
        <v>12503</v>
      </c>
      <c r="K56" s="17" t="s">
        <v>12503</v>
      </c>
      <c r="M56" s="17" t="s">
        <v>11075</v>
      </c>
      <c r="O56" s="17" t="s">
        <v>11173</v>
      </c>
      <c r="P56" s="17" t="s">
        <v>11908</v>
      </c>
      <c r="Q56" s="17" t="s">
        <v>860</v>
      </c>
      <c r="R56" s="17" t="s">
        <v>392</v>
      </c>
    </row>
    <row r="57" spans="1:18" x14ac:dyDescent="0.25">
      <c r="A57" s="17" t="s">
        <v>390</v>
      </c>
      <c r="B57" s="17" t="s">
        <v>8711</v>
      </c>
      <c r="C57" s="17" t="s">
        <v>8711</v>
      </c>
      <c r="D57" s="17" t="s">
        <v>8949</v>
      </c>
      <c r="E57" s="17" t="s">
        <v>225</v>
      </c>
      <c r="F57" s="17" t="s">
        <v>9241</v>
      </c>
      <c r="G57" s="17" t="s">
        <v>9241</v>
      </c>
      <c r="H57" s="17" t="s">
        <v>9241</v>
      </c>
      <c r="I57" s="17" t="s">
        <v>9241</v>
      </c>
      <c r="J57" s="17" t="s">
        <v>12504</v>
      </c>
      <c r="K57" s="17" t="s">
        <v>12504</v>
      </c>
      <c r="M57" s="17" t="s">
        <v>11076</v>
      </c>
      <c r="O57" s="17" t="s">
        <v>11174</v>
      </c>
      <c r="P57" s="17" t="s">
        <v>11881</v>
      </c>
      <c r="Q57" s="17" t="s">
        <v>963</v>
      </c>
      <c r="R57" s="17" t="s">
        <v>393</v>
      </c>
    </row>
    <row r="58" spans="1:18" x14ac:dyDescent="0.25">
      <c r="A58" s="17" t="s">
        <v>393</v>
      </c>
      <c r="B58" s="17" t="s">
        <v>8698</v>
      </c>
      <c r="C58" s="17" t="s">
        <v>8698</v>
      </c>
      <c r="D58" s="17" t="s">
        <v>8950</v>
      </c>
      <c r="E58" s="17" t="s">
        <v>226</v>
      </c>
      <c r="F58" s="17" t="s">
        <v>9242</v>
      </c>
      <c r="G58" s="17" t="s">
        <v>9242</v>
      </c>
      <c r="H58" s="17" t="s">
        <v>9242</v>
      </c>
      <c r="I58" s="17" t="s">
        <v>9242</v>
      </c>
      <c r="J58" s="17" t="s">
        <v>12505</v>
      </c>
      <c r="K58" s="17" t="s">
        <v>12505</v>
      </c>
      <c r="M58" s="17" t="s">
        <v>11077</v>
      </c>
      <c r="O58" s="17" t="s">
        <v>11175</v>
      </c>
      <c r="P58" s="17" t="s">
        <v>11909</v>
      </c>
      <c r="Q58" s="17" t="s">
        <v>971</v>
      </c>
      <c r="R58" s="17" t="s">
        <v>394</v>
      </c>
    </row>
    <row r="59" spans="1:18" x14ac:dyDescent="0.25">
      <c r="A59" s="17" t="s">
        <v>394</v>
      </c>
      <c r="B59" s="17" t="s">
        <v>8711</v>
      </c>
      <c r="C59" s="17" t="s">
        <v>8711</v>
      </c>
      <c r="D59" s="17" t="s">
        <v>8951</v>
      </c>
      <c r="E59" s="17" t="s">
        <v>227</v>
      </c>
      <c r="F59" s="17" t="s">
        <v>9243</v>
      </c>
      <c r="G59" s="17" t="s">
        <v>9243</v>
      </c>
      <c r="H59" s="17" t="s">
        <v>9243</v>
      </c>
      <c r="I59" s="17" t="s">
        <v>9243</v>
      </c>
      <c r="J59" s="17" t="s">
        <v>12506</v>
      </c>
      <c r="K59" s="17" t="s">
        <v>12506</v>
      </c>
      <c r="M59" s="17" t="s">
        <v>11078</v>
      </c>
      <c r="O59" s="17" t="s">
        <v>11176</v>
      </c>
      <c r="P59" s="17" t="s">
        <v>11881</v>
      </c>
      <c r="Q59" s="17" t="s">
        <v>987</v>
      </c>
      <c r="R59" s="17" t="s">
        <v>397</v>
      </c>
    </row>
    <row r="60" spans="1:18" x14ac:dyDescent="0.25">
      <c r="A60" s="17" t="s">
        <v>392</v>
      </c>
      <c r="B60" s="17" t="s">
        <v>8696</v>
      </c>
      <c r="C60" s="17" t="s">
        <v>8696</v>
      </c>
      <c r="D60" s="17" t="s">
        <v>8952</v>
      </c>
      <c r="E60" s="17" t="s">
        <v>228</v>
      </c>
      <c r="F60" s="17" t="s">
        <v>9244</v>
      </c>
      <c r="G60" s="17" t="s">
        <v>9244</v>
      </c>
      <c r="H60" s="17" t="s">
        <v>9244</v>
      </c>
      <c r="I60" s="17" t="s">
        <v>9244</v>
      </c>
      <c r="J60" s="17" t="s">
        <v>12507</v>
      </c>
      <c r="K60" s="17" t="s">
        <v>12507</v>
      </c>
      <c r="M60" s="17" t="s">
        <v>11079</v>
      </c>
      <c r="O60" s="17" t="s">
        <v>11177</v>
      </c>
      <c r="P60" s="17" t="s">
        <v>11910</v>
      </c>
      <c r="Q60" s="17" t="s">
        <v>1000</v>
      </c>
      <c r="R60" s="17" t="s">
        <v>400</v>
      </c>
    </row>
    <row r="61" spans="1:18" x14ac:dyDescent="0.25">
      <c r="A61" s="17" t="s">
        <v>397</v>
      </c>
      <c r="B61" s="17" t="s">
        <v>8712</v>
      </c>
      <c r="C61" s="17" t="s">
        <v>8712</v>
      </c>
      <c r="D61" s="17" t="s">
        <v>8953</v>
      </c>
      <c r="E61" s="17" t="s">
        <v>229</v>
      </c>
      <c r="F61" s="17" t="s">
        <v>9245</v>
      </c>
      <c r="G61" s="17" t="s">
        <v>9245</v>
      </c>
      <c r="H61" s="17" t="s">
        <v>9245</v>
      </c>
      <c r="I61" s="17" t="s">
        <v>9245</v>
      </c>
      <c r="J61" s="17" t="s">
        <v>12508</v>
      </c>
      <c r="K61" s="17" t="s">
        <v>12508</v>
      </c>
      <c r="M61" s="17" t="s">
        <v>11080</v>
      </c>
      <c r="O61" s="17" t="s">
        <v>11178</v>
      </c>
      <c r="P61" s="17" t="s">
        <v>11881</v>
      </c>
      <c r="Q61" s="17" t="s">
        <v>1013</v>
      </c>
      <c r="R61" s="17" t="s">
        <v>401</v>
      </c>
    </row>
    <row r="62" spans="1:18" x14ac:dyDescent="0.25">
      <c r="A62" s="17" t="s">
        <v>400</v>
      </c>
      <c r="B62" s="17" t="s">
        <v>8698</v>
      </c>
      <c r="C62" s="17" t="s">
        <v>8698</v>
      </c>
      <c r="D62" s="17" t="s">
        <v>8954</v>
      </c>
      <c r="E62" s="17" t="s">
        <v>230</v>
      </c>
      <c r="F62" s="17" t="s">
        <v>9246</v>
      </c>
      <c r="G62" s="17" t="s">
        <v>9246</v>
      </c>
      <c r="H62" s="17" t="s">
        <v>9246</v>
      </c>
      <c r="I62" s="17" t="s">
        <v>9246</v>
      </c>
      <c r="J62" s="17" t="s">
        <v>12509</v>
      </c>
      <c r="K62" s="17" t="s">
        <v>12509</v>
      </c>
      <c r="M62" s="17" t="s">
        <v>11081</v>
      </c>
      <c r="O62" s="17" t="s">
        <v>11179</v>
      </c>
      <c r="P62" s="17" t="s">
        <v>11911</v>
      </c>
      <c r="Q62" s="17" t="s">
        <v>1026</v>
      </c>
      <c r="R62" s="17" t="s">
        <v>406</v>
      </c>
    </row>
    <row r="63" spans="1:18" x14ac:dyDescent="0.25">
      <c r="A63" s="17" t="s">
        <v>401</v>
      </c>
      <c r="B63" s="17" t="s">
        <v>8712</v>
      </c>
      <c r="C63" s="17" t="s">
        <v>8712</v>
      </c>
      <c r="D63" s="17" t="s">
        <v>8955</v>
      </c>
      <c r="E63" s="17" t="s">
        <v>231</v>
      </c>
      <c r="F63" s="17" t="s">
        <v>9247</v>
      </c>
      <c r="G63" s="17" t="s">
        <v>9247</v>
      </c>
      <c r="H63" s="17" t="s">
        <v>9247</v>
      </c>
      <c r="I63" s="17" t="s">
        <v>9247</v>
      </c>
      <c r="J63" s="17" t="s">
        <v>12510</v>
      </c>
      <c r="K63" s="17" t="s">
        <v>12510</v>
      </c>
      <c r="M63" s="17" t="s">
        <v>11082</v>
      </c>
      <c r="O63" s="17" t="s">
        <v>11180</v>
      </c>
      <c r="P63" s="17" t="s">
        <v>11881</v>
      </c>
      <c r="Q63" s="17" t="s">
        <v>1107</v>
      </c>
      <c r="R63" s="17" t="s">
        <v>407</v>
      </c>
    </row>
    <row r="64" spans="1:18" x14ac:dyDescent="0.25">
      <c r="A64" s="17" t="s">
        <v>407</v>
      </c>
      <c r="B64" s="17" t="s">
        <v>8696</v>
      </c>
      <c r="C64" s="17" t="s">
        <v>8696</v>
      </c>
      <c r="D64" s="17" t="s">
        <v>8956</v>
      </c>
      <c r="E64" s="17" t="s">
        <v>232</v>
      </c>
      <c r="F64" s="17" t="s">
        <v>9248</v>
      </c>
      <c r="G64" s="17" t="s">
        <v>9248</v>
      </c>
      <c r="H64" s="17" t="s">
        <v>9248</v>
      </c>
      <c r="I64" s="17" t="s">
        <v>9248</v>
      </c>
      <c r="J64" s="17" t="s">
        <v>12511</v>
      </c>
      <c r="K64" s="17" t="s">
        <v>12511</v>
      </c>
      <c r="M64" s="17" t="s">
        <v>11083</v>
      </c>
      <c r="O64" s="17" t="s">
        <v>11181</v>
      </c>
      <c r="P64" s="17" t="s">
        <v>11912</v>
      </c>
      <c r="Q64" s="17" t="s">
        <v>1128</v>
      </c>
      <c r="R64" s="17" t="s">
        <v>408</v>
      </c>
    </row>
    <row r="65" spans="1:18" x14ac:dyDescent="0.25">
      <c r="A65" s="17" t="s">
        <v>408</v>
      </c>
      <c r="B65" s="17" t="s">
        <v>8713</v>
      </c>
      <c r="C65" s="17" t="s">
        <v>8713</v>
      </c>
      <c r="D65" s="17" t="s">
        <v>9092</v>
      </c>
      <c r="E65" s="17" t="s">
        <v>233</v>
      </c>
      <c r="F65" s="17" t="s">
        <v>9249</v>
      </c>
      <c r="G65" s="17" t="s">
        <v>9249</v>
      </c>
      <c r="H65" s="17" t="s">
        <v>9249</v>
      </c>
      <c r="I65" s="17" t="s">
        <v>9249</v>
      </c>
      <c r="J65" s="17" t="s">
        <v>12512</v>
      </c>
      <c r="K65" s="17" t="s">
        <v>12512</v>
      </c>
      <c r="M65" s="17" t="s">
        <v>11084</v>
      </c>
      <c r="O65" s="17" t="s">
        <v>11182</v>
      </c>
      <c r="P65" s="17" t="s">
        <v>11881</v>
      </c>
      <c r="Q65" s="17" t="s">
        <v>1142</v>
      </c>
      <c r="R65" s="17" t="s">
        <v>411</v>
      </c>
    </row>
    <row r="66" spans="1:18" x14ac:dyDescent="0.25">
      <c r="A66" s="17" t="s">
        <v>406</v>
      </c>
      <c r="B66" s="17" t="s">
        <v>8698</v>
      </c>
      <c r="C66" s="17" t="s">
        <v>8698</v>
      </c>
      <c r="D66" s="17" t="s">
        <v>9093</v>
      </c>
      <c r="E66" s="17" t="s">
        <v>234</v>
      </c>
      <c r="F66" s="17" t="s">
        <v>9250</v>
      </c>
      <c r="G66" s="17" t="s">
        <v>9250</v>
      </c>
      <c r="H66" s="17" t="s">
        <v>9250</v>
      </c>
      <c r="I66" s="17" t="s">
        <v>9250</v>
      </c>
      <c r="J66" s="17" t="s">
        <v>12513</v>
      </c>
      <c r="K66" s="17" t="s">
        <v>12513</v>
      </c>
      <c r="M66" s="17" t="s">
        <v>11085</v>
      </c>
      <c r="O66" s="17" t="s">
        <v>11183</v>
      </c>
      <c r="P66" s="17" t="s">
        <v>11913</v>
      </c>
      <c r="Q66" s="17" t="s">
        <v>271</v>
      </c>
      <c r="R66" s="17" t="s">
        <v>420</v>
      </c>
    </row>
    <row r="67" spans="1:18" x14ac:dyDescent="0.25">
      <c r="A67" s="17" t="s">
        <v>411</v>
      </c>
      <c r="B67" s="17" t="s">
        <v>8713</v>
      </c>
      <c r="C67" s="17" t="s">
        <v>8713</v>
      </c>
      <c r="D67" s="17" t="s">
        <v>9094</v>
      </c>
      <c r="E67" s="17" t="s">
        <v>235</v>
      </c>
      <c r="F67" s="17" t="s">
        <v>9251</v>
      </c>
      <c r="G67" s="17" t="s">
        <v>9251</v>
      </c>
      <c r="H67" s="17" t="s">
        <v>9251</v>
      </c>
      <c r="I67" s="17" t="s">
        <v>9251</v>
      </c>
      <c r="J67" s="17" t="s">
        <v>12514</v>
      </c>
      <c r="K67" s="17" t="s">
        <v>12514</v>
      </c>
      <c r="M67" s="17" t="s">
        <v>11086</v>
      </c>
      <c r="O67" s="17" t="s">
        <v>11184</v>
      </c>
      <c r="P67" s="17" t="s">
        <v>11881</v>
      </c>
      <c r="Q67" s="17" t="s">
        <v>469</v>
      </c>
      <c r="R67" s="17" t="s">
        <v>421</v>
      </c>
    </row>
    <row r="68" spans="1:18" x14ac:dyDescent="0.25">
      <c r="A68" s="17" t="s">
        <v>421</v>
      </c>
      <c r="B68" s="17" t="s">
        <v>8696</v>
      </c>
      <c r="C68" s="17" t="s">
        <v>8696</v>
      </c>
      <c r="D68" s="17" t="s">
        <v>9095</v>
      </c>
      <c r="E68" s="17" t="s">
        <v>236</v>
      </c>
      <c r="F68" s="17" t="s">
        <v>9252</v>
      </c>
      <c r="G68" s="17" t="s">
        <v>9252</v>
      </c>
      <c r="H68" s="17" t="s">
        <v>9252</v>
      </c>
      <c r="I68" s="17" t="s">
        <v>9252</v>
      </c>
      <c r="J68" s="17" t="s">
        <v>12515</v>
      </c>
      <c r="K68" s="17" t="s">
        <v>12515</v>
      </c>
      <c r="M68" s="17" t="s">
        <v>11087</v>
      </c>
      <c r="O68" s="17" t="s">
        <v>11185</v>
      </c>
      <c r="P68" s="17" t="s">
        <v>11914</v>
      </c>
      <c r="Q68" s="17" t="s">
        <v>839</v>
      </c>
      <c r="R68" s="17" t="s">
        <v>422</v>
      </c>
    </row>
    <row r="69" spans="1:18" x14ac:dyDescent="0.25">
      <c r="A69" s="17" t="s">
        <v>422</v>
      </c>
      <c r="B69" s="17" t="s">
        <v>8714</v>
      </c>
      <c r="C69" s="17" t="s">
        <v>8714</v>
      </c>
      <c r="D69" s="17" t="s">
        <v>9096</v>
      </c>
      <c r="E69" s="17" t="s">
        <v>237</v>
      </c>
      <c r="F69" s="17" t="s">
        <v>9253</v>
      </c>
      <c r="G69" s="17" t="s">
        <v>9253</v>
      </c>
      <c r="H69" s="17" t="s">
        <v>9253</v>
      </c>
      <c r="I69" s="17" t="s">
        <v>9253</v>
      </c>
      <c r="J69" s="17" t="s">
        <v>12516</v>
      </c>
      <c r="K69" s="17" t="s">
        <v>12516</v>
      </c>
      <c r="M69" s="17" t="s">
        <v>11088</v>
      </c>
      <c r="O69" s="17" t="s">
        <v>11186</v>
      </c>
      <c r="P69" s="17" t="s">
        <v>11881</v>
      </c>
      <c r="Q69" s="17" t="s">
        <v>1005</v>
      </c>
      <c r="R69" s="17" t="s">
        <v>425</v>
      </c>
    </row>
    <row r="70" spans="1:18" x14ac:dyDescent="0.25">
      <c r="A70" s="17" t="s">
        <v>420</v>
      </c>
      <c r="B70" s="17" t="s">
        <v>8698</v>
      </c>
      <c r="C70" s="17" t="s">
        <v>8698</v>
      </c>
      <c r="D70" s="17" t="s">
        <v>9097</v>
      </c>
      <c r="E70" s="17" t="s">
        <v>238</v>
      </c>
      <c r="F70" s="17" t="s">
        <v>9254</v>
      </c>
      <c r="G70" s="17" t="s">
        <v>9254</v>
      </c>
      <c r="H70" s="17" t="s">
        <v>9254</v>
      </c>
      <c r="I70" s="17" t="s">
        <v>9254</v>
      </c>
      <c r="J70" s="17" t="s">
        <v>12517</v>
      </c>
      <c r="K70" s="17" t="s">
        <v>12517</v>
      </c>
      <c r="M70" s="17" t="s">
        <v>11089</v>
      </c>
      <c r="O70" s="17" t="s">
        <v>11187</v>
      </c>
      <c r="P70" s="17" t="s">
        <v>11915</v>
      </c>
      <c r="Q70" s="17" t="s">
        <v>234</v>
      </c>
      <c r="R70" s="17" t="s">
        <v>430</v>
      </c>
    </row>
    <row r="71" spans="1:18" x14ac:dyDescent="0.25">
      <c r="A71" s="17" t="s">
        <v>425</v>
      </c>
      <c r="B71" s="17" t="s">
        <v>8714</v>
      </c>
      <c r="C71" s="17" t="s">
        <v>8714</v>
      </c>
      <c r="D71" s="17" t="s">
        <v>9098</v>
      </c>
      <c r="E71" s="17" t="s">
        <v>239</v>
      </c>
      <c r="F71" s="17" t="s">
        <v>9255</v>
      </c>
      <c r="G71" s="17" t="s">
        <v>9255</v>
      </c>
      <c r="H71" s="17" t="s">
        <v>9255</v>
      </c>
      <c r="I71" s="17" t="s">
        <v>9255</v>
      </c>
      <c r="J71" s="17" t="s">
        <v>12518</v>
      </c>
      <c r="K71" s="17" t="s">
        <v>12518</v>
      </c>
      <c r="M71" s="17" t="s">
        <v>11090</v>
      </c>
      <c r="O71" s="17" t="s">
        <v>11188</v>
      </c>
      <c r="P71" s="17" t="s">
        <v>11881</v>
      </c>
      <c r="Q71" s="17" t="s">
        <v>827</v>
      </c>
      <c r="R71" s="17" t="s">
        <v>436</v>
      </c>
    </row>
    <row r="72" spans="1:18" x14ac:dyDescent="0.25">
      <c r="A72" s="17" t="s">
        <v>430</v>
      </c>
      <c r="B72" s="17" t="s">
        <v>8696</v>
      </c>
      <c r="C72" s="17" t="s">
        <v>8696</v>
      </c>
      <c r="D72" s="17" t="s">
        <v>9099</v>
      </c>
      <c r="E72" s="17" t="s">
        <v>240</v>
      </c>
      <c r="F72" s="17" t="s">
        <v>9256</v>
      </c>
      <c r="G72" s="17" t="s">
        <v>9256</v>
      </c>
      <c r="H72" s="17" t="s">
        <v>9256</v>
      </c>
      <c r="I72" s="17" t="s">
        <v>9256</v>
      </c>
      <c r="J72" s="17" t="s">
        <v>12519</v>
      </c>
      <c r="K72" s="17" t="s">
        <v>12519</v>
      </c>
      <c r="M72" s="17" t="s">
        <v>11091</v>
      </c>
      <c r="O72" s="17" t="s">
        <v>11189</v>
      </c>
      <c r="P72" s="17" t="s">
        <v>11916</v>
      </c>
      <c r="Q72" s="17" t="s">
        <v>1006</v>
      </c>
      <c r="R72" s="17" t="s">
        <v>438</v>
      </c>
    </row>
    <row r="73" spans="1:18" x14ac:dyDescent="0.25">
      <c r="A73" s="17" t="s">
        <v>437</v>
      </c>
      <c r="B73" s="17" t="s">
        <v>8715</v>
      </c>
      <c r="C73" s="17" t="s">
        <v>8715</v>
      </c>
      <c r="D73" s="17" t="s">
        <v>9100</v>
      </c>
      <c r="E73" s="17" t="s">
        <v>241</v>
      </c>
      <c r="F73" s="17" t="s">
        <v>9257</v>
      </c>
      <c r="G73" s="17" t="s">
        <v>9257</v>
      </c>
      <c r="H73" s="17" t="s">
        <v>9257</v>
      </c>
      <c r="I73" s="17" t="s">
        <v>9257</v>
      </c>
      <c r="J73" s="17" t="s">
        <v>12520</v>
      </c>
      <c r="K73" s="17" t="s">
        <v>12520</v>
      </c>
      <c r="M73" s="17" t="s">
        <v>11092</v>
      </c>
      <c r="O73" s="17" t="s">
        <v>11190</v>
      </c>
      <c r="P73" s="17" t="s">
        <v>11881</v>
      </c>
      <c r="Q73" s="17" t="s">
        <v>1019</v>
      </c>
      <c r="R73" s="17" t="s">
        <v>441</v>
      </c>
    </row>
    <row r="74" spans="1:18" x14ac:dyDescent="0.25">
      <c r="A74" s="17" t="s">
        <v>438</v>
      </c>
      <c r="B74" s="17" t="s">
        <v>8698</v>
      </c>
      <c r="C74" s="17" t="s">
        <v>8698</v>
      </c>
      <c r="D74" s="17" t="s">
        <v>9101</v>
      </c>
      <c r="E74" s="17" t="s">
        <v>242</v>
      </c>
      <c r="F74" s="17" t="s">
        <v>9258</v>
      </c>
      <c r="G74" s="17" t="s">
        <v>9258</v>
      </c>
      <c r="H74" s="17" t="s">
        <v>9258</v>
      </c>
      <c r="I74" s="17" t="s">
        <v>9258</v>
      </c>
      <c r="J74" s="17" t="s">
        <v>12521</v>
      </c>
      <c r="K74" s="17" t="s">
        <v>12521</v>
      </c>
      <c r="M74" s="17" t="s">
        <v>11093</v>
      </c>
      <c r="O74" s="17" t="s">
        <v>11191</v>
      </c>
      <c r="P74" s="17" t="s">
        <v>11917</v>
      </c>
      <c r="Q74" s="17" t="s">
        <v>828</v>
      </c>
      <c r="R74" s="17" t="s">
        <v>446</v>
      </c>
    </row>
    <row r="75" spans="1:18" x14ac:dyDescent="0.25">
      <c r="A75" s="17" t="s">
        <v>436</v>
      </c>
      <c r="B75" s="17" t="s">
        <v>8715</v>
      </c>
      <c r="C75" s="17" t="s">
        <v>8715</v>
      </c>
      <c r="D75" s="17" t="s">
        <v>9102</v>
      </c>
      <c r="E75" s="17" t="s">
        <v>243</v>
      </c>
      <c r="F75" s="17" t="s">
        <v>9259</v>
      </c>
      <c r="G75" s="17" t="s">
        <v>9259</v>
      </c>
      <c r="H75" s="17" t="s">
        <v>9259</v>
      </c>
      <c r="I75" s="17" t="s">
        <v>9259</v>
      </c>
      <c r="J75" s="17" t="s">
        <v>12522</v>
      </c>
      <c r="K75" s="17" t="s">
        <v>12522</v>
      </c>
      <c r="M75" s="17" t="s">
        <v>11094</v>
      </c>
      <c r="O75" s="17" t="s">
        <v>11192</v>
      </c>
      <c r="P75" s="17" t="s">
        <v>11881</v>
      </c>
      <c r="Q75" s="17" t="s">
        <v>1007</v>
      </c>
      <c r="R75" s="17" t="s">
        <v>449</v>
      </c>
    </row>
    <row r="76" spans="1:18" x14ac:dyDescent="0.25">
      <c r="A76" s="17" t="s">
        <v>441</v>
      </c>
      <c r="B76" s="17" t="s">
        <v>8696</v>
      </c>
      <c r="C76" s="17" t="s">
        <v>8696</v>
      </c>
      <c r="D76" s="17" t="s">
        <v>9103</v>
      </c>
      <c r="E76" s="17" t="s">
        <v>244</v>
      </c>
      <c r="F76" s="17" t="s">
        <v>9260</v>
      </c>
      <c r="G76" s="17" t="s">
        <v>9260</v>
      </c>
      <c r="H76" s="17" t="s">
        <v>9260</v>
      </c>
      <c r="I76" s="17" t="s">
        <v>9260</v>
      </c>
      <c r="J76" s="17" t="s">
        <v>12523</v>
      </c>
      <c r="K76" s="17" t="s">
        <v>12523</v>
      </c>
      <c r="M76" s="17" t="s">
        <v>11095</v>
      </c>
      <c r="O76" s="17" t="s">
        <v>11193</v>
      </c>
      <c r="P76" s="17" t="s">
        <v>11918</v>
      </c>
      <c r="Q76" s="17" t="s">
        <v>1186</v>
      </c>
      <c r="R76" s="17" t="s">
        <v>451</v>
      </c>
    </row>
    <row r="77" spans="1:18" x14ac:dyDescent="0.25">
      <c r="A77" s="17" t="s">
        <v>449</v>
      </c>
      <c r="B77" s="17" t="s">
        <v>8716</v>
      </c>
      <c r="C77" s="17" t="s">
        <v>8716</v>
      </c>
      <c r="D77" s="17" t="s">
        <v>8957</v>
      </c>
      <c r="E77" s="17" t="s">
        <v>245</v>
      </c>
      <c r="F77" s="17" t="s">
        <v>9261</v>
      </c>
      <c r="G77" s="17" t="s">
        <v>9261</v>
      </c>
      <c r="H77" s="17" t="s">
        <v>9261</v>
      </c>
      <c r="I77" s="17" t="s">
        <v>9261</v>
      </c>
      <c r="J77" s="17" t="s">
        <v>12524</v>
      </c>
      <c r="K77" s="17" t="s">
        <v>12524</v>
      </c>
      <c r="M77" s="17" t="s">
        <v>11096</v>
      </c>
      <c r="O77" s="17" t="s">
        <v>11194</v>
      </c>
      <c r="P77" s="17" t="s">
        <v>11881</v>
      </c>
      <c r="Q77" s="17" t="s">
        <v>186</v>
      </c>
      <c r="R77" s="17" t="s">
        <v>459</v>
      </c>
    </row>
    <row r="78" spans="1:18" x14ac:dyDescent="0.25">
      <c r="A78" s="17" t="s">
        <v>451</v>
      </c>
      <c r="B78" s="17" t="s">
        <v>8698</v>
      </c>
      <c r="C78" s="17" t="s">
        <v>8698</v>
      </c>
      <c r="D78" s="17" t="s">
        <v>8958</v>
      </c>
      <c r="E78" s="17" t="s">
        <v>246</v>
      </c>
      <c r="F78" s="17" t="s">
        <v>9262</v>
      </c>
      <c r="G78" s="17" t="s">
        <v>9262</v>
      </c>
      <c r="H78" s="17" t="s">
        <v>9262</v>
      </c>
      <c r="I78" s="17" t="s">
        <v>9262</v>
      </c>
      <c r="J78" s="17" t="s">
        <v>12525</v>
      </c>
      <c r="K78" s="17" t="s">
        <v>12525</v>
      </c>
      <c r="M78" s="17" t="s">
        <v>11097</v>
      </c>
      <c r="O78" s="17" t="s">
        <v>11195</v>
      </c>
      <c r="P78" s="17" t="s">
        <v>11919</v>
      </c>
      <c r="Q78" s="17" t="s">
        <v>200</v>
      </c>
      <c r="R78" s="17" t="s">
        <v>462</v>
      </c>
    </row>
    <row r="79" spans="1:18" x14ac:dyDescent="0.25">
      <c r="A79" s="17" t="s">
        <v>446</v>
      </c>
      <c r="B79" s="17" t="s">
        <v>8716</v>
      </c>
      <c r="C79" s="17" t="s">
        <v>8716</v>
      </c>
      <c r="D79" s="17" t="s">
        <v>8959</v>
      </c>
      <c r="E79" s="17" t="s">
        <v>247</v>
      </c>
      <c r="F79" s="17" t="s">
        <v>9263</v>
      </c>
      <c r="G79" s="17" t="s">
        <v>9263</v>
      </c>
      <c r="H79" s="17" t="s">
        <v>9263</v>
      </c>
      <c r="I79" s="17" t="s">
        <v>9263</v>
      </c>
      <c r="J79" s="17" t="s">
        <v>12526</v>
      </c>
      <c r="K79" s="17" t="s">
        <v>12526</v>
      </c>
      <c r="M79" s="17" t="s">
        <v>11098</v>
      </c>
      <c r="O79" s="17" t="s">
        <v>11196</v>
      </c>
      <c r="P79" s="17" t="s">
        <v>11881</v>
      </c>
      <c r="Q79" s="17" t="s">
        <v>207</v>
      </c>
      <c r="R79" s="17" t="s">
        <v>464</v>
      </c>
    </row>
    <row r="80" spans="1:18" x14ac:dyDescent="0.25">
      <c r="A80" s="17" t="s">
        <v>462</v>
      </c>
      <c r="B80" s="17" t="s">
        <v>8696</v>
      </c>
      <c r="C80" s="17" t="s">
        <v>8696</v>
      </c>
      <c r="D80" s="17" t="s">
        <v>8960</v>
      </c>
      <c r="E80" s="17" t="s">
        <v>248</v>
      </c>
      <c r="F80" s="17" t="s">
        <v>9264</v>
      </c>
      <c r="G80" s="17" t="s">
        <v>9264</v>
      </c>
      <c r="H80" s="17" t="s">
        <v>9264</v>
      </c>
      <c r="I80" s="17" t="s">
        <v>9264</v>
      </c>
      <c r="J80" s="17" t="s">
        <v>12527</v>
      </c>
      <c r="K80" s="17" t="s">
        <v>12527</v>
      </c>
      <c r="M80" s="17" t="s">
        <v>11099</v>
      </c>
      <c r="O80" s="17" t="s">
        <v>11197</v>
      </c>
      <c r="P80" s="17" t="s">
        <v>11920</v>
      </c>
      <c r="Q80" s="17" t="s">
        <v>214</v>
      </c>
      <c r="R80" s="17" t="s">
        <v>466</v>
      </c>
    </row>
    <row r="81" spans="1:18" x14ac:dyDescent="0.25">
      <c r="A81" s="17" t="s">
        <v>464</v>
      </c>
      <c r="B81" s="17" t="s">
        <v>8717</v>
      </c>
      <c r="C81" s="17" t="s">
        <v>8717</v>
      </c>
      <c r="D81" s="17" t="s">
        <v>8961</v>
      </c>
      <c r="E81" s="17" t="s">
        <v>249</v>
      </c>
      <c r="F81" s="17" t="s">
        <v>9265</v>
      </c>
      <c r="G81" s="17" t="s">
        <v>9265</v>
      </c>
      <c r="H81" s="17" t="s">
        <v>9265</v>
      </c>
      <c r="I81" s="17" t="s">
        <v>9265</v>
      </c>
      <c r="J81" s="17" t="s">
        <v>12528</v>
      </c>
      <c r="K81" s="17" t="s">
        <v>12528</v>
      </c>
      <c r="M81" s="17" t="s">
        <v>11100</v>
      </c>
      <c r="O81" s="17" t="s">
        <v>11198</v>
      </c>
      <c r="P81" s="17" t="s">
        <v>11881</v>
      </c>
      <c r="Q81" s="17" t="s">
        <v>221</v>
      </c>
      <c r="R81" s="17" t="s">
        <v>469</v>
      </c>
    </row>
    <row r="82" spans="1:18" x14ac:dyDescent="0.25">
      <c r="A82" s="17" t="s">
        <v>459</v>
      </c>
      <c r="B82" s="17" t="s">
        <v>8698</v>
      </c>
      <c r="C82" s="17" t="s">
        <v>8698</v>
      </c>
      <c r="D82" s="17" t="s">
        <v>8962</v>
      </c>
      <c r="E82" s="17" t="s">
        <v>250</v>
      </c>
      <c r="F82" s="17" t="s">
        <v>9266</v>
      </c>
      <c r="G82" s="17" t="s">
        <v>9266</v>
      </c>
      <c r="H82" s="17" t="s">
        <v>9266</v>
      </c>
      <c r="I82" s="17" t="s">
        <v>9266</v>
      </c>
      <c r="J82" s="17" t="s">
        <v>12529</v>
      </c>
      <c r="K82" s="17" t="s">
        <v>12529</v>
      </c>
      <c r="M82" s="17" t="s">
        <v>11101</v>
      </c>
      <c r="O82" s="17" t="s">
        <v>11199</v>
      </c>
      <c r="P82" s="17" t="s">
        <v>11921</v>
      </c>
      <c r="Q82" s="17" t="s">
        <v>235</v>
      </c>
      <c r="R82" s="17" t="s">
        <v>477</v>
      </c>
    </row>
    <row r="83" spans="1:18" x14ac:dyDescent="0.25">
      <c r="A83" s="17" t="s">
        <v>466</v>
      </c>
      <c r="B83" s="17" t="s">
        <v>8717</v>
      </c>
      <c r="C83" s="17" t="s">
        <v>8717</v>
      </c>
      <c r="D83" s="17" t="s">
        <v>8963</v>
      </c>
      <c r="E83" s="17" t="s">
        <v>251</v>
      </c>
      <c r="F83" s="17" t="s">
        <v>9267</v>
      </c>
      <c r="G83" s="17" t="s">
        <v>9267</v>
      </c>
      <c r="H83" s="17" t="s">
        <v>9267</v>
      </c>
      <c r="I83" s="17" t="s">
        <v>9267</v>
      </c>
      <c r="J83" s="17" t="s">
        <v>16</v>
      </c>
      <c r="K83" s="17" t="s">
        <v>16</v>
      </c>
      <c r="M83" s="17" t="s">
        <v>11102</v>
      </c>
      <c r="O83" s="17" t="s">
        <v>11200</v>
      </c>
      <c r="P83" s="17" t="s">
        <v>11881</v>
      </c>
      <c r="Q83" s="17" t="s">
        <v>251</v>
      </c>
      <c r="R83" s="17" t="s">
        <v>479</v>
      </c>
    </row>
    <row r="84" spans="1:18" x14ac:dyDescent="0.25">
      <c r="A84" s="17" t="s">
        <v>477</v>
      </c>
      <c r="B84" s="17" t="s">
        <v>8696</v>
      </c>
      <c r="C84" s="17" t="s">
        <v>8696</v>
      </c>
      <c r="D84" s="17" t="s">
        <v>8964</v>
      </c>
      <c r="E84" s="17" t="s">
        <v>252</v>
      </c>
      <c r="F84" s="17" t="s">
        <v>9268</v>
      </c>
      <c r="G84" s="17" t="s">
        <v>9268</v>
      </c>
      <c r="H84" s="17" t="s">
        <v>9268</v>
      </c>
      <c r="I84" s="17" t="s">
        <v>9268</v>
      </c>
      <c r="J84" s="17" t="s">
        <v>12530</v>
      </c>
      <c r="K84" s="17" t="s">
        <v>12530</v>
      </c>
      <c r="M84" s="17" t="s">
        <v>10713</v>
      </c>
      <c r="O84" s="17" t="s">
        <v>11201</v>
      </c>
      <c r="P84" s="17" t="s">
        <v>11922</v>
      </c>
      <c r="Q84" s="17" t="s">
        <v>261</v>
      </c>
      <c r="R84" s="17" t="s">
        <v>490</v>
      </c>
    </row>
    <row r="85" spans="1:18" x14ac:dyDescent="0.25">
      <c r="A85" s="17" t="s">
        <v>469</v>
      </c>
      <c r="B85" s="17" t="s">
        <v>8718</v>
      </c>
      <c r="C85" s="17" t="s">
        <v>8718</v>
      </c>
      <c r="D85" s="17" t="s">
        <v>8965</v>
      </c>
      <c r="E85" s="17" t="s">
        <v>253</v>
      </c>
      <c r="F85" s="17" t="s">
        <v>9269</v>
      </c>
      <c r="G85" s="17" t="s">
        <v>9269</v>
      </c>
      <c r="H85" s="17" t="s">
        <v>9269</v>
      </c>
      <c r="I85" s="17" t="s">
        <v>9269</v>
      </c>
      <c r="J85" s="17" t="s">
        <v>17</v>
      </c>
      <c r="K85" s="17" t="s">
        <v>17</v>
      </c>
      <c r="M85" s="17" t="s">
        <v>10716</v>
      </c>
      <c r="O85" s="17" t="s">
        <v>10669</v>
      </c>
      <c r="P85" s="17" t="s">
        <v>11881</v>
      </c>
      <c r="Q85" s="17" t="s">
        <v>274</v>
      </c>
      <c r="R85" s="17" t="s">
        <v>741</v>
      </c>
    </row>
    <row r="86" spans="1:18" x14ac:dyDescent="0.25">
      <c r="A86" s="17" t="s">
        <v>479</v>
      </c>
      <c r="B86" s="17" t="s">
        <v>8698</v>
      </c>
      <c r="C86" s="17" t="s">
        <v>8698</v>
      </c>
      <c r="D86" s="17" t="s">
        <v>8966</v>
      </c>
      <c r="E86" s="17" t="s">
        <v>254</v>
      </c>
      <c r="F86" s="17" t="s">
        <v>9270</v>
      </c>
      <c r="G86" s="17" t="s">
        <v>9270</v>
      </c>
      <c r="H86" s="17" t="s">
        <v>9270</v>
      </c>
      <c r="I86" s="17" t="s">
        <v>9270</v>
      </c>
      <c r="J86" s="17" t="s">
        <v>10938</v>
      </c>
      <c r="K86" s="17" t="s">
        <v>10938</v>
      </c>
      <c r="M86" s="17" t="s">
        <v>10676</v>
      </c>
      <c r="O86" s="17" t="s">
        <v>11023</v>
      </c>
      <c r="P86" s="17" t="s">
        <v>11923</v>
      </c>
      <c r="Q86" s="17" t="s">
        <v>371</v>
      </c>
      <c r="R86" s="17" t="s">
        <v>743</v>
      </c>
    </row>
    <row r="87" spans="1:18" x14ac:dyDescent="0.25">
      <c r="A87" s="17" t="s">
        <v>490</v>
      </c>
      <c r="B87" s="17" t="s">
        <v>8718</v>
      </c>
      <c r="C87" s="17" t="s">
        <v>8718</v>
      </c>
      <c r="D87" s="17" t="s">
        <v>8967</v>
      </c>
      <c r="E87" s="17" t="s">
        <v>255</v>
      </c>
      <c r="F87" s="17" t="s">
        <v>9271</v>
      </c>
      <c r="G87" s="17" t="s">
        <v>9271</v>
      </c>
      <c r="H87" s="17" t="s">
        <v>9271</v>
      </c>
      <c r="I87" s="17" t="s">
        <v>9271</v>
      </c>
      <c r="J87" s="17" t="s">
        <v>10923</v>
      </c>
      <c r="K87" s="17" t="s">
        <v>10923</v>
      </c>
      <c r="M87" s="17" t="s">
        <v>10679</v>
      </c>
      <c r="O87" s="17" t="s">
        <v>11024</v>
      </c>
      <c r="P87" s="17" t="s">
        <v>11881</v>
      </c>
      <c r="Q87" s="17" t="s">
        <v>385</v>
      </c>
      <c r="R87" s="17" t="s">
        <v>746</v>
      </c>
    </row>
    <row r="88" spans="1:18" x14ac:dyDescent="0.25">
      <c r="A88" s="17" t="s">
        <v>743</v>
      </c>
      <c r="B88" s="17" t="s">
        <v>8696</v>
      </c>
      <c r="C88" s="17" t="s">
        <v>8696</v>
      </c>
      <c r="D88" s="17" t="s">
        <v>8968</v>
      </c>
      <c r="E88" s="17" t="s">
        <v>256</v>
      </c>
      <c r="F88" s="17" t="s">
        <v>9272</v>
      </c>
      <c r="G88" s="17" t="s">
        <v>9272</v>
      </c>
      <c r="H88" s="17" t="s">
        <v>9272</v>
      </c>
      <c r="I88" s="17" t="s">
        <v>9272</v>
      </c>
      <c r="J88" s="17" t="s">
        <v>10939</v>
      </c>
      <c r="K88" s="17" t="s">
        <v>10939</v>
      </c>
      <c r="M88" s="17" t="s">
        <v>10681</v>
      </c>
      <c r="O88" s="17" t="s">
        <v>11025</v>
      </c>
      <c r="P88" s="17" t="s">
        <v>11924</v>
      </c>
      <c r="Q88" s="17" t="s">
        <v>392</v>
      </c>
      <c r="R88" s="17" t="s">
        <v>755</v>
      </c>
    </row>
    <row r="89" spans="1:18" x14ac:dyDescent="0.25">
      <c r="A89" s="17" t="s">
        <v>741</v>
      </c>
      <c r="B89" s="17" t="s">
        <v>8719</v>
      </c>
      <c r="C89" s="17" t="s">
        <v>8719</v>
      </c>
      <c r="D89" s="17" t="s">
        <v>8969</v>
      </c>
      <c r="E89" s="17" t="s">
        <v>257</v>
      </c>
      <c r="F89" s="17" t="s">
        <v>9273</v>
      </c>
      <c r="G89" s="17" t="s">
        <v>9273</v>
      </c>
      <c r="H89" s="17" t="s">
        <v>9273</v>
      </c>
      <c r="I89" s="17" t="s">
        <v>9273</v>
      </c>
      <c r="J89" s="17" t="s">
        <v>10924</v>
      </c>
      <c r="K89" s="17" t="s">
        <v>10924</v>
      </c>
      <c r="M89" s="17" t="s">
        <v>10683</v>
      </c>
      <c r="O89" s="17" t="s">
        <v>11026</v>
      </c>
      <c r="P89" s="17" t="s">
        <v>11881</v>
      </c>
      <c r="Q89" s="17" t="s">
        <v>406</v>
      </c>
      <c r="R89" s="17" t="s">
        <v>757</v>
      </c>
    </row>
    <row r="90" spans="1:18" x14ac:dyDescent="0.25">
      <c r="A90" s="17" t="s">
        <v>746</v>
      </c>
      <c r="B90" s="17" t="s">
        <v>8698</v>
      </c>
      <c r="C90" s="17" t="s">
        <v>8698</v>
      </c>
      <c r="D90" s="17" t="s">
        <v>9104</v>
      </c>
      <c r="E90" s="17" t="s">
        <v>258</v>
      </c>
      <c r="F90" s="17" t="s">
        <v>9274</v>
      </c>
      <c r="G90" s="17" t="s">
        <v>9274</v>
      </c>
      <c r="H90" s="17" t="s">
        <v>9274</v>
      </c>
      <c r="I90" s="17" t="s">
        <v>9274</v>
      </c>
      <c r="J90" s="17" t="s">
        <v>10940</v>
      </c>
      <c r="K90" s="17" t="s">
        <v>10940</v>
      </c>
      <c r="M90" s="17" t="s">
        <v>10673</v>
      </c>
      <c r="O90" s="17" t="s">
        <v>11027</v>
      </c>
      <c r="P90" s="17" t="s">
        <v>11925</v>
      </c>
      <c r="Q90" s="17" t="s">
        <v>420</v>
      </c>
      <c r="R90" s="17" t="s">
        <v>760</v>
      </c>
    </row>
    <row r="91" spans="1:18" x14ac:dyDescent="0.25">
      <c r="A91" s="17" t="s">
        <v>757</v>
      </c>
      <c r="B91" s="17" t="s">
        <v>8719</v>
      </c>
      <c r="C91" s="17" t="s">
        <v>8719</v>
      </c>
      <c r="D91" s="17" t="s">
        <v>9105</v>
      </c>
      <c r="E91" s="17" t="s">
        <v>259</v>
      </c>
      <c r="F91" s="17" t="s">
        <v>9275</v>
      </c>
      <c r="G91" s="17" t="s">
        <v>9275</v>
      </c>
      <c r="H91" s="17" t="s">
        <v>9275</v>
      </c>
      <c r="I91" s="17" t="s">
        <v>9275</v>
      </c>
      <c r="J91" s="17" t="s">
        <v>10925</v>
      </c>
      <c r="K91" s="17" t="s">
        <v>10925</v>
      </c>
      <c r="M91" s="17" t="s">
        <v>10689</v>
      </c>
      <c r="O91" s="17" t="s">
        <v>11028</v>
      </c>
      <c r="P91" s="17" t="s">
        <v>11881</v>
      </c>
      <c r="Q91" s="17" t="s">
        <v>436</v>
      </c>
      <c r="R91" s="17" t="s">
        <v>762</v>
      </c>
    </row>
    <row r="92" spans="1:18" x14ac:dyDescent="0.25">
      <c r="A92" s="17" t="s">
        <v>755</v>
      </c>
      <c r="B92" s="17" t="s">
        <v>8696</v>
      </c>
      <c r="C92" s="17" t="s">
        <v>8696</v>
      </c>
      <c r="D92" s="17" t="s">
        <v>9106</v>
      </c>
      <c r="E92" s="17" t="s">
        <v>260</v>
      </c>
      <c r="F92" s="17" t="s">
        <v>9276</v>
      </c>
      <c r="G92" s="17" t="s">
        <v>9276</v>
      </c>
      <c r="H92" s="17" t="s">
        <v>9276</v>
      </c>
      <c r="I92" s="17" t="s">
        <v>9276</v>
      </c>
      <c r="J92" s="17" t="s">
        <v>10941</v>
      </c>
      <c r="K92" s="17" t="s">
        <v>10941</v>
      </c>
      <c r="O92" s="17" t="s">
        <v>11029</v>
      </c>
      <c r="P92" s="17" t="s">
        <v>11926</v>
      </c>
      <c r="Q92" s="17" t="s">
        <v>446</v>
      </c>
      <c r="R92" s="17" t="s">
        <v>764</v>
      </c>
    </row>
    <row r="93" spans="1:18" x14ac:dyDescent="0.25">
      <c r="A93" s="17" t="s">
        <v>760</v>
      </c>
      <c r="B93" s="17" t="s">
        <v>8720</v>
      </c>
      <c r="C93" s="17" t="s">
        <v>8720</v>
      </c>
      <c r="D93" s="17" t="s">
        <v>9107</v>
      </c>
      <c r="E93" s="17" t="s">
        <v>261</v>
      </c>
      <c r="F93" s="17" t="s">
        <v>9277</v>
      </c>
      <c r="G93" s="17" t="s">
        <v>9277</v>
      </c>
      <c r="H93" s="17" t="s">
        <v>9277</v>
      </c>
      <c r="I93" s="17" t="s">
        <v>9277</v>
      </c>
      <c r="J93" s="17" t="s">
        <v>10926</v>
      </c>
      <c r="K93" s="17" t="s">
        <v>10926</v>
      </c>
      <c r="O93" s="17" t="s">
        <v>11030</v>
      </c>
      <c r="P93" s="17" t="s">
        <v>11881</v>
      </c>
      <c r="Q93" s="17" t="s">
        <v>459</v>
      </c>
      <c r="R93" s="17" t="s">
        <v>767</v>
      </c>
    </row>
    <row r="94" spans="1:18" x14ac:dyDescent="0.25">
      <c r="A94" s="17" t="s">
        <v>764</v>
      </c>
      <c r="B94" s="17" t="s">
        <v>8698</v>
      </c>
      <c r="C94" s="17" t="s">
        <v>8698</v>
      </c>
      <c r="D94" s="17" t="s">
        <v>9108</v>
      </c>
      <c r="E94" s="17" t="s">
        <v>262</v>
      </c>
      <c r="F94" s="17" t="s">
        <v>9278</v>
      </c>
      <c r="G94" s="17" t="s">
        <v>9278</v>
      </c>
      <c r="H94" s="17" t="s">
        <v>9278</v>
      </c>
      <c r="I94" s="17" t="s">
        <v>9278</v>
      </c>
      <c r="J94" s="17" t="s">
        <v>10942</v>
      </c>
      <c r="K94" s="17" t="s">
        <v>10942</v>
      </c>
      <c r="O94" s="17" t="s">
        <v>11031</v>
      </c>
      <c r="P94" s="17" t="s">
        <v>11927</v>
      </c>
      <c r="Q94" s="17" t="s">
        <v>741</v>
      </c>
      <c r="R94" s="17" t="s">
        <v>769</v>
      </c>
    </row>
    <row r="95" spans="1:18" x14ac:dyDescent="0.25">
      <c r="A95" s="17" t="s">
        <v>762</v>
      </c>
      <c r="B95" s="17" t="s">
        <v>8720</v>
      </c>
      <c r="C95" s="17" t="s">
        <v>8720</v>
      </c>
      <c r="D95" s="17" t="s">
        <v>9109</v>
      </c>
      <c r="E95" s="17" t="s">
        <v>263</v>
      </c>
      <c r="F95" s="17" t="s">
        <v>9279</v>
      </c>
      <c r="G95" s="17" t="s">
        <v>9279</v>
      </c>
      <c r="H95" s="17" t="s">
        <v>9279</v>
      </c>
      <c r="I95" s="17" t="s">
        <v>9279</v>
      </c>
      <c r="J95" s="17" t="s">
        <v>10927</v>
      </c>
      <c r="K95" s="17" t="s">
        <v>10927</v>
      </c>
      <c r="O95" s="17" t="s">
        <v>11032</v>
      </c>
      <c r="P95" s="17" t="s">
        <v>11881</v>
      </c>
      <c r="Q95" s="17" t="s">
        <v>755</v>
      </c>
      <c r="R95" s="17" t="s">
        <v>771</v>
      </c>
    </row>
    <row r="96" spans="1:18" x14ac:dyDescent="0.25">
      <c r="A96" s="17" t="s">
        <v>767</v>
      </c>
      <c r="B96" s="17" t="s">
        <v>8696</v>
      </c>
      <c r="C96" s="17" t="s">
        <v>8696</v>
      </c>
      <c r="D96" s="17" t="s">
        <v>9110</v>
      </c>
      <c r="E96" s="17" t="s">
        <v>264</v>
      </c>
      <c r="F96" s="17" t="s">
        <v>9280</v>
      </c>
      <c r="G96" s="17" t="s">
        <v>9280</v>
      </c>
      <c r="H96" s="17" t="s">
        <v>9280</v>
      </c>
      <c r="I96" s="17" t="s">
        <v>9280</v>
      </c>
      <c r="J96" s="17" t="s">
        <v>10943</v>
      </c>
      <c r="K96" s="17" t="s">
        <v>10943</v>
      </c>
      <c r="O96" s="17" t="s">
        <v>11033</v>
      </c>
      <c r="P96" s="17" t="s">
        <v>11928</v>
      </c>
      <c r="Q96" s="17" t="s">
        <v>762</v>
      </c>
      <c r="R96" s="17" t="s">
        <v>776</v>
      </c>
    </row>
    <row r="97" spans="1:18" x14ac:dyDescent="0.25">
      <c r="A97" s="17" t="s">
        <v>771</v>
      </c>
      <c r="B97" s="17" t="s">
        <v>8721</v>
      </c>
      <c r="C97" s="17" t="s">
        <v>8721</v>
      </c>
      <c r="D97" s="17" t="s">
        <v>9111</v>
      </c>
      <c r="E97" s="17" t="s">
        <v>265</v>
      </c>
      <c r="F97" s="17" t="s">
        <v>9281</v>
      </c>
      <c r="G97" s="17" t="s">
        <v>9281</v>
      </c>
      <c r="H97" s="17" t="s">
        <v>9281</v>
      </c>
      <c r="I97" s="17" t="s">
        <v>9281</v>
      </c>
      <c r="J97" s="17" t="s">
        <v>10928</v>
      </c>
      <c r="K97" s="17" t="s">
        <v>10928</v>
      </c>
      <c r="O97" s="17" t="s">
        <v>11034</v>
      </c>
      <c r="P97" s="17" t="s">
        <v>11881</v>
      </c>
      <c r="Q97" s="17" t="s">
        <v>769</v>
      </c>
      <c r="R97" s="17" t="s">
        <v>778</v>
      </c>
    </row>
    <row r="98" spans="1:18" x14ac:dyDescent="0.25">
      <c r="A98" s="17" t="s">
        <v>769</v>
      </c>
      <c r="B98" s="17" t="s">
        <v>8698</v>
      </c>
      <c r="C98" s="17" t="s">
        <v>8698</v>
      </c>
      <c r="D98" s="17" t="s">
        <v>9112</v>
      </c>
      <c r="E98" s="17" t="s">
        <v>266</v>
      </c>
      <c r="F98" s="17" t="s">
        <v>9282</v>
      </c>
      <c r="G98" s="17" t="s">
        <v>9282</v>
      </c>
      <c r="H98" s="17" t="s">
        <v>9282</v>
      </c>
      <c r="I98" s="17" t="s">
        <v>9282</v>
      </c>
      <c r="J98" s="17" t="s">
        <v>10944</v>
      </c>
      <c r="K98" s="17" t="s">
        <v>10944</v>
      </c>
      <c r="O98" s="17" t="s">
        <v>11035</v>
      </c>
      <c r="P98" s="17" t="s">
        <v>11929</v>
      </c>
      <c r="Q98" s="17" t="s">
        <v>776</v>
      </c>
      <c r="R98" s="17" t="s">
        <v>781</v>
      </c>
    </row>
    <row r="99" spans="1:18" x14ac:dyDescent="0.25">
      <c r="A99" s="17" t="s">
        <v>778</v>
      </c>
      <c r="B99" s="17" t="s">
        <v>8721</v>
      </c>
      <c r="C99" s="17" t="s">
        <v>8721</v>
      </c>
      <c r="D99" s="17" t="s">
        <v>9113</v>
      </c>
      <c r="E99" s="17" t="s">
        <v>267</v>
      </c>
      <c r="F99" s="17" t="s">
        <v>9283</v>
      </c>
      <c r="G99" s="17" t="s">
        <v>9283</v>
      </c>
      <c r="H99" s="17" t="s">
        <v>9283</v>
      </c>
      <c r="I99" s="17" t="s">
        <v>9283</v>
      </c>
      <c r="J99" s="17" t="s">
        <v>10929</v>
      </c>
      <c r="K99" s="17" t="s">
        <v>10929</v>
      </c>
      <c r="O99" s="17" t="s">
        <v>11036</v>
      </c>
      <c r="P99" s="17" t="s">
        <v>11881</v>
      </c>
      <c r="Q99" s="17" t="s">
        <v>790</v>
      </c>
      <c r="R99" s="17" t="s">
        <v>790</v>
      </c>
    </row>
    <row r="100" spans="1:18" x14ac:dyDescent="0.25">
      <c r="A100" s="17" t="s">
        <v>776</v>
      </c>
      <c r="B100" s="17" t="s">
        <v>1388</v>
      </c>
      <c r="C100" s="17" t="s">
        <v>1388</v>
      </c>
      <c r="D100" s="17" t="s">
        <v>9114</v>
      </c>
      <c r="E100" s="17" t="s">
        <v>268</v>
      </c>
      <c r="F100" s="17" t="s">
        <v>9284</v>
      </c>
      <c r="G100" s="17" t="s">
        <v>9284</v>
      </c>
      <c r="H100" s="17" t="s">
        <v>9284</v>
      </c>
      <c r="I100" s="17" t="s">
        <v>9284</v>
      </c>
      <c r="J100" s="17" t="s">
        <v>10945</v>
      </c>
      <c r="K100" s="17" t="s">
        <v>10945</v>
      </c>
      <c r="O100" s="17" t="s">
        <v>11037</v>
      </c>
      <c r="P100" s="17" t="s">
        <v>11930</v>
      </c>
      <c r="Q100" s="17" t="s">
        <v>806</v>
      </c>
      <c r="R100" s="17" t="s">
        <v>792</v>
      </c>
    </row>
    <row r="101" spans="1:18" x14ac:dyDescent="0.25">
      <c r="A101" s="17" t="s">
        <v>781</v>
      </c>
      <c r="B101" s="17" t="s">
        <v>8696</v>
      </c>
      <c r="C101" s="17" t="s">
        <v>8696</v>
      </c>
      <c r="D101" s="17" t="s">
        <v>9115</v>
      </c>
      <c r="E101" s="17" t="s">
        <v>269</v>
      </c>
      <c r="F101" s="17" t="s">
        <v>9285</v>
      </c>
      <c r="G101" s="17" t="s">
        <v>9285</v>
      </c>
      <c r="H101" s="17" t="s">
        <v>9285</v>
      </c>
      <c r="I101" s="17" t="s">
        <v>9285</v>
      </c>
      <c r="J101" s="17" t="s">
        <v>10930</v>
      </c>
      <c r="K101" s="17" t="s">
        <v>10930</v>
      </c>
      <c r="O101" s="17" t="s">
        <v>11038</v>
      </c>
      <c r="P101" s="17" t="s">
        <v>11881</v>
      </c>
      <c r="Q101" s="17" t="s">
        <v>816</v>
      </c>
      <c r="R101" s="17" t="s">
        <v>795</v>
      </c>
    </row>
    <row r="102" spans="1:18" x14ac:dyDescent="0.25">
      <c r="A102" s="17" t="s">
        <v>792</v>
      </c>
      <c r="B102" s="17" t="s">
        <v>8722</v>
      </c>
      <c r="C102" s="17" t="s">
        <v>8722</v>
      </c>
      <c r="D102" s="17" t="s">
        <v>8970</v>
      </c>
      <c r="E102" s="17" t="s">
        <v>270</v>
      </c>
      <c r="F102" s="17" t="s">
        <v>9286</v>
      </c>
      <c r="G102" s="17" t="s">
        <v>9286</v>
      </c>
      <c r="H102" s="17" t="s">
        <v>9286</v>
      </c>
      <c r="I102" s="17" t="s">
        <v>9286</v>
      </c>
      <c r="J102" s="17" t="s">
        <v>10946</v>
      </c>
      <c r="K102" s="17" t="s">
        <v>10946</v>
      </c>
      <c r="O102" s="17" t="s">
        <v>11039</v>
      </c>
      <c r="P102" s="17" t="s">
        <v>11931</v>
      </c>
      <c r="Q102" s="17" t="s">
        <v>829</v>
      </c>
      <c r="R102" s="17" t="s">
        <v>800</v>
      </c>
    </row>
    <row r="103" spans="1:18" x14ac:dyDescent="0.25">
      <c r="A103" s="17" t="s">
        <v>789</v>
      </c>
      <c r="B103" s="17" t="s">
        <v>8698</v>
      </c>
      <c r="C103" s="17" t="s">
        <v>8698</v>
      </c>
      <c r="D103" s="17" t="s">
        <v>8971</v>
      </c>
      <c r="E103" s="17" t="s">
        <v>271</v>
      </c>
      <c r="F103" s="17" t="s">
        <v>9287</v>
      </c>
      <c r="G103" s="17" t="s">
        <v>9287</v>
      </c>
      <c r="H103" s="17" t="s">
        <v>9287</v>
      </c>
      <c r="I103" s="17" t="s">
        <v>9287</v>
      </c>
      <c r="J103" s="17" t="s">
        <v>10931</v>
      </c>
      <c r="K103" s="17" t="s">
        <v>10931</v>
      </c>
      <c r="O103" s="17" t="s">
        <v>11040</v>
      </c>
      <c r="P103" s="17" t="s">
        <v>11881</v>
      </c>
      <c r="Q103" s="17" t="s">
        <v>842</v>
      </c>
      <c r="R103" s="17" t="s">
        <v>806</v>
      </c>
    </row>
    <row r="104" spans="1:18" x14ac:dyDescent="0.25">
      <c r="A104" s="17" t="s">
        <v>790</v>
      </c>
      <c r="B104" s="17" t="s">
        <v>8722</v>
      </c>
      <c r="C104" s="17" t="s">
        <v>8722</v>
      </c>
      <c r="D104" s="17" t="s">
        <v>8972</v>
      </c>
      <c r="E104" s="17" t="s">
        <v>272</v>
      </c>
      <c r="F104" s="17" t="s">
        <v>9288</v>
      </c>
      <c r="G104" s="17" t="s">
        <v>9288</v>
      </c>
      <c r="H104" s="17" t="s">
        <v>9288</v>
      </c>
      <c r="I104" s="17" t="s">
        <v>9288</v>
      </c>
      <c r="J104" s="17" t="s">
        <v>10947</v>
      </c>
      <c r="K104" s="17" t="s">
        <v>10947</v>
      </c>
      <c r="O104" s="17" t="s">
        <v>11041</v>
      </c>
      <c r="P104" s="17" t="s">
        <v>11932</v>
      </c>
      <c r="Q104" s="17" t="s">
        <v>855</v>
      </c>
      <c r="R104" s="17" t="s">
        <v>808</v>
      </c>
    </row>
    <row r="105" spans="1:18" x14ac:dyDescent="0.25">
      <c r="A105" s="17" t="s">
        <v>795</v>
      </c>
      <c r="B105" s="17" t="s">
        <v>8696</v>
      </c>
      <c r="C105" s="17" t="s">
        <v>8696</v>
      </c>
      <c r="D105" s="17" t="s">
        <v>8973</v>
      </c>
      <c r="E105" s="17" t="s">
        <v>273</v>
      </c>
      <c r="F105" s="17" t="s">
        <v>9289</v>
      </c>
      <c r="G105" s="17" t="s">
        <v>9289</v>
      </c>
      <c r="H105" s="17" t="s">
        <v>9289</v>
      </c>
      <c r="I105" s="17" t="s">
        <v>9289</v>
      </c>
      <c r="J105" s="17" t="s">
        <v>10932</v>
      </c>
      <c r="K105" s="17" t="s">
        <v>10932</v>
      </c>
      <c r="O105" s="17" t="s">
        <v>11042</v>
      </c>
      <c r="P105" s="17" t="s">
        <v>11881</v>
      </c>
      <c r="Q105" s="17" t="s">
        <v>961</v>
      </c>
      <c r="R105" s="17" t="s">
        <v>811</v>
      </c>
    </row>
    <row r="106" spans="1:18" x14ac:dyDescent="0.25">
      <c r="A106" s="17" t="s">
        <v>800</v>
      </c>
      <c r="B106" s="17" t="s">
        <v>8723</v>
      </c>
      <c r="C106" s="17" t="s">
        <v>8723</v>
      </c>
      <c r="D106" s="17" t="s">
        <v>8974</v>
      </c>
      <c r="E106" s="17" t="s">
        <v>274</v>
      </c>
      <c r="F106" s="17" t="s">
        <v>9290</v>
      </c>
      <c r="G106" s="17" t="s">
        <v>9290</v>
      </c>
      <c r="H106" s="17" t="s">
        <v>9290</v>
      </c>
      <c r="I106" s="17" t="s">
        <v>9290</v>
      </c>
      <c r="J106" s="17" t="s">
        <v>10948</v>
      </c>
      <c r="K106" s="17" t="s">
        <v>10948</v>
      </c>
      <c r="O106" s="17" t="s">
        <v>11043</v>
      </c>
      <c r="P106" s="17" t="s">
        <v>11933</v>
      </c>
      <c r="Q106" s="17" t="s">
        <v>969</v>
      </c>
      <c r="R106" s="17" t="s">
        <v>816</v>
      </c>
    </row>
    <row r="107" spans="1:18" x14ac:dyDescent="0.25">
      <c r="A107" s="17" t="s">
        <v>808</v>
      </c>
      <c r="B107" s="17" t="s">
        <v>8698</v>
      </c>
      <c r="C107" s="17" t="s">
        <v>8698</v>
      </c>
      <c r="D107" s="17" t="s">
        <v>8975</v>
      </c>
      <c r="E107" s="17" t="s">
        <v>275</v>
      </c>
      <c r="F107" s="17" t="s">
        <v>9291</v>
      </c>
      <c r="G107" s="17" t="s">
        <v>9291</v>
      </c>
      <c r="H107" s="17" t="s">
        <v>9291</v>
      </c>
      <c r="I107" s="17" t="s">
        <v>9291</v>
      </c>
      <c r="J107" s="17" t="s">
        <v>10933</v>
      </c>
      <c r="K107" s="17" t="s">
        <v>10933</v>
      </c>
      <c r="O107" s="17" t="s">
        <v>11044</v>
      </c>
      <c r="P107" s="17" t="s">
        <v>11881</v>
      </c>
      <c r="Q107" s="17" t="s">
        <v>985</v>
      </c>
      <c r="R107" s="17" t="s">
        <v>821</v>
      </c>
    </row>
    <row r="108" spans="1:18" x14ac:dyDescent="0.25">
      <c r="A108" s="17" t="s">
        <v>806</v>
      </c>
      <c r="B108" s="17" t="s">
        <v>8723</v>
      </c>
      <c r="C108" s="17" t="s">
        <v>8723</v>
      </c>
      <c r="D108" s="17" t="s">
        <v>8976</v>
      </c>
      <c r="E108" s="17" t="s">
        <v>276</v>
      </c>
      <c r="F108" s="17" t="s">
        <v>9292</v>
      </c>
      <c r="G108" s="17" t="s">
        <v>9292</v>
      </c>
      <c r="H108" s="17" t="s">
        <v>9292</v>
      </c>
      <c r="I108" s="17" t="s">
        <v>9292</v>
      </c>
      <c r="J108" s="17" t="s">
        <v>10949</v>
      </c>
      <c r="K108" s="17" t="s">
        <v>10949</v>
      </c>
      <c r="O108" s="17" t="s">
        <v>11045</v>
      </c>
      <c r="P108" s="17" t="s">
        <v>11934</v>
      </c>
      <c r="Q108" s="17" t="s">
        <v>995</v>
      </c>
      <c r="R108" s="17" t="s">
        <v>823</v>
      </c>
    </row>
    <row r="109" spans="1:18" x14ac:dyDescent="0.25">
      <c r="A109" s="17" t="s">
        <v>811</v>
      </c>
      <c r="B109" s="17" t="s">
        <v>8696</v>
      </c>
      <c r="C109" s="17" t="s">
        <v>8696</v>
      </c>
      <c r="D109" s="17" t="s">
        <v>8977</v>
      </c>
      <c r="E109" s="17" t="s">
        <v>277</v>
      </c>
      <c r="F109" s="17" t="s">
        <v>9293</v>
      </c>
      <c r="G109" s="17" t="s">
        <v>9293</v>
      </c>
      <c r="H109" s="17" t="s">
        <v>9293</v>
      </c>
      <c r="I109" s="17" t="s">
        <v>9293</v>
      </c>
      <c r="J109" s="17" t="s">
        <v>10934</v>
      </c>
      <c r="K109" s="17" t="s">
        <v>10934</v>
      </c>
      <c r="O109" s="17" t="s">
        <v>11046</v>
      </c>
      <c r="P109" s="17" t="s">
        <v>11881</v>
      </c>
      <c r="Q109" s="17" t="s">
        <v>1008</v>
      </c>
      <c r="R109" s="17" t="s">
        <v>824</v>
      </c>
    </row>
    <row r="110" spans="1:18" x14ac:dyDescent="0.25">
      <c r="A110" s="17" t="s">
        <v>821</v>
      </c>
      <c r="B110" s="17" t="s">
        <v>8724</v>
      </c>
      <c r="C110" s="17" t="s">
        <v>8724</v>
      </c>
      <c r="D110" s="17" t="s">
        <v>8978</v>
      </c>
      <c r="E110" s="17" t="s">
        <v>278</v>
      </c>
      <c r="F110" s="17" t="s">
        <v>9294</v>
      </c>
      <c r="G110" s="17" t="s">
        <v>9294</v>
      </c>
      <c r="H110" s="17" t="s">
        <v>9294</v>
      </c>
      <c r="I110" s="17" t="s">
        <v>9294</v>
      </c>
      <c r="J110" s="17" t="s">
        <v>10950</v>
      </c>
      <c r="K110" s="17" t="s">
        <v>10950</v>
      </c>
      <c r="O110" s="17" t="s">
        <v>11047</v>
      </c>
      <c r="P110" s="17" t="s">
        <v>11935</v>
      </c>
      <c r="Q110" s="17" t="s">
        <v>1021</v>
      </c>
      <c r="R110" s="17" t="s">
        <v>827</v>
      </c>
    </row>
    <row r="111" spans="1:18" x14ac:dyDescent="0.25">
      <c r="A111" s="17" t="s">
        <v>816</v>
      </c>
      <c r="B111" s="17" t="s">
        <v>8698</v>
      </c>
      <c r="C111" s="17" t="s">
        <v>8698</v>
      </c>
      <c r="D111" s="17" t="s">
        <v>8979</v>
      </c>
      <c r="E111" s="17" t="s">
        <v>279</v>
      </c>
      <c r="F111" s="17" t="s">
        <v>9295</v>
      </c>
      <c r="G111" s="17" t="s">
        <v>9295</v>
      </c>
      <c r="H111" s="17" t="s">
        <v>9295</v>
      </c>
      <c r="I111" s="17" t="s">
        <v>9295</v>
      </c>
      <c r="J111" s="17" t="s">
        <v>10935</v>
      </c>
      <c r="K111" s="17" t="s">
        <v>10935</v>
      </c>
      <c r="O111" s="17" t="s">
        <v>11048</v>
      </c>
      <c r="P111" s="17" t="s">
        <v>11881</v>
      </c>
      <c r="Q111" s="17" t="s">
        <v>1105</v>
      </c>
      <c r="R111" s="17" t="s">
        <v>828</v>
      </c>
    </row>
    <row r="112" spans="1:18" x14ac:dyDescent="0.25">
      <c r="A112" s="17" t="s">
        <v>823</v>
      </c>
      <c r="B112" s="17" t="s">
        <v>8724</v>
      </c>
      <c r="C112" s="17" t="s">
        <v>8724</v>
      </c>
      <c r="D112" s="17" t="s">
        <v>8980</v>
      </c>
      <c r="E112" s="17" t="s">
        <v>280</v>
      </c>
      <c r="F112" s="17" t="s">
        <v>9296</v>
      </c>
      <c r="G112" s="17" t="s">
        <v>9296</v>
      </c>
      <c r="H112" s="17" t="s">
        <v>9296</v>
      </c>
      <c r="I112" s="17" t="s">
        <v>9296</v>
      </c>
      <c r="J112" s="17" t="s">
        <v>10951</v>
      </c>
      <c r="K112" s="17" t="s">
        <v>10951</v>
      </c>
      <c r="O112" s="17" t="s">
        <v>11049</v>
      </c>
      <c r="P112" s="17" t="s">
        <v>11936</v>
      </c>
      <c r="Q112" s="17" t="s">
        <v>1119</v>
      </c>
      <c r="R112" s="17" t="s">
        <v>829</v>
      </c>
    </row>
    <row r="113" spans="1:18" x14ac:dyDescent="0.25">
      <c r="A113" s="17" t="s">
        <v>824</v>
      </c>
      <c r="B113" s="17" t="s">
        <v>8696</v>
      </c>
      <c r="C113" s="17" t="s">
        <v>8696</v>
      </c>
      <c r="D113" s="17" t="s">
        <v>8981</v>
      </c>
      <c r="E113" s="17" t="s">
        <v>281</v>
      </c>
      <c r="F113" s="17" t="s">
        <v>9297</v>
      </c>
      <c r="G113" s="17" t="s">
        <v>9297</v>
      </c>
      <c r="H113" s="17" t="s">
        <v>9297</v>
      </c>
      <c r="I113" s="17" t="s">
        <v>9297</v>
      </c>
      <c r="J113" s="17" t="s">
        <v>10936</v>
      </c>
      <c r="K113" s="17" t="s">
        <v>10936</v>
      </c>
      <c r="O113" s="17" t="s">
        <v>11050</v>
      </c>
      <c r="P113" s="17" t="s">
        <v>11881</v>
      </c>
      <c r="Q113" s="17" t="s">
        <v>1126</v>
      </c>
      <c r="R113" s="17" t="s">
        <v>834</v>
      </c>
    </row>
    <row r="114" spans="1:18" x14ac:dyDescent="0.25">
      <c r="A114" s="17" t="s">
        <v>834</v>
      </c>
      <c r="B114" s="17" t="s">
        <v>8725</v>
      </c>
      <c r="C114" s="17" t="s">
        <v>8725</v>
      </c>
      <c r="D114" s="17" t="s">
        <v>8982</v>
      </c>
      <c r="E114" s="17" t="s">
        <v>282</v>
      </c>
      <c r="F114" s="17" t="s">
        <v>9298</v>
      </c>
      <c r="G114" s="17" t="s">
        <v>9298</v>
      </c>
      <c r="H114" s="17" t="s">
        <v>9298</v>
      </c>
      <c r="I114" s="17" t="s">
        <v>9298</v>
      </c>
      <c r="J114" s="17" t="s">
        <v>10952</v>
      </c>
      <c r="K114" s="17" t="s">
        <v>10952</v>
      </c>
      <c r="O114" s="17" t="s">
        <v>11051</v>
      </c>
      <c r="P114" s="17" t="s">
        <v>11937</v>
      </c>
      <c r="Q114" s="17" t="s">
        <v>1140</v>
      </c>
      <c r="R114" s="17" t="s">
        <v>836</v>
      </c>
    </row>
    <row r="115" spans="1:18" x14ac:dyDescent="0.25">
      <c r="A115" s="17" t="s">
        <v>827</v>
      </c>
      <c r="B115" s="17" t="s">
        <v>8698</v>
      </c>
      <c r="C115" s="17" t="s">
        <v>8698</v>
      </c>
      <c r="D115" s="17" t="s">
        <v>9116</v>
      </c>
      <c r="E115" s="17" t="s">
        <v>283</v>
      </c>
      <c r="F115" s="17" t="s">
        <v>9299</v>
      </c>
      <c r="G115" s="17" t="s">
        <v>9299</v>
      </c>
      <c r="H115" s="17" t="s">
        <v>9299</v>
      </c>
      <c r="I115" s="17" t="s">
        <v>9299</v>
      </c>
      <c r="J115" s="17" t="s">
        <v>10937</v>
      </c>
      <c r="K115" s="17" t="s">
        <v>10937</v>
      </c>
      <c r="O115" s="17" t="s">
        <v>11052</v>
      </c>
      <c r="P115" s="17" t="s">
        <v>11881</v>
      </c>
      <c r="Q115" s="17" t="s">
        <v>1148</v>
      </c>
      <c r="R115" s="17" t="s">
        <v>839</v>
      </c>
    </row>
    <row r="116" spans="1:18" x14ac:dyDescent="0.25">
      <c r="A116" s="17" t="s">
        <v>828</v>
      </c>
      <c r="B116" s="17" t="s">
        <v>8725</v>
      </c>
      <c r="C116" s="17" t="s">
        <v>8725</v>
      </c>
      <c r="D116" s="17" t="s">
        <v>9117</v>
      </c>
      <c r="E116" s="17" t="s">
        <v>284</v>
      </c>
      <c r="F116" s="17" t="s">
        <v>9300</v>
      </c>
      <c r="G116" s="17" t="s">
        <v>9300</v>
      </c>
      <c r="H116" s="17" t="s">
        <v>9300</v>
      </c>
      <c r="I116" s="17" t="s">
        <v>9300</v>
      </c>
      <c r="J116" s="17" t="s">
        <v>12531</v>
      </c>
      <c r="K116" s="17" t="s">
        <v>12531</v>
      </c>
      <c r="O116" s="17" t="s">
        <v>11053</v>
      </c>
      <c r="P116" s="17" t="s">
        <v>11938</v>
      </c>
      <c r="Q116" s="17" t="s">
        <v>1164</v>
      </c>
      <c r="R116" s="17" t="s">
        <v>842</v>
      </c>
    </row>
    <row r="117" spans="1:18" x14ac:dyDescent="0.25">
      <c r="A117" s="17" t="s">
        <v>829</v>
      </c>
      <c r="B117" s="17" t="s">
        <v>8696</v>
      </c>
      <c r="C117" s="17" t="s">
        <v>8696</v>
      </c>
      <c r="D117" s="17" t="s">
        <v>9118</v>
      </c>
      <c r="E117" s="17" t="s">
        <v>285</v>
      </c>
      <c r="F117" s="17" t="s">
        <v>9301</v>
      </c>
      <c r="G117" s="17" t="s">
        <v>9301</v>
      </c>
      <c r="H117" s="17" t="s">
        <v>9301</v>
      </c>
      <c r="I117" s="17" t="s">
        <v>9301</v>
      </c>
      <c r="J117" s="17" t="s">
        <v>12532</v>
      </c>
      <c r="K117" s="17" t="s">
        <v>12532</v>
      </c>
      <c r="O117" s="17" t="s">
        <v>11054</v>
      </c>
      <c r="P117" s="17" t="s">
        <v>11881</v>
      </c>
      <c r="Q117" s="17" t="s">
        <v>1174</v>
      </c>
      <c r="R117" s="17" t="s">
        <v>847</v>
      </c>
    </row>
    <row r="118" spans="1:18" x14ac:dyDescent="0.25">
      <c r="A118" s="17" t="s">
        <v>836</v>
      </c>
      <c r="B118" s="17" t="s">
        <v>8726</v>
      </c>
      <c r="C118" s="17" t="s">
        <v>8726</v>
      </c>
      <c r="D118" s="17" t="s">
        <v>9119</v>
      </c>
      <c r="E118" s="17" t="s">
        <v>286</v>
      </c>
      <c r="F118" s="17" t="s">
        <v>9302</v>
      </c>
      <c r="G118" s="17" t="s">
        <v>9302</v>
      </c>
      <c r="H118" s="17" t="s">
        <v>9302</v>
      </c>
      <c r="I118" s="17" t="s">
        <v>9302</v>
      </c>
      <c r="J118" s="17" t="s">
        <v>12533</v>
      </c>
      <c r="K118" s="17" t="s">
        <v>12533</v>
      </c>
      <c r="O118" s="17" t="s">
        <v>11055</v>
      </c>
      <c r="P118" s="17" t="s">
        <v>11939</v>
      </c>
      <c r="Q118" s="17" t="s">
        <v>1319</v>
      </c>
      <c r="R118" s="17" t="s">
        <v>849</v>
      </c>
    </row>
    <row r="119" spans="1:18" x14ac:dyDescent="0.25">
      <c r="A119" s="17" t="s">
        <v>847</v>
      </c>
      <c r="B119" s="17" t="s">
        <v>8698</v>
      </c>
      <c r="C119" s="17" t="s">
        <v>8698</v>
      </c>
      <c r="D119" s="17" t="s">
        <v>9120</v>
      </c>
      <c r="E119" s="17" t="s">
        <v>287</v>
      </c>
      <c r="F119" s="17" t="s">
        <v>9303</v>
      </c>
      <c r="G119" s="17" t="s">
        <v>9303</v>
      </c>
      <c r="H119" s="17" t="s">
        <v>9303</v>
      </c>
      <c r="I119" s="17" t="s">
        <v>9303</v>
      </c>
      <c r="J119" s="17" t="s">
        <v>12534</v>
      </c>
      <c r="K119" s="17" t="s">
        <v>12534</v>
      </c>
      <c r="O119" s="17" t="s">
        <v>11056</v>
      </c>
      <c r="P119" s="17" t="s">
        <v>11881</v>
      </c>
      <c r="Q119" s="17" t="s">
        <v>246</v>
      </c>
      <c r="R119" s="17" t="s">
        <v>855</v>
      </c>
    </row>
    <row r="120" spans="1:18" x14ac:dyDescent="0.25">
      <c r="A120" s="17" t="s">
        <v>839</v>
      </c>
      <c r="B120" s="17" t="s">
        <v>8726</v>
      </c>
      <c r="C120" s="17" t="s">
        <v>8726</v>
      </c>
      <c r="D120" s="17" t="s">
        <v>9121</v>
      </c>
      <c r="E120" s="17" t="s">
        <v>288</v>
      </c>
      <c r="F120" s="17" t="s">
        <v>9304</v>
      </c>
      <c r="G120" s="17" t="s">
        <v>9304</v>
      </c>
      <c r="H120" s="17" t="s">
        <v>9304</v>
      </c>
      <c r="I120" s="17" t="s">
        <v>9304</v>
      </c>
      <c r="J120" s="17" t="s">
        <v>12535</v>
      </c>
      <c r="K120" s="17" t="s">
        <v>12535</v>
      </c>
      <c r="O120" s="17" t="s">
        <v>11057</v>
      </c>
      <c r="P120" s="17" t="s">
        <v>11940</v>
      </c>
      <c r="Q120" s="17" t="s">
        <v>268</v>
      </c>
      <c r="R120" s="17" t="s">
        <v>860</v>
      </c>
    </row>
    <row r="121" spans="1:18" x14ac:dyDescent="0.25">
      <c r="A121" s="17" t="s">
        <v>842</v>
      </c>
      <c r="B121" s="17" t="s">
        <v>8696</v>
      </c>
      <c r="C121" s="17" t="s">
        <v>8696</v>
      </c>
      <c r="D121" s="17" t="s">
        <v>9122</v>
      </c>
      <c r="E121" s="17" t="s">
        <v>289</v>
      </c>
      <c r="F121" s="17" t="s">
        <v>9305</v>
      </c>
      <c r="G121" s="17" t="s">
        <v>9305</v>
      </c>
      <c r="H121" s="17" t="s">
        <v>9305</v>
      </c>
      <c r="I121" s="17" t="s">
        <v>9305</v>
      </c>
      <c r="J121" s="17" t="s">
        <v>12536</v>
      </c>
      <c r="K121" s="17" t="s">
        <v>12536</v>
      </c>
      <c r="O121" s="17" t="s">
        <v>11058</v>
      </c>
      <c r="P121" s="17" t="s">
        <v>11881</v>
      </c>
      <c r="Q121" s="17" t="s">
        <v>281</v>
      </c>
      <c r="R121" s="17" t="s">
        <v>926</v>
      </c>
    </row>
    <row r="122" spans="1:18" x14ac:dyDescent="0.25">
      <c r="A122" s="17" t="s">
        <v>849</v>
      </c>
      <c r="B122" s="17" t="s">
        <v>8727</v>
      </c>
      <c r="C122" s="17" t="s">
        <v>8727</v>
      </c>
      <c r="D122" s="17" t="s">
        <v>9123</v>
      </c>
      <c r="E122" s="17" t="s">
        <v>290</v>
      </c>
      <c r="F122" s="17" t="s">
        <v>9306</v>
      </c>
      <c r="G122" s="17" t="s">
        <v>9306</v>
      </c>
      <c r="H122" s="17" t="s">
        <v>9306</v>
      </c>
      <c r="I122" s="17" t="s">
        <v>9306</v>
      </c>
      <c r="J122" s="17" t="s">
        <v>12537</v>
      </c>
      <c r="K122" s="17" t="s">
        <v>12537</v>
      </c>
      <c r="O122" s="17" t="s">
        <v>11059</v>
      </c>
      <c r="P122" s="17" t="s">
        <v>11941</v>
      </c>
      <c r="Q122" s="17" t="s">
        <v>294</v>
      </c>
      <c r="R122" s="17" t="s">
        <v>945</v>
      </c>
    </row>
    <row r="123" spans="1:18" x14ac:dyDescent="0.25">
      <c r="A123" s="17" t="s">
        <v>860</v>
      </c>
      <c r="B123" s="17" t="s">
        <v>8698</v>
      </c>
      <c r="C123" s="17" t="s">
        <v>8698</v>
      </c>
      <c r="D123" s="17" t="s">
        <v>9124</v>
      </c>
      <c r="E123" s="17" t="s">
        <v>291</v>
      </c>
      <c r="F123" s="17" t="s">
        <v>9307</v>
      </c>
      <c r="G123" s="17" t="s">
        <v>9307</v>
      </c>
      <c r="H123" s="17" t="s">
        <v>9307</v>
      </c>
      <c r="I123" s="17" t="s">
        <v>9307</v>
      </c>
      <c r="J123" s="17" t="s">
        <v>12538</v>
      </c>
      <c r="K123" s="17" t="s">
        <v>12538</v>
      </c>
      <c r="O123" s="17" t="s">
        <v>11060</v>
      </c>
      <c r="P123" s="17" t="s">
        <v>11881</v>
      </c>
      <c r="Q123" s="17" t="s">
        <v>466</v>
      </c>
      <c r="R123" s="17" t="s">
        <v>947</v>
      </c>
    </row>
    <row r="124" spans="1:18" x14ac:dyDescent="0.25">
      <c r="A124" s="17" t="s">
        <v>853</v>
      </c>
      <c r="B124" s="17" t="s">
        <v>8727</v>
      </c>
      <c r="C124" s="17" t="s">
        <v>8727</v>
      </c>
      <c r="D124" s="17" t="s">
        <v>9125</v>
      </c>
      <c r="E124" s="17" t="s">
        <v>292</v>
      </c>
      <c r="F124" s="17" t="s">
        <v>9308</v>
      </c>
      <c r="G124" s="17" t="s">
        <v>9308</v>
      </c>
      <c r="H124" s="17" t="s">
        <v>9308</v>
      </c>
      <c r="I124" s="17" t="s">
        <v>9308</v>
      </c>
      <c r="J124" s="17" t="s">
        <v>12539</v>
      </c>
      <c r="K124" s="17" t="s">
        <v>12539</v>
      </c>
      <c r="O124" s="17" t="s">
        <v>11061</v>
      </c>
      <c r="P124" s="17" t="s">
        <v>11942</v>
      </c>
      <c r="Q124" s="17" t="s">
        <v>479</v>
      </c>
      <c r="R124" s="17" t="s">
        <v>949</v>
      </c>
    </row>
    <row r="125" spans="1:18" x14ac:dyDescent="0.25">
      <c r="A125" s="17" t="s">
        <v>855</v>
      </c>
      <c r="B125" s="17" t="s">
        <v>8696</v>
      </c>
      <c r="C125" s="17" t="s">
        <v>8696</v>
      </c>
      <c r="D125" s="17" t="s">
        <v>9126</v>
      </c>
      <c r="E125" s="17" t="s">
        <v>293</v>
      </c>
      <c r="F125" s="17" t="s">
        <v>9309</v>
      </c>
      <c r="G125" s="17" t="s">
        <v>9309</v>
      </c>
      <c r="H125" s="17" t="s">
        <v>9309</v>
      </c>
      <c r="I125" s="17" t="s">
        <v>9309</v>
      </c>
      <c r="J125" s="17" t="s">
        <v>12540</v>
      </c>
      <c r="K125" s="17" t="s">
        <v>12540</v>
      </c>
      <c r="O125" s="17" t="s">
        <v>11062</v>
      </c>
      <c r="P125" s="17" t="s">
        <v>11881</v>
      </c>
      <c r="Q125" s="17" t="s">
        <v>823</v>
      </c>
      <c r="R125" s="17" t="s">
        <v>961</v>
      </c>
    </row>
    <row r="126" spans="1:18" x14ac:dyDescent="0.25">
      <c r="A126" s="17" t="s">
        <v>926</v>
      </c>
      <c r="B126" s="17" t="s">
        <v>8728</v>
      </c>
      <c r="C126" s="17" t="s">
        <v>8728</v>
      </c>
      <c r="D126" s="17" t="s">
        <v>9127</v>
      </c>
      <c r="E126" s="17" t="s">
        <v>294</v>
      </c>
      <c r="F126" s="17" t="s">
        <v>9310</v>
      </c>
      <c r="G126" s="17" t="s">
        <v>9310</v>
      </c>
      <c r="H126" s="17" t="s">
        <v>9310</v>
      </c>
      <c r="I126" s="17" t="s">
        <v>9310</v>
      </c>
      <c r="J126" s="17" t="s">
        <v>12541</v>
      </c>
      <c r="K126" s="17" t="s">
        <v>12541</v>
      </c>
      <c r="O126" s="17" t="s">
        <v>11063</v>
      </c>
      <c r="P126" s="17" t="s">
        <v>11943</v>
      </c>
      <c r="Q126" s="17" t="s">
        <v>836</v>
      </c>
      <c r="R126" s="17" t="s">
        <v>962</v>
      </c>
    </row>
    <row r="127" spans="1:18" x14ac:dyDescent="0.25">
      <c r="A127" s="17" t="s">
        <v>945</v>
      </c>
      <c r="B127" s="17" t="s">
        <v>8698</v>
      </c>
      <c r="C127" s="17" t="s">
        <v>8698</v>
      </c>
      <c r="D127" s="17" t="s">
        <v>8983</v>
      </c>
      <c r="E127" s="17" t="s">
        <v>295</v>
      </c>
      <c r="F127" s="17" t="s">
        <v>9311</v>
      </c>
      <c r="G127" s="17" t="s">
        <v>9311</v>
      </c>
      <c r="H127" s="17" t="s">
        <v>9311</v>
      </c>
      <c r="I127" s="17" t="s">
        <v>9311</v>
      </c>
      <c r="J127" s="17" t="s">
        <v>12542</v>
      </c>
      <c r="K127" s="17" t="s">
        <v>12542</v>
      </c>
      <c r="O127" s="17" t="s">
        <v>11064</v>
      </c>
      <c r="P127" s="17" t="s">
        <v>11881</v>
      </c>
      <c r="Q127" s="17" t="s">
        <v>849</v>
      </c>
      <c r="R127" s="17" t="s">
        <v>963</v>
      </c>
    </row>
    <row r="128" spans="1:18" x14ac:dyDescent="0.25">
      <c r="A128" s="17" t="s">
        <v>949</v>
      </c>
      <c r="B128" s="17" t="s">
        <v>8728</v>
      </c>
      <c r="C128" s="17" t="s">
        <v>8728</v>
      </c>
      <c r="D128" s="17" t="s">
        <v>8984</v>
      </c>
      <c r="E128" s="17" t="s">
        <v>296</v>
      </c>
      <c r="F128" s="17" t="s">
        <v>9312</v>
      </c>
      <c r="G128" s="17" t="s">
        <v>9312</v>
      </c>
      <c r="H128" s="17" t="s">
        <v>9312</v>
      </c>
      <c r="I128" s="17" t="s">
        <v>9312</v>
      </c>
      <c r="J128" s="17" t="s">
        <v>12543</v>
      </c>
      <c r="K128" s="17" t="s">
        <v>12543</v>
      </c>
      <c r="O128" s="17" t="s">
        <v>11065</v>
      </c>
      <c r="P128" s="17" t="s">
        <v>11944</v>
      </c>
      <c r="Q128" s="17" t="s">
        <v>1015</v>
      </c>
      <c r="R128" s="17" t="s">
        <v>966</v>
      </c>
    </row>
    <row r="129" spans="1:18" x14ac:dyDescent="0.25">
      <c r="A129" s="17" t="s">
        <v>947</v>
      </c>
      <c r="B129" s="17" t="s">
        <v>8696</v>
      </c>
      <c r="C129" s="17" t="s">
        <v>8696</v>
      </c>
      <c r="D129" s="17" t="s">
        <v>8985</v>
      </c>
      <c r="E129" s="17" t="s">
        <v>297</v>
      </c>
      <c r="F129" s="17" t="s">
        <v>9313</v>
      </c>
      <c r="G129" s="17" t="s">
        <v>9313</v>
      </c>
      <c r="H129" s="17" t="s">
        <v>9313</v>
      </c>
      <c r="I129" s="17" t="s">
        <v>9313</v>
      </c>
      <c r="J129" s="17" t="s">
        <v>12544</v>
      </c>
      <c r="K129" s="17" t="s">
        <v>12544</v>
      </c>
      <c r="O129" s="17" t="s">
        <v>11066</v>
      </c>
      <c r="P129" s="17" t="s">
        <v>11881</v>
      </c>
      <c r="Q129" s="17" t="s">
        <v>191</v>
      </c>
      <c r="R129" s="17" t="s">
        <v>969</v>
      </c>
    </row>
    <row r="130" spans="1:18" x14ac:dyDescent="0.25">
      <c r="A130" s="17" t="s">
        <v>962</v>
      </c>
      <c r="B130" s="17" t="s">
        <v>8729</v>
      </c>
      <c r="C130" s="17" t="s">
        <v>8729</v>
      </c>
      <c r="D130" s="17" t="s">
        <v>8986</v>
      </c>
      <c r="E130" s="17" t="s">
        <v>298</v>
      </c>
      <c r="F130" s="17" t="s">
        <v>9314</v>
      </c>
      <c r="G130" s="17" t="s">
        <v>9314</v>
      </c>
      <c r="H130" s="17" t="s">
        <v>9314</v>
      </c>
      <c r="I130" s="17" t="s">
        <v>9314</v>
      </c>
      <c r="J130" s="17" t="s">
        <v>12545</v>
      </c>
      <c r="K130" s="17" t="s">
        <v>12545</v>
      </c>
      <c r="O130" s="17" t="s">
        <v>11067</v>
      </c>
      <c r="P130" s="17" t="s">
        <v>11945</v>
      </c>
      <c r="Q130" s="17" t="s">
        <v>205</v>
      </c>
      <c r="R130" s="17" t="s">
        <v>971</v>
      </c>
    </row>
    <row r="131" spans="1:18" x14ac:dyDescent="0.25">
      <c r="A131" s="17" t="s">
        <v>963</v>
      </c>
      <c r="B131" s="17" t="s">
        <v>8698</v>
      </c>
      <c r="C131" s="17" t="s">
        <v>8698</v>
      </c>
      <c r="D131" s="17" t="s">
        <v>8987</v>
      </c>
      <c r="E131" s="17" t="s">
        <v>299</v>
      </c>
      <c r="F131" s="17" t="s">
        <v>9315</v>
      </c>
      <c r="G131" s="17" t="s">
        <v>9315</v>
      </c>
      <c r="H131" s="17" t="s">
        <v>9315</v>
      </c>
      <c r="I131" s="17" t="s">
        <v>9315</v>
      </c>
      <c r="J131" s="17" t="s">
        <v>12546</v>
      </c>
      <c r="K131" s="17" t="s">
        <v>12546</v>
      </c>
      <c r="O131" s="17" t="s">
        <v>11068</v>
      </c>
      <c r="P131" s="17" t="s">
        <v>11881</v>
      </c>
      <c r="Q131" s="17" t="s">
        <v>212</v>
      </c>
      <c r="R131" s="17" t="s">
        <v>974</v>
      </c>
    </row>
    <row r="132" spans="1:18" x14ac:dyDescent="0.25">
      <c r="A132" s="17" t="s">
        <v>961</v>
      </c>
      <c r="B132" s="17" t="s">
        <v>8729</v>
      </c>
      <c r="C132" s="17" t="s">
        <v>8729</v>
      </c>
      <c r="D132" s="17" t="s">
        <v>8988</v>
      </c>
      <c r="E132" s="17" t="s">
        <v>300</v>
      </c>
      <c r="F132" s="17" t="s">
        <v>9316</v>
      </c>
      <c r="G132" s="17" t="s">
        <v>9316</v>
      </c>
      <c r="H132" s="17" t="s">
        <v>9316</v>
      </c>
      <c r="I132" s="17" t="s">
        <v>9316</v>
      </c>
      <c r="J132" s="17" t="s">
        <v>12547</v>
      </c>
      <c r="K132" s="17" t="s">
        <v>12547</v>
      </c>
      <c r="O132" s="17" t="s">
        <v>11069</v>
      </c>
      <c r="P132" s="17" t="s">
        <v>11946</v>
      </c>
      <c r="Q132" s="17" t="s">
        <v>226</v>
      </c>
      <c r="R132" s="17" t="s">
        <v>985</v>
      </c>
    </row>
    <row r="133" spans="1:18" x14ac:dyDescent="0.25">
      <c r="A133" s="17" t="s">
        <v>966</v>
      </c>
      <c r="B133" s="17" t="s">
        <v>8696</v>
      </c>
      <c r="C133" s="17" t="s">
        <v>8696</v>
      </c>
      <c r="D133" s="17" t="s">
        <v>8989</v>
      </c>
      <c r="E133" s="17" t="s">
        <v>301</v>
      </c>
      <c r="F133" s="17" t="s">
        <v>9317</v>
      </c>
      <c r="G133" s="17" t="s">
        <v>9317</v>
      </c>
      <c r="H133" s="17" t="s">
        <v>9317</v>
      </c>
      <c r="I133" s="17" t="s">
        <v>9317</v>
      </c>
      <c r="J133" s="17" t="s">
        <v>12548</v>
      </c>
      <c r="K133" s="17" t="s">
        <v>12548</v>
      </c>
      <c r="O133" s="17" t="s">
        <v>11070</v>
      </c>
      <c r="P133" s="17" t="s">
        <v>11881</v>
      </c>
      <c r="Q133" s="17" t="s">
        <v>240</v>
      </c>
      <c r="R133" s="17" t="s">
        <v>987</v>
      </c>
    </row>
    <row r="134" spans="1:18" x14ac:dyDescent="0.25">
      <c r="A134" s="17" t="s">
        <v>971</v>
      </c>
      <c r="B134" s="17" t="s">
        <v>8730</v>
      </c>
      <c r="C134" s="17" t="s">
        <v>8730</v>
      </c>
      <c r="D134" s="17" t="s">
        <v>8990</v>
      </c>
      <c r="E134" s="17" t="s">
        <v>302</v>
      </c>
      <c r="F134" s="17" t="s">
        <v>9318</v>
      </c>
      <c r="G134" s="17" t="s">
        <v>9318</v>
      </c>
      <c r="H134" s="17" t="s">
        <v>9318</v>
      </c>
      <c r="I134" s="17" t="s">
        <v>9318</v>
      </c>
      <c r="J134" s="17" t="s">
        <v>12549</v>
      </c>
      <c r="K134" s="17" t="s">
        <v>12549</v>
      </c>
      <c r="O134" s="17" t="s">
        <v>11071</v>
      </c>
      <c r="P134" s="17" t="s">
        <v>11947</v>
      </c>
      <c r="Q134" s="17" t="s">
        <v>269</v>
      </c>
      <c r="R134" s="17" t="s">
        <v>990</v>
      </c>
    </row>
    <row r="135" spans="1:18" x14ac:dyDescent="0.25">
      <c r="A135" s="17" t="s">
        <v>969</v>
      </c>
      <c r="B135" s="17" t="s">
        <v>8698</v>
      </c>
      <c r="C135" s="17" t="s">
        <v>8698</v>
      </c>
      <c r="D135" s="17" t="s">
        <v>8991</v>
      </c>
      <c r="E135" s="17" t="s">
        <v>303</v>
      </c>
      <c r="F135" s="17" t="s">
        <v>9319</v>
      </c>
      <c r="G135" s="17" t="s">
        <v>9319</v>
      </c>
      <c r="H135" s="17" t="s">
        <v>9319</v>
      </c>
      <c r="I135" s="17" t="s">
        <v>9319</v>
      </c>
      <c r="J135" s="17" t="s">
        <v>12550</v>
      </c>
      <c r="K135" s="17" t="s">
        <v>12550</v>
      </c>
      <c r="O135" s="17" t="s">
        <v>11072</v>
      </c>
      <c r="P135" s="17" t="s">
        <v>11948</v>
      </c>
      <c r="Q135" s="17" t="s">
        <v>376</v>
      </c>
      <c r="R135" s="17" t="s">
        <v>995</v>
      </c>
    </row>
    <row r="136" spans="1:18" x14ac:dyDescent="0.25">
      <c r="A136" s="17" t="s">
        <v>974</v>
      </c>
      <c r="B136" s="17" t="s">
        <v>8730</v>
      </c>
      <c r="C136" s="17" t="s">
        <v>8730</v>
      </c>
      <c r="D136" s="17" t="s">
        <v>8992</v>
      </c>
      <c r="E136" s="17" t="s">
        <v>304</v>
      </c>
      <c r="F136" s="17" t="s">
        <v>9320</v>
      </c>
      <c r="G136" s="17" t="s">
        <v>9320</v>
      </c>
      <c r="H136" s="17" t="s">
        <v>9320</v>
      </c>
      <c r="I136" s="17" t="s">
        <v>9320</v>
      </c>
      <c r="J136" s="17" t="s">
        <v>12551</v>
      </c>
      <c r="K136" s="17" t="s">
        <v>12551</v>
      </c>
      <c r="O136" s="17" t="s">
        <v>11073</v>
      </c>
      <c r="P136" s="17" t="s">
        <v>11949</v>
      </c>
      <c r="Q136" s="17" t="s">
        <v>390</v>
      </c>
      <c r="R136" s="17" t="s">
        <v>1000</v>
      </c>
    </row>
    <row r="137" spans="1:18" x14ac:dyDescent="0.25">
      <c r="A137" s="17" t="s">
        <v>987</v>
      </c>
      <c r="B137" s="17" t="s">
        <v>8696</v>
      </c>
      <c r="C137" s="17" t="s">
        <v>8696</v>
      </c>
      <c r="D137" s="17" t="s">
        <v>8993</v>
      </c>
      <c r="E137" s="17" t="s">
        <v>305</v>
      </c>
      <c r="F137" s="17" t="s">
        <v>9321</v>
      </c>
      <c r="G137" s="17" t="s">
        <v>9321</v>
      </c>
      <c r="H137" s="17" t="s">
        <v>9321</v>
      </c>
      <c r="I137" s="17" t="s">
        <v>9321</v>
      </c>
      <c r="J137" s="17" t="s">
        <v>12552</v>
      </c>
      <c r="K137" s="17" t="s">
        <v>12552</v>
      </c>
      <c r="O137" s="17" t="s">
        <v>11074</v>
      </c>
      <c r="P137" s="17" t="s">
        <v>11948</v>
      </c>
      <c r="Q137" s="17" t="s">
        <v>397</v>
      </c>
      <c r="R137" s="17" t="s">
        <v>1003</v>
      </c>
    </row>
    <row r="138" spans="1:18" x14ac:dyDescent="0.25">
      <c r="A138" s="17" t="s">
        <v>985</v>
      </c>
      <c r="B138" s="17" t="s">
        <v>8731</v>
      </c>
      <c r="C138" s="17" t="s">
        <v>8731</v>
      </c>
      <c r="D138" s="17" t="s">
        <v>8994</v>
      </c>
      <c r="E138" s="17" t="s">
        <v>306</v>
      </c>
      <c r="F138" s="17" t="s">
        <v>9322</v>
      </c>
      <c r="G138" s="17" t="s">
        <v>9322</v>
      </c>
      <c r="H138" s="17" t="s">
        <v>9322</v>
      </c>
      <c r="I138" s="17" t="s">
        <v>9322</v>
      </c>
      <c r="J138" s="17" t="s">
        <v>12553</v>
      </c>
      <c r="K138" s="17" t="s">
        <v>12553</v>
      </c>
      <c r="O138" s="17" t="s">
        <v>11075</v>
      </c>
      <c r="P138" s="17" t="s">
        <v>11950</v>
      </c>
      <c r="Q138" s="17" t="s">
        <v>411</v>
      </c>
      <c r="R138" s="17" t="s">
        <v>1005</v>
      </c>
    </row>
    <row r="139" spans="1:18" x14ac:dyDescent="0.25">
      <c r="A139" s="17" t="s">
        <v>990</v>
      </c>
      <c r="B139" s="17" t="s">
        <v>8698</v>
      </c>
      <c r="C139" s="17" t="s">
        <v>8698</v>
      </c>
      <c r="D139" s="17" t="s">
        <v>8995</v>
      </c>
      <c r="E139" s="17" t="s">
        <v>307</v>
      </c>
      <c r="F139" s="17" t="s">
        <v>9323</v>
      </c>
      <c r="G139" s="17" t="s">
        <v>9323</v>
      </c>
      <c r="H139" s="17" t="s">
        <v>9323</v>
      </c>
      <c r="I139" s="17" t="s">
        <v>9323</v>
      </c>
      <c r="J139" s="17" t="s">
        <v>12554</v>
      </c>
      <c r="K139" s="17" t="s">
        <v>12554</v>
      </c>
      <c r="O139" s="17" t="s">
        <v>11076</v>
      </c>
      <c r="P139" s="17" t="s">
        <v>11948</v>
      </c>
      <c r="Q139" s="17" t="s">
        <v>425</v>
      </c>
      <c r="R139" s="17" t="s">
        <v>1006</v>
      </c>
    </row>
    <row r="140" spans="1:18" x14ac:dyDescent="0.25">
      <c r="A140" s="17" t="s">
        <v>1000</v>
      </c>
      <c r="B140" s="17" t="s">
        <v>8731</v>
      </c>
      <c r="C140" s="17" t="s">
        <v>8731</v>
      </c>
      <c r="D140" s="17" t="s">
        <v>9128</v>
      </c>
      <c r="E140" s="17" t="s">
        <v>308</v>
      </c>
      <c r="F140" s="17" t="s">
        <v>9324</v>
      </c>
      <c r="G140" s="17" t="s">
        <v>9324</v>
      </c>
      <c r="H140" s="17" t="s">
        <v>9324</v>
      </c>
      <c r="I140" s="17" t="s">
        <v>9324</v>
      </c>
      <c r="J140" s="17" t="s">
        <v>12555</v>
      </c>
      <c r="K140" s="17" t="s">
        <v>12555</v>
      </c>
      <c r="O140" s="17" t="s">
        <v>11077</v>
      </c>
      <c r="P140" s="17" t="s">
        <v>11951</v>
      </c>
      <c r="Q140" s="17" t="s">
        <v>441</v>
      </c>
      <c r="R140" s="17" t="s">
        <v>1007</v>
      </c>
    </row>
    <row r="141" spans="1:18" x14ac:dyDescent="0.25">
      <c r="A141" s="17" t="s">
        <v>995</v>
      </c>
      <c r="B141" s="17" t="s">
        <v>8696</v>
      </c>
      <c r="C141" s="17" t="s">
        <v>8696</v>
      </c>
      <c r="D141" s="17" t="s">
        <v>9129</v>
      </c>
      <c r="E141" s="17" t="s">
        <v>309</v>
      </c>
      <c r="F141" s="17" t="s">
        <v>9325</v>
      </c>
      <c r="G141" s="17" t="s">
        <v>9325</v>
      </c>
      <c r="H141" s="17" t="s">
        <v>9325</v>
      </c>
      <c r="I141" s="17" t="s">
        <v>9325</v>
      </c>
      <c r="J141" s="17" t="s">
        <v>12556</v>
      </c>
      <c r="K141" s="17" t="s">
        <v>12556</v>
      </c>
      <c r="O141" s="17" t="s">
        <v>11078</v>
      </c>
      <c r="P141" s="17" t="s">
        <v>11948</v>
      </c>
      <c r="Q141" s="17" t="s">
        <v>746</v>
      </c>
      <c r="R141" s="17" t="s">
        <v>1008</v>
      </c>
    </row>
    <row r="142" spans="1:18" x14ac:dyDescent="0.25">
      <c r="A142" s="17" t="s">
        <v>1003</v>
      </c>
      <c r="B142" s="17" t="s">
        <v>8732</v>
      </c>
      <c r="C142" s="17" t="s">
        <v>8732</v>
      </c>
      <c r="D142" s="17" t="s">
        <v>9130</v>
      </c>
      <c r="E142" s="17" t="s">
        <v>310</v>
      </c>
      <c r="F142" s="17" t="s">
        <v>9326</v>
      </c>
      <c r="G142" s="17" t="s">
        <v>9326</v>
      </c>
      <c r="H142" s="17" t="s">
        <v>9326</v>
      </c>
      <c r="I142" s="17" t="s">
        <v>9326</v>
      </c>
      <c r="J142" s="17" t="s">
        <v>12557</v>
      </c>
      <c r="K142" s="17" t="s">
        <v>12557</v>
      </c>
      <c r="O142" s="17" t="s">
        <v>11079</v>
      </c>
      <c r="P142" s="17" t="s">
        <v>11952</v>
      </c>
      <c r="Q142" s="17" t="s">
        <v>760</v>
      </c>
      <c r="R142" s="17" t="s">
        <v>1013</v>
      </c>
    </row>
    <row r="143" spans="1:18" x14ac:dyDescent="0.25">
      <c r="A143" s="17" t="s">
        <v>1013</v>
      </c>
      <c r="B143" s="17" t="s">
        <v>8698</v>
      </c>
      <c r="C143" s="17" t="s">
        <v>8698</v>
      </c>
      <c r="D143" s="17" t="s">
        <v>9131</v>
      </c>
      <c r="E143" s="17" t="s">
        <v>311</v>
      </c>
      <c r="F143" s="17" t="s">
        <v>9327</v>
      </c>
      <c r="G143" s="17" t="s">
        <v>9327</v>
      </c>
      <c r="H143" s="17" t="s">
        <v>9327</v>
      </c>
      <c r="I143" s="17" t="s">
        <v>9327</v>
      </c>
      <c r="J143" s="17" t="s">
        <v>12558</v>
      </c>
      <c r="K143" s="17" t="s">
        <v>12558</v>
      </c>
      <c r="O143" s="17" t="s">
        <v>11080</v>
      </c>
      <c r="P143" s="17" t="s">
        <v>11948</v>
      </c>
      <c r="Q143" s="17" t="s">
        <v>767</v>
      </c>
      <c r="R143" s="17" t="s">
        <v>1015</v>
      </c>
    </row>
    <row r="144" spans="1:18" x14ac:dyDescent="0.25">
      <c r="A144" s="17" t="s">
        <v>1005</v>
      </c>
      <c r="B144" s="17" t="s">
        <v>8732</v>
      </c>
      <c r="C144" s="17" t="s">
        <v>8732</v>
      </c>
      <c r="D144" s="17" t="s">
        <v>9132</v>
      </c>
      <c r="E144" s="17" t="s">
        <v>312</v>
      </c>
      <c r="F144" s="17" t="s">
        <v>9328</v>
      </c>
      <c r="G144" s="17" t="s">
        <v>9328</v>
      </c>
      <c r="H144" s="17" t="s">
        <v>9328</v>
      </c>
      <c r="I144" s="17" t="s">
        <v>9328</v>
      </c>
      <c r="J144" s="17" t="s">
        <v>12559</v>
      </c>
      <c r="K144" s="17" t="s">
        <v>12559</v>
      </c>
      <c r="O144" s="17" t="s">
        <v>11081</v>
      </c>
      <c r="P144" s="17" t="s">
        <v>11953</v>
      </c>
      <c r="Q144" s="17" t="s">
        <v>781</v>
      </c>
      <c r="R144" s="17" t="s">
        <v>1019</v>
      </c>
    </row>
    <row r="145" spans="1:18" x14ac:dyDescent="0.25">
      <c r="A145" s="17" t="s">
        <v>1006</v>
      </c>
      <c r="B145" s="17" t="s">
        <v>8696</v>
      </c>
      <c r="C145" s="17" t="s">
        <v>8696</v>
      </c>
      <c r="D145" s="17" t="s">
        <v>9133</v>
      </c>
      <c r="E145" s="17" t="s">
        <v>313</v>
      </c>
      <c r="F145" s="17" t="s">
        <v>9329</v>
      </c>
      <c r="G145" s="17" t="s">
        <v>9329</v>
      </c>
      <c r="H145" s="17" t="s">
        <v>9329</v>
      </c>
      <c r="I145" s="17" t="s">
        <v>9329</v>
      </c>
      <c r="J145" s="17" t="s">
        <v>12560</v>
      </c>
      <c r="K145" s="17" t="s">
        <v>12560</v>
      </c>
      <c r="O145" s="17" t="s">
        <v>11082</v>
      </c>
      <c r="P145" s="17" t="s">
        <v>11948</v>
      </c>
      <c r="Q145" s="17" t="s">
        <v>795</v>
      </c>
      <c r="R145" s="17" t="s">
        <v>1021</v>
      </c>
    </row>
    <row r="146" spans="1:18" x14ac:dyDescent="0.25">
      <c r="A146" s="17" t="s">
        <v>1007</v>
      </c>
      <c r="B146" s="17" t="s">
        <v>8733</v>
      </c>
      <c r="C146" s="17" t="s">
        <v>8733</v>
      </c>
      <c r="D146" s="17" t="s">
        <v>9134</v>
      </c>
      <c r="E146" s="17" t="s">
        <v>314</v>
      </c>
      <c r="F146" s="17" t="s">
        <v>9330</v>
      </c>
      <c r="G146" s="17" t="s">
        <v>9330</v>
      </c>
      <c r="H146" s="17" t="s">
        <v>9330</v>
      </c>
      <c r="I146" s="17" t="s">
        <v>9330</v>
      </c>
      <c r="J146" s="17" t="s">
        <v>12561</v>
      </c>
      <c r="K146" s="17" t="s">
        <v>12561</v>
      </c>
      <c r="O146" s="17" t="s">
        <v>11083</v>
      </c>
      <c r="P146" s="17" t="s">
        <v>11954</v>
      </c>
      <c r="Q146" s="17" t="s">
        <v>811</v>
      </c>
      <c r="R146" s="17" t="s">
        <v>1026</v>
      </c>
    </row>
    <row r="147" spans="1:18" x14ac:dyDescent="0.25">
      <c r="A147" s="17" t="s">
        <v>1008</v>
      </c>
      <c r="B147" s="17" t="s">
        <v>8698</v>
      </c>
      <c r="C147" s="17" t="s">
        <v>8698</v>
      </c>
      <c r="D147" s="17" t="s">
        <v>9135</v>
      </c>
      <c r="E147" s="17" t="s">
        <v>315</v>
      </c>
      <c r="F147" s="17" t="s">
        <v>9331</v>
      </c>
      <c r="G147" s="17" t="s">
        <v>9331</v>
      </c>
      <c r="H147" s="17" t="s">
        <v>9331</v>
      </c>
      <c r="I147" s="17" t="s">
        <v>9331</v>
      </c>
      <c r="J147" s="17" t="s">
        <v>12562</v>
      </c>
      <c r="K147" s="17" t="s">
        <v>12562</v>
      </c>
      <c r="O147" s="17" t="s">
        <v>11084</v>
      </c>
      <c r="P147" s="17" t="s">
        <v>11948</v>
      </c>
      <c r="Q147" s="17" t="s">
        <v>824</v>
      </c>
      <c r="R147" s="17" t="s">
        <v>1103</v>
      </c>
    </row>
    <row r="148" spans="1:18" x14ac:dyDescent="0.25">
      <c r="A148" s="17" t="s">
        <v>1015</v>
      </c>
      <c r="B148" s="17" t="s">
        <v>8733</v>
      </c>
      <c r="C148" s="17" t="s">
        <v>8733</v>
      </c>
      <c r="D148" s="17" t="s">
        <v>9136</v>
      </c>
      <c r="E148" s="17" t="s">
        <v>316</v>
      </c>
      <c r="F148" s="17" t="s">
        <v>9332</v>
      </c>
      <c r="G148" s="17" t="s">
        <v>9332</v>
      </c>
      <c r="H148" s="17" t="s">
        <v>9332</v>
      </c>
      <c r="I148" s="17" t="s">
        <v>9332</v>
      </c>
      <c r="J148" s="17" t="s">
        <v>12563</v>
      </c>
      <c r="K148" s="17" t="s">
        <v>12563</v>
      </c>
      <c r="O148" s="17" t="s">
        <v>11085</v>
      </c>
      <c r="P148" s="17" t="s">
        <v>11955</v>
      </c>
      <c r="Q148" s="17" t="s">
        <v>966</v>
      </c>
      <c r="R148" s="17" t="s">
        <v>1105</v>
      </c>
    </row>
    <row r="149" spans="1:18" x14ac:dyDescent="0.25">
      <c r="A149" s="17" t="s">
        <v>1026</v>
      </c>
      <c r="B149" s="17" t="s">
        <v>5042</v>
      </c>
      <c r="C149" s="17" t="s">
        <v>5042</v>
      </c>
      <c r="D149" s="17" t="s">
        <v>9137</v>
      </c>
      <c r="E149" s="17" t="s">
        <v>317</v>
      </c>
      <c r="F149" s="17" t="s">
        <v>9333</v>
      </c>
      <c r="G149" s="17" t="s">
        <v>9333</v>
      </c>
      <c r="H149" s="17" t="s">
        <v>9333</v>
      </c>
      <c r="I149" s="17" t="s">
        <v>9333</v>
      </c>
      <c r="J149" s="17" t="s">
        <v>12564</v>
      </c>
      <c r="K149" s="17" t="s">
        <v>12564</v>
      </c>
      <c r="O149" s="17" t="s">
        <v>11086</v>
      </c>
      <c r="P149" s="17" t="s">
        <v>11948</v>
      </c>
      <c r="Q149" s="17" t="s">
        <v>974</v>
      </c>
      <c r="R149" s="17" t="s">
        <v>1107</v>
      </c>
    </row>
    <row r="150" spans="1:18" x14ac:dyDescent="0.25">
      <c r="A150" s="17" t="s">
        <v>1019</v>
      </c>
      <c r="B150" s="17" t="s">
        <v>8696</v>
      </c>
      <c r="C150" s="17" t="s">
        <v>8696</v>
      </c>
      <c r="D150" s="17" t="s">
        <v>9138</v>
      </c>
      <c r="E150" s="17" t="s">
        <v>318</v>
      </c>
      <c r="F150" s="17" t="s">
        <v>9334</v>
      </c>
      <c r="G150" s="17" t="s">
        <v>9334</v>
      </c>
      <c r="H150" s="17" t="s">
        <v>9334</v>
      </c>
      <c r="I150" s="17" t="s">
        <v>9334</v>
      </c>
      <c r="J150" s="17" t="s">
        <v>12565</v>
      </c>
      <c r="K150" s="17" t="s">
        <v>12565</v>
      </c>
      <c r="O150" s="17" t="s">
        <v>11087</v>
      </c>
      <c r="P150" s="17" t="s">
        <v>11956</v>
      </c>
      <c r="Q150" s="17" t="s">
        <v>990</v>
      </c>
      <c r="R150" s="17" t="s">
        <v>1110</v>
      </c>
    </row>
    <row r="151" spans="1:18" x14ac:dyDescent="0.25">
      <c r="A151" s="17" t="s">
        <v>1021</v>
      </c>
      <c r="B151" s="17" t="s">
        <v>8734</v>
      </c>
      <c r="C151" s="17" t="s">
        <v>8734</v>
      </c>
      <c r="D151" s="17" t="s">
        <v>9139</v>
      </c>
      <c r="E151" s="17" t="s">
        <v>319</v>
      </c>
      <c r="F151" s="17" t="s">
        <v>9335</v>
      </c>
      <c r="G151" s="17" t="s">
        <v>9335</v>
      </c>
      <c r="H151" s="17" t="s">
        <v>9335</v>
      </c>
      <c r="I151" s="17" t="s">
        <v>9335</v>
      </c>
      <c r="J151" s="17" t="s">
        <v>12566</v>
      </c>
      <c r="K151" s="17" t="s">
        <v>12566</v>
      </c>
      <c r="O151" s="17" t="s">
        <v>11088</v>
      </c>
      <c r="P151" s="17" t="s">
        <v>11948</v>
      </c>
      <c r="Q151" s="17" t="s">
        <v>1003</v>
      </c>
      <c r="R151" s="17" t="s">
        <v>1119</v>
      </c>
    </row>
    <row r="152" spans="1:18" x14ac:dyDescent="0.25">
      <c r="A152" s="17" t="s">
        <v>1103</v>
      </c>
      <c r="B152" s="17" t="s">
        <v>8698</v>
      </c>
      <c r="C152" s="17" t="s">
        <v>8698</v>
      </c>
      <c r="D152" s="17" t="s">
        <v>8996</v>
      </c>
      <c r="E152" s="17" t="s">
        <v>320</v>
      </c>
      <c r="F152" s="17" t="s">
        <v>9336</v>
      </c>
      <c r="G152" s="17" t="s">
        <v>9336</v>
      </c>
      <c r="H152" s="17" t="s">
        <v>9336</v>
      </c>
      <c r="I152" s="17" t="s">
        <v>9336</v>
      </c>
      <c r="J152" s="17" t="s">
        <v>12567</v>
      </c>
      <c r="K152" s="17" t="s">
        <v>12567</v>
      </c>
      <c r="O152" s="17" t="s">
        <v>11089</v>
      </c>
      <c r="P152" s="17" t="s">
        <v>11957</v>
      </c>
      <c r="Q152" s="17" t="s">
        <v>1103</v>
      </c>
      <c r="R152" s="17" t="s">
        <v>1124</v>
      </c>
    </row>
    <row r="153" spans="1:18" x14ac:dyDescent="0.25">
      <c r="A153" s="17" t="s">
        <v>1107</v>
      </c>
      <c r="B153" s="17" t="s">
        <v>8734</v>
      </c>
      <c r="C153" s="17" t="s">
        <v>8734</v>
      </c>
      <c r="D153" s="17" t="s">
        <v>8997</v>
      </c>
      <c r="E153" s="17" t="s">
        <v>321</v>
      </c>
      <c r="F153" s="17" t="s">
        <v>9337</v>
      </c>
      <c r="G153" s="17" t="s">
        <v>9337</v>
      </c>
      <c r="H153" s="17" t="s">
        <v>9337</v>
      </c>
      <c r="I153" s="17" t="s">
        <v>9337</v>
      </c>
      <c r="J153" s="17" t="s">
        <v>12568</v>
      </c>
      <c r="K153" s="17" t="s">
        <v>12568</v>
      </c>
      <c r="O153" s="17" t="s">
        <v>11090</v>
      </c>
      <c r="P153" s="17" t="s">
        <v>11948</v>
      </c>
      <c r="Q153" s="17" t="s">
        <v>1110</v>
      </c>
      <c r="R153" s="17" t="s">
        <v>1126</v>
      </c>
    </row>
    <row r="154" spans="1:18" x14ac:dyDescent="0.25">
      <c r="A154" s="17" t="s">
        <v>1105</v>
      </c>
      <c r="B154" s="17" t="s">
        <v>8696</v>
      </c>
      <c r="C154" s="17" t="s">
        <v>8696</v>
      </c>
      <c r="D154" s="17" t="s">
        <v>8998</v>
      </c>
      <c r="E154" s="17" t="s">
        <v>322</v>
      </c>
      <c r="F154" s="17" t="s">
        <v>9338</v>
      </c>
      <c r="G154" s="17" t="s">
        <v>9338</v>
      </c>
      <c r="H154" s="17" t="s">
        <v>9338</v>
      </c>
      <c r="I154" s="17" t="s">
        <v>9338</v>
      </c>
      <c r="J154" s="17" t="s">
        <v>12569</v>
      </c>
      <c r="K154" s="17" t="s">
        <v>12569</v>
      </c>
      <c r="O154" s="17" t="s">
        <v>11091</v>
      </c>
      <c r="P154" s="17" t="s">
        <v>11958</v>
      </c>
      <c r="Q154" s="17" t="s">
        <v>1124</v>
      </c>
      <c r="R154" s="17" t="s">
        <v>1128</v>
      </c>
    </row>
    <row r="155" spans="1:18" x14ac:dyDescent="0.25">
      <c r="A155" s="17" t="s">
        <v>1110</v>
      </c>
      <c r="B155" s="17" t="s">
        <v>8735</v>
      </c>
      <c r="C155" s="17" t="s">
        <v>8735</v>
      </c>
      <c r="D155" s="17" t="s">
        <v>8999</v>
      </c>
      <c r="E155" s="17" t="s">
        <v>323</v>
      </c>
      <c r="F155" s="17" t="s">
        <v>9339</v>
      </c>
      <c r="G155" s="17" t="s">
        <v>9339</v>
      </c>
      <c r="H155" s="17" t="s">
        <v>9339</v>
      </c>
      <c r="I155" s="17" t="s">
        <v>9339</v>
      </c>
      <c r="J155" s="17" t="s">
        <v>12570</v>
      </c>
      <c r="K155" s="17" t="s">
        <v>12570</v>
      </c>
      <c r="O155" s="17" t="s">
        <v>11092</v>
      </c>
      <c r="P155" s="17" t="s">
        <v>11948</v>
      </c>
      <c r="Q155" s="17" t="s">
        <v>1131</v>
      </c>
      <c r="R155" s="17" t="s">
        <v>1131</v>
      </c>
    </row>
    <row r="156" spans="1:18" x14ac:dyDescent="0.25">
      <c r="A156" s="17" t="s">
        <v>1119</v>
      </c>
      <c r="B156" s="17" t="s">
        <v>8698</v>
      </c>
      <c r="C156" s="17" t="s">
        <v>8698</v>
      </c>
      <c r="D156" s="17" t="s">
        <v>9000</v>
      </c>
      <c r="E156" s="17" t="s">
        <v>324</v>
      </c>
      <c r="F156" s="17" t="s">
        <v>9340</v>
      </c>
      <c r="G156" s="17" t="s">
        <v>9340</v>
      </c>
      <c r="H156" s="17" t="s">
        <v>9340</v>
      </c>
      <c r="I156" s="17" t="s">
        <v>9340</v>
      </c>
      <c r="J156" s="17" t="s">
        <v>12571</v>
      </c>
      <c r="K156" s="17" t="s">
        <v>12571</v>
      </c>
      <c r="O156" s="17" t="s">
        <v>11093</v>
      </c>
      <c r="P156" s="17" t="s">
        <v>11959</v>
      </c>
      <c r="Q156" s="17" t="s">
        <v>1145</v>
      </c>
      <c r="R156" s="17" t="s">
        <v>1140</v>
      </c>
    </row>
    <row r="157" spans="1:18" x14ac:dyDescent="0.25">
      <c r="A157" s="17" t="s">
        <v>1124</v>
      </c>
      <c r="B157" s="17" t="s">
        <v>8735</v>
      </c>
      <c r="C157" s="17" t="s">
        <v>8735</v>
      </c>
      <c r="D157" s="17" t="s">
        <v>9001</v>
      </c>
      <c r="E157" s="17" t="s">
        <v>325</v>
      </c>
      <c r="F157" s="17" t="s">
        <v>9341</v>
      </c>
      <c r="G157" s="17" t="s">
        <v>9341</v>
      </c>
      <c r="H157" s="17" t="s">
        <v>9341</v>
      </c>
      <c r="I157" s="17" t="s">
        <v>9341</v>
      </c>
      <c r="J157" s="17" t="s">
        <v>12572</v>
      </c>
      <c r="K157" s="17" t="s">
        <v>12572</v>
      </c>
      <c r="O157" s="17" t="s">
        <v>11094</v>
      </c>
      <c r="P157" s="17" t="s">
        <v>11948</v>
      </c>
      <c r="Q157" s="17" t="s">
        <v>1153</v>
      </c>
      <c r="R157" s="17" t="s">
        <v>1142</v>
      </c>
    </row>
    <row r="158" spans="1:18" x14ac:dyDescent="0.25">
      <c r="A158" s="17" t="s">
        <v>1128</v>
      </c>
      <c r="B158" s="17" t="s">
        <v>8696</v>
      </c>
      <c r="C158" s="17" t="s">
        <v>8696</v>
      </c>
      <c r="D158" s="17" t="s">
        <v>9002</v>
      </c>
      <c r="E158" s="17" t="s">
        <v>326</v>
      </c>
      <c r="F158" s="17" t="s">
        <v>9342</v>
      </c>
      <c r="G158" s="17" t="s">
        <v>9342</v>
      </c>
      <c r="H158" s="17" t="s">
        <v>9342</v>
      </c>
      <c r="I158" s="17" t="s">
        <v>9342</v>
      </c>
      <c r="J158" s="17" t="s">
        <v>12573</v>
      </c>
      <c r="K158" s="17" t="s">
        <v>12573</v>
      </c>
      <c r="O158" s="17" t="s">
        <v>11095</v>
      </c>
      <c r="P158" s="17" t="s">
        <v>11960</v>
      </c>
      <c r="Q158" s="17" t="s">
        <v>1182</v>
      </c>
      <c r="R158" s="17" t="s">
        <v>1145</v>
      </c>
    </row>
    <row r="159" spans="1:18" x14ac:dyDescent="0.25">
      <c r="A159" s="17" t="s">
        <v>1126</v>
      </c>
      <c r="B159" s="17" t="s">
        <v>8736</v>
      </c>
      <c r="C159" s="17" t="s">
        <v>8736</v>
      </c>
      <c r="D159" s="17" t="s">
        <v>9003</v>
      </c>
      <c r="E159" s="17" t="s">
        <v>327</v>
      </c>
      <c r="F159" s="17" t="s">
        <v>9343</v>
      </c>
      <c r="G159" s="17" t="s">
        <v>9343</v>
      </c>
      <c r="H159" s="17" t="s">
        <v>9343</v>
      </c>
      <c r="I159" s="17" t="s">
        <v>9343</v>
      </c>
      <c r="J159" s="17" t="s">
        <v>12574</v>
      </c>
      <c r="K159" s="17" t="s">
        <v>12574</v>
      </c>
      <c r="O159" s="17" t="s">
        <v>11096</v>
      </c>
      <c r="P159" s="17" t="s">
        <v>11948</v>
      </c>
      <c r="Q159" s="17" t="s">
        <v>1303</v>
      </c>
      <c r="R159" s="17" t="s">
        <v>1148</v>
      </c>
    </row>
    <row r="160" spans="1:18" x14ac:dyDescent="0.25">
      <c r="A160" s="17" t="s">
        <v>1131</v>
      </c>
      <c r="B160" s="17" t="s">
        <v>8698</v>
      </c>
      <c r="C160" s="17" t="s">
        <v>8698</v>
      </c>
      <c r="D160" s="17" t="s">
        <v>9004</v>
      </c>
      <c r="E160" s="17" t="s">
        <v>328</v>
      </c>
      <c r="F160" s="17" t="s">
        <v>9344</v>
      </c>
      <c r="G160" s="17" t="s">
        <v>9344</v>
      </c>
      <c r="H160" s="17" t="s">
        <v>9344</v>
      </c>
      <c r="I160" s="17" t="s">
        <v>9344</v>
      </c>
      <c r="J160" s="17" t="s">
        <v>12575</v>
      </c>
      <c r="K160" s="17" t="s">
        <v>12575</v>
      </c>
      <c r="O160" s="17" t="s">
        <v>11097</v>
      </c>
      <c r="P160" s="17" t="s">
        <v>11961</v>
      </c>
      <c r="Q160" s="17" t="s">
        <v>1332</v>
      </c>
      <c r="R160" s="17" t="s">
        <v>1153</v>
      </c>
    </row>
    <row r="161" spans="1:18" x14ac:dyDescent="0.25">
      <c r="A161" s="17" t="s">
        <v>1142</v>
      </c>
      <c r="B161" s="17" t="s">
        <v>8736</v>
      </c>
      <c r="C161" s="17" t="s">
        <v>8736</v>
      </c>
      <c r="D161" s="17" t="s">
        <v>9005</v>
      </c>
      <c r="E161" s="17" t="s">
        <v>329</v>
      </c>
      <c r="F161" s="17" t="s">
        <v>9345</v>
      </c>
      <c r="G161" s="17" t="s">
        <v>9345</v>
      </c>
      <c r="H161" s="17" t="s">
        <v>9345</v>
      </c>
      <c r="I161" s="17" t="s">
        <v>9345</v>
      </c>
      <c r="J161" s="17" t="s">
        <v>12576</v>
      </c>
      <c r="K161" s="17" t="s">
        <v>12576</v>
      </c>
      <c r="O161" s="17" t="s">
        <v>11098</v>
      </c>
      <c r="P161" s="17" t="s">
        <v>11948</v>
      </c>
      <c r="Q161" s="17" t="s">
        <v>1361</v>
      </c>
      <c r="R161" s="17" t="s">
        <v>1164</v>
      </c>
    </row>
    <row r="162" spans="1:18" x14ac:dyDescent="0.25">
      <c r="A162" s="17" t="s">
        <v>1140</v>
      </c>
      <c r="B162" s="17" t="s">
        <v>8696</v>
      </c>
      <c r="C162" s="17" t="s">
        <v>8696</v>
      </c>
      <c r="D162" s="17" t="s">
        <v>9006</v>
      </c>
      <c r="E162" s="17" t="s">
        <v>330</v>
      </c>
      <c r="F162" s="17" t="s">
        <v>9346</v>
      </c>
      <c r="G162" s="17" t="s">
        <v>9346</v>
      </c>
      <c r="H162" s="17" t="s">
        <v>9346</v>
      </c>
      <c r="I162" s="17" t="s">
        <v>9346</v>
      </c>
      <c r="J162" s="17" t="s">
        <v>12577</v>
      </c>
      <c r="K162" s="17" t="s">
        <v>12577</v>
      </c>
      <c r="O162" s="17" t="s">
        <v>11099</v>
      </c>
      <c r="P162" s="17" t="s">
        <v>11962</v>
      </c>
      <c r="Q162" s="17" t="s">
        <v>1310</v>
      </c>
      <c r="R162" s="17" t="s">
        <v>1174</v>
      </c>
    </row>
    <row r="163" spans="1:18" x14ac:dyDescent="0.25">
      <c r="A163" s="17" t="s">
        <v>1145</v>
      </c>
      <c r="B163" s="17" t="s">
        <v>8737</v>
      </c>
      <c r="C163" s="17" t="s">
        <v>8737</v>
      </c>
      <c r="D163" s="17" t="s">
        <v>9007</v>
      </c>
      <c r="E163" s="17" t="s">
        <v>331</v>
      </c>
      <c r="F163" s="17" t="s">
        <v>9347</v>
      </c>
      <c r="G163" s="17" t="s">
        <v>9347</v>
      </c>
      <c r="H163" s="17" t="s">
        <v>9347</v>
      </c>
      <c r="I163" s="17" t="s">
        <v>9347</v>
      </c>
      <c r="J163" s="17" t="s">
        <v>12578</v>
      </c>
      <c r="K163" s="17" t="s">
        <v>12578</v>
      </c>
      <c r="O163" s="17" t="s">
        <v>11100</v>
      </c>
      <c r="P163" s="17" t="s">
        <v>11948</v>
      </c>
      <c r="Q163" s="17" t="s">
        <v>8983</v>
      </c>
      <c r="R163" s="17" t="s">
        <v>1182</v>
      </c>
    </row>
    <row r="164" spans="1:18" x14ac:dyDescent="0.25">
      <c r="A164" s="17" t="s">
        <v>1148</v>
      </c>
      <c r="B164" s="17" t="s">
        <v>8698</v>
      </c>
      <c r="C164" s="17" t="s">
        <v>8698</v>
      </c>
      <c r="D164" s="17" t="s">
        <v>9008</v>
      </c>
      <c r="E164" s="17" t="s">
        <v>332</v>
      </c>
      <c r="F164" s="17" t="s">
        <v>9348</v>
      </c>
      <c r="G164" s="17" t="s">
        <v>9348</v>
      </c>
      <c r="H164" s="17" t="s">
        <v>9348</v>
      </c>
      <c r="I164" s="17" t="s">
        <v>9348</v>
      </c>
      <c r="J164" s="17" t="s">
        <v>12579</v>
      </c>
      <c r="K164" s="17" t="s">
        <v>12579</v>
      </c>
      <c r="O164" s="17" t="s">
        <v>11101</v>
      </c>
      <c r="P164" s="17" t="s">
        <v>11963</v>
      </c>
      <c r="Q164" s="17" t="s">
        <v>1420</v>
      </c>
      <c r="R164" s="17" t="s">
        <v>1186</v>
      </c>
    </row>
    <row r="165" spans="1:18" x14ac:dyDescent="0.25">
      <c r="A165" s="17" t="s">
        <v>1153</v>
      </c>
      <c r="B165" s="17" t="s">
        <v>8737</v>
      </c>
      <c r="C165" s="17" t="s">
        <v>8737</v>
      </c>
      <c r="D165" s="17" t="s">
        <v>9140</v>
      </c>
      <c r="E165" s="17" t="s">
        <v>333</v>
      </c>
      <c r="F165" s="17" t="s">
        <v>9349</v>
      </c>
      <c r="G165" s="17" t="s">
        <v>9349</v>
      </c>
      <c r="H165" s="17" t="s">
        <v>9349</v>
      </c>
      <c r="I165" s="17" t="s">
        <v>9349</v>
      </c>
      <c r="J165" s="17" t="s">
        <v>12580</v>
      </c>
      <c r="K165" s="17" t="s">
        <v>12580</v>
      </c>
      <c r="O165" s="17" t="s">
        <v>11102</v>
      </c>
      <c r="P165" s="17" t="s">
        <v>11948</v>
      </c>
      <c r="Q165" s="17" t="s">
        <v>1441</v>
      </c>
      <c r="R165" s="17" t="s">
        <v>1303</v>
      </c>
    </row>
    <row r="166" spans="1:18" x14ac:dyDescent="0.25">
      <c r="A166" s="17" t="s">
        <v>1164</v>
      </c>
      <c r="B166" s="17" t="s">
        <v>8696</v>
      </c>
      <c r="C166" s="17" t="s">
        <v>8696</v>
      </c>
      <c r="D166" s="17" t="s">
        <v>9141</v>
      </c>
      <c r="E166" s="17" t="s">
        <v>334</v>
      </c>
      <c r="F166" s="17" t="s">
        <v>9350</v>
      </c>
      <c r="G166" s="17" t="s">
        <v>9350</v>
      </c>
      <c r="H166" s="17" t="s">
        <v>9350</v>
      </c>
      <c r="I166" s="17" t="s">
        <v>9350</v>
      </c>
      <c r="O166" s="17" t="s">
        <v>11202</v>
      </c>
      <c r="P166" s="17" t="s">
        <v>11964</v>
      </c>
      <c r="Q166" s="17" t="s">
        <v>1455</v>
      </c>
      <c r="R166" s="17" t="s">
        <v>1319</v>
      </c>
    </row>
    <row r="167" spans="1:18" x14ac:dyDescent="0.25">
      <c r="A167" s="17" t="s">
        <v>1174</v>
      </c>
      <c r="B167" s="17" t="s">
        <v>8738</v>
      </c>
      <c r="C167" s="17" t="s">
        <v>8738</v>
      </c>
      <c r="D167" s="17" t="s">
        <v>9142</v>
      </c>
      <c r="E167" s="17" t="s">
        <v>335</v>
      </c>
      <c r="F167" s="17" t="s">
        <v>9351</v>
      </c>
      <c r="G167" s="17" t="s">
        <v>9351</v>
      </c>
      <c r="H167" s="17" t="s">
        <v>9351</v>
      </c>
      <c r="I167" s="17" t="s">
        <v>9351</v>
      </c>
      <c r="O167" s="17" t="s">
        <v>11203</v>
      </c>
      <c r="P167" s="17" t="s">
        <v>11948</v>
      </c>
      <c r="Q167" s="17" t="s">
        <v>1640</v>
      </c>
      <c r="R167" s="17" t="s">
        <v>1361</v>
      </c>
    </row>
    <row r="168" spans="1:18" x14ac:dyDescent="0.25">
      <c r="A168" s="17" t="s">
        <v>1182</v>
      </c>
      <c r="B168" s="17" t="s">
        <v>8698</v>
      </c>
      <c r="C168" s="17" t="s">
        <v>8698</v>
      </c>
      <c r="D168" s="17" t="s">
        <v>9143</v>
      </c>
      <c r="E168" s="17" t="s">
        <v>336</v>
      </c>
      <c r="F168" s="17" t="s">
        <v>9352</v>
      </c>
      <c r="G168" s="17" t="s">
        <v>9352</v>
      </c>
      <c r="H168" s="17" t="s">
        <v>9352</v>
      </c>
      <c r="I168" s="17" t="s">
        <v>9352</v>
      </c>
      <c r="O168" s="17" t="s">
        <v>10713</v>
      </c>
      <c r="P168" s="17" t="s">
        <v>11965</v>
      </c>
      <c r="Q168" s="17" t="s">
        <v>1656</v>
      </c>
      <c r="R168" s="17" t="s">
        <v>853</v>
      </c>
    </row>
    <row r="169" spans="1:18" x14ac:dyDescent="0.25">
      <c r="A169" s="17" t="s">
        <v>1186</v>
      </c>
      <c r="B169" s="17" t="s">
        <v>8738</v>
      </c>
      <c r="C169" s="17" t="s">
        <v>8738</v>
      </c>
      <c r="D169" s="17" t="s">
        <v>9144</v>
      </c>
      <c r="E169" s="17" t="s">
        <v>337</v>
      </c>
      <c r="F169" s="17" t="s">
        <v>9353</v>
      </c>
      <c r="G169" s="17" t="s">
        <v>9353</v>
      </c>
      <c r="H169" s="17" t="s">
        <v>9353</v>
      </c>
      <c r="I169" s="17" t="s">
        <v>9353</v>
      </c>
      <c r="O169" s="17" t="s">
        <v>11204</v>
      </c>
      <c r="P169" s="17" t="s">
        <v>11948</v>
      </c>
      <c r="Q169" s="17" t="s">
        <v>1982</v>
      </c>
      <c r="R169" s="17" t="s">
        <v>789</v>
      </c>
    </row>
    <row r="170" spans="1:18" x14ac:dyDescent="0.25">
      <c r="A170" s="17" t="s">
        <v>1303</v>
      </c>
      <c r="B170" s="17" t="s">
        <v>8696</v>
      </c>
      <c r="C170" s="17" t="s">
        <v>8696</v>
      </c>
      <c r="D170" s="17" t="s">
        <v>9145</v>
      </c>
      <c r="E170" s="17" t="s">
        <v>338</v>
      </c>
      <c r="F170" s="17" t="s">
        <v>9354</v>
      </c>
      <c r="G170" s="17" t="s">
        <v>9354</v>
      </c>
      <c r="H170" s="17" t="s">
        <v>9354</v>
      </c>
      <c r="I170" s="17" t="s">
        <v>9354</v>
      </c>
      <c r="O170" s="17" t="s">
        <v>11205</v>
      </c>
      <c r="P170" s="17" t="s">
        <v>11966</v>
      </c>
      <c r="Q170" s="17" t="s">
        <v>2010</v>
      </c>
      <c r="R170" s="17" t="s">
        <v>362</v>
      </c>
    </row>
    <row r="171" spans="1:18" x14ac:dyDescent="0.25">
      <c r="A171" s="17" t="s">
        <v>1319</v>
      </c>
      <c r="B171" s="17" t="s">
        <v>8739</v>
      </c>
      <c r="C171" s="17" t="s">
        <v>8739</v>
      </c>
      <c r="D171" s="17" t="s">
        <v>9146</v>
      </c>
      <c r="E171" s="17" t="s">
        <v>339</v>
      </c>
      <c r="F171" s="17" t="s">
        <v>9355</v>
      </c>
      <c r="G171" s="17" t="s">
        <v>9355</v>
      </c>
      <c r="H171" s="17" t="s">
        <v>9355</v>
      </c>
      <c r="I171" s="17" t="s">
        <v>9355</v>
      </c>
      <c r="O171" s="17" t="s">
        <v>11206</v>
      </c>
      <c r="P171" s="17" t="s">
        <v>11948</v>
      </c>
      <c r="Q171" s="17" t="s">
        <v>2181</v>
      </c>
      <c r="R171" s="17" t="s">
        <v>1388</v>
      </c>
    </row>
    <row r="172" spans="1:18" x14ac:dyDescent="0.25">
      <c r="A172" s="17" t="s">
        <v>1361</v>
      </c>
      <c r="B172" s="17" t="s">
        <v>8698</v>
      </c>
      <c r="C172" s="17" t="s">
        <v>8698</v>
      </c>
      <c r="D172" s="17" t="s">
        <v>9147</v>
      </c>
      <c r="E172" s="17" t="s">
        <v>340</v>
      </c>
      <c r="F172" s="17" t="s">
        <v>9356</v>
      </c>
      <c r="G172" s="17" t="s">
        <v>9356</v>
      </c>
      <c r="H172" s="17" t="s">
        <v>9356</v>
      </c>
      <c r="I172" s="17" t="s">
        <v>9356</v>
      </c>
      <c r="O172" s="17" t="s">
        <v>11207</v>
      </c>
      <c r="P172" s="17" t="s">
        <v>11967</v>
      </c>
      <c r="Q172" s="17" t="s">
        <v>1425</v>
      </c>
      <c r="R172" s="17" t="s">
        <v>1420</v>
      </c>
    </row>
    <row r="173" spans="1:18" x14ac:dyDescent="0.25">
      <c r="A173" s="17" t="s">
        <v>7478</v>
      </c>
      <c r="B173" s="17" t="s">
        <v>8739</v>
      </c>
      <c r="C173" s="17" t="s">
        <v>8739</v>
      </c>
      <c r="D173" s="17" t="s">
        <v>9148</v>
      </c>
      <c r="E173" s="17" t="s">
        <v>341</v>
      </c>
      <c r="F173" s="17" t="s">
        <v>9357</v>
      </c>
      <c r="G173" s="17" t="s">
        <v>9357</v>
      </c>
      <c r="H173" s="17" t="s">
        <v>9357</v>
      </c>
      <c r="I173" s="17" t="s">
        <v>9357</v>
      </c>
      <c r="O173" s="17" t="s">
        <v>11208</v>
      </c>
      <c r="P173" s="17" t="s">
        <v>11948</v>
      </c>
      <c r="Q173" s="17" t="s">
        <v>1439</v>
      </c>
      <c r="R173" s="17" t="s">
        <v>1425</v>
      </c>
    </row>
    <row r="174" spans="1:18" x14ac:dyDescent="0.25">
      <c r="A174" s="17" t="s">
        <v>7496</v>
      </c>
      <c r="B174" s="17" t="s">
        <v>8696</v>
      </c>
      <c r="C174" s="17" t="s">
        <v>8696</v>
      </c>
      <c r="D174" s="17" t="s">
        <v>9149</v>
      </c>
      <c r="E174" s="17" t="s">
        <v>342</v>
      </c>
      <c r="F174" s="17" t="s">
        <v>9358</v>
      </c>
      <c r="G174" s="17" t="s">
        <v>9358</v>
      </c>
      <c r="H174" s="17" t="s">
        <v>9358</v>
      </c>
      <c r="I174" s="17" t="s">
        <v>9358</v>
      </c>
      <c r="O174" s="17" t="s">
        <v>11209</v>
      </c>
      <c r="P174" s="17" t="s">
        <v>11968</v>
      </c>
      <c r="Q174" s="17" t="s">
        <v>1453</v>
      </c>
      <c r="R174" s="17" t="s">
        <v>1439</v>
      </c>
    </row>
    <row r="175" spans="1:18" x14ac:dyDescent="0.25">
      <c r="A175" s="17" t="s">
        <v>7494</v>
      </c>
      <c r="B175" s="17" t="s">
        <v>8740</v>
      </c>
      <c r="C175" s="17" t="s">
        <v>8740</v>
      </c>
      <c r="D175" s="17" t="s">
        <v>9150</v>
      </c>
      <c r="E175" s="17" t="s">
        <v>343</v>
      </c>
      <c r="F175" s="17" t="s">
        <v>9359</v>
      </c>
      <c r="G175" s="17" t="s">
        <v>9359</v>
      </c>
      <c r="H175" s="17" t="s">
        <v>9359</v>
      </c>
      <c r="I175" s="17" t="s">
        <v>9359</v>
      </c>
      <c r="O175" s="17" t="s">
        <v>11210</v>
      </c>
      <c r="P175" s="17" t="s">
        <v>11948</v>
      </c>
      <c r="Q175" s="17" t="s">
        <v>1603</v>
      </c>
      <c r="R175" s="17" t="s">
        <v>1441</v>
      </c>
    </row>
    <row r="176" spans="1:18" x14ac:dyDescent="0.25">
      <c r="A176" s="17" t="s">
        <v>7510</v>
      </c>
      <c r="B176" s="17" t="s">
        <v>8698</v>
      </c>
      <c r="C176" s="17" t="s">
        <v>8698</v>
      </c>
      <c r="D176" s="17" t="s">
        <v>9151</v>
      </c>
      <c r="E176" s="17" t="s">
        <v>344</v>
      </c>
      <c r="F176" s="17" t="s">
        <v>9360</v>
      </c>
      <c r="G176" s="17" t="s">
        <v>9360</v>
      </c>
      <c r="H176" s="17" t="s">
        <v>9360</v>
      </c>
      <c r="I176" s="17" t="s">
        <v>9360</v>
      </c>
      <c r="O176" s="17" t="s">
        <v>11211</v>
      </c>
      <c r="P176" s="17" t="s">
        <v>11969</v>
      </c>
      <c r="Q176" s="17" t="s">
        <v>1610</v>
      </c>
      <c r="R176" s="17" t="s">
        <v>1453</v>
      </c>
    </row>
    <row r="177" spans="1:18" x14ac:dyDescent="0.25">
      <c r="A177" s="17" t="s">
        <v>7508</v>
      </c>
      <c r="B177" s="17" t="s">
        <v>8740</v>
      </c>
      <c r="C177" s="17" t="s">
        <v>8740</v>
      </c>
      <c r="E177" s="17" t="s">
        <v>345</v>
      </c>
      <c r="F177" s="17" t="s">
        <v>9361</v>
      </c>
      <c r="G177" s="17" t="s">
        <v>9361</v>
      </c>
      <c r="H177" s="17" t="s">
        <v>9361</v>
      </c>
      <c r="I177" s="17" t="s">
        <v>9361</v>
      </c>
      <c r="O177" s="17" t="s">
        <v>11212</v>
      </c>
      <c r="P177" s="17" t="s">
        <v>11948</v>
      </c>
      <c r="Q177" s="17" t="s">
        <v>1624</v>
      </c>
      <c r="R177" s="17" t="s">
        <v>1455</v>
      </c>
    </row>
    <row r="178" spans="1:18" x14ac:dyDescent="0.25">
      <c r="A178" s="17" t="s">
        <v>7513</v>
      </c>
      <c r="B178" s="17" t="s">
        <v>8696</v>
      </c>
      <c r="C178" s="17" t="s">
        <v>8696</v>
      </c>
      <c r="E178" s="17" t="s">
        <v>346</v>
      </c>
      <c r="F178" s="17" t="s">
        <v>9362</v>
      </c>
      <c r="G178" s="17" t="s">
        <v>9362</v>
      </c>
      <c r="H178" s="17" t="s">
        <v>9362</v>
      </c>
      <c r="I178" s="17" t="s">
        <v>9362</v>
      </c>
      <c r="O178" s="17" t="s">
        <v>11213</v>
      </c>
      <c r="P178" s="17" t="s">
        <v>11970</v>
      </c>
      <c r="Q178" s="17" t="s">
        <v>1973</v>
      </c>
      <c r="R178" s="17" t="s">
        <v>1603</v>
      </c>
    </row>
    <row r="179" spans="1:18" x14ac:dyDescent="0.25">
      <c r="A179" s="17" t="s">
        <v>7516</v>
      </c>
      <c r="B179" s="17" t="s">
        <v>8741</v>
      </c>
      <c r="C179" s="17" t="s">
        <v>8741</v>
      </c>
      <c r="E179" s="17" t="s">
        <v>347</v>
      </c>
      <c r="F179" s="17" t="s">
        <v>9363</v>
      </c>
      <c r="G179" s="17" t="s">
        <v>9363</v>
      </c>
      <c r="H179" s="17" t="s">
        <v>9363</v>
      </c>
      <c r="I179" s="17" t="s">
        <v>9363</v>
      </c>
      <c r="O179" s="17" t="s">
        <v>11214</v>
      </c>
      <c r="P179" s="17" t="s">
        <v>11948</v>
      </c>
      <c r="Q179" s="17" t="s">
        <v>1980</v>
      </c>
      <c r="R179" s="17" t="s">
        <v>1610</v>
      </c>
    </row>
    <row r="180" spans="1:18" x14ac:dyDescent="0.25">
      <c r="A180" s="17" t="s">
        <v>7517</v>
      </c>
      <c r="B180" s="17" t="s">
        <v>8698</v>
      </c>
      <c r="C180" s="17" t="s">
        <v>8698</v>
      </c>
      <c r="E180" s="17" t="s">
        <v>348</v>
      </c>
      <c r="F180" s="17" t="s">
        <v>9364</v>
      </c>
      <c r="G180" s="17" t="s">
        <v>9364</v>
      </c>
      <c r="H180" s="17" t="s">
        <v>9364</v>
      </c>
      <c r="I180" s="17" t="s">
        <v>9364</v>
      </c>
      <c r="O180" s="17" t="s">
        <v>11215</v>
      </c>
      <c r="P180" s="17" t="s">
        <v>11971</v>
      </c>
      <c r="Q180" s="17" t="s">
        <v>8931</v>
      </c>
      <c r="R180" s="17" t="s">
        <v>1624</v>
      </c>
    </row>
    <row r="181" spans="1:18" x14ac:dyDescent="0.25">
      <c r="A181" s="17" t="s">
        <v>7515</v>
      </c>
      <c r="B181" s="17" t="s">
        <v>8741</v>
      </c>
      <c r="C181" s="17" t="s">
        <v>8741</v>
      </c>
      <c r="E181" s="17" t="s">
        <v>349</v>
      </c>
      <c r="F181" s="17" t="s">
        <v>9365</v>
      </c>
      <c r="G181" s="17" t="s">
        <v>9365</v>
      </c>
      <c r="H181" s="17" t="s">
        <v>9365</v>
      </c>
      <c r="I181" s="17" t="s">
        <v>9365</v>
      </c>
      <c r="O181" s="17" t="s">
        <v>11216</v>
      </c>
      <c r="P181" s="17" t="s">
        <v>11948</v>
      </c>
      <c r="Q181" s="17" t="s">
        <v>2623</v>
      </c>
      <c r="R181" s="17" t="s">
        <v>1640</v>
      </c>
    </row>
    <row r="182" spans="1:18" x14ac:dyDescent="0.25">
      <c r="A182" s="17" t="s">
        <v>7520</v>
      </c>
      <c r="B182" s="17" t="s">
        <v>8696</v>
      </c>
      <c r="C182" s="17" t="s">
        <v>8696</v>
      </c>
      <c r="E182" s="17" t="s">
        <v>350</v>
      </c>
      <c r="F182" s="17" t="s">
        <v>9366</v>
      </c>
      <c r="G182" s="17" t="s">
        <v>9366</v>
      </c>
      <c r="H182" s="17" t="s">
        <v>9366</v>
      </c>
      <c r="I182" s="17" t="s">
        <v>9366</v>
      </c>
      <c r="O182" s="17" t="s">
        <v>11217</v>
      </c>
      <c r="P182" s="17" t="s">
        <v>11972</v>
      </c>
      <c r="Q182" s="17" t="s">
        <v>2659</v>
      </c>
      <c r="R182" s="17" t="s">
        <v>1656</v>
      </c>
    </row>
    <row r="183" spans="1:18" x14ac:dyDescent="0.25">
      <c r="A183" s="17" t="s">
        <v>7530</v>
      </c>
      <c r="B183" s="17" t="s">
        <v>8742</v>
      </c>
      <c r="C183" s="17" t="s">
        <v>8742</v>
      </c>
      <c r="E183" s="17" t="s">
        <v>351</v>
      </c>
      <c r="F183" s="17" t="s">
        <v>9367</v>
      </c>
      <c r="G183" s="17" t="s">
        <v>9367</v>
      </c>
      <c r="H183" s="17" t="s">
        <v>9367</v>
      </c>
      <c r="I183" s="17" t="s">
        <v>9367</v>
      </c>
      <c r="O183" s="17" t="s">
        <v>11218</v>
      </c>
      <c r="P183" s="17" t="s">
        <v>11948</v>
      </c>
      <c r="Q183" s="17" t="s">
        <v>3407</v>
      </c>
      <c r="R183" s="17" t="s">
        <v>1973</v>
      </c>
    </row>
    <row r="184" spans="1:18" x14ac:dyDescent="0.25">
      <c r="A184" s="17" t="s">
        <v>7531</v>
      </c>
      <c r="B184" s="17" t="s">
        <v>8698</v>
      </c>
      <c r="C184" s="17" t="s">
        <v>8698</v>
      </c>
      <c r="E184" s="17" t="s">
        <v>352</v>
      </c>
      <c r="F184" s="17" t="s">
        <v>9368</v>
      </c>
      <c r="G184" s="17" t="s">
        <v>9368</v>
      </c>
      <c r="H184" s="17" t="s">
        <v>9368</v>
      </c>
      <c r="I184" s="17" t="s">
        <v>9368</v>
      </c>
      <c r="O184" s="17" t="s">
        <v>11219</v>
      </c>
      <c r="P184" s="17" t="s">
        <v>11973</v>
      </c>
      <c r="Q184" s="17" t="s">
        <v>3423</v>
      </c>
      <c r="R184" s="17" t="s">
        <v>1980</v>
      </c>
    </row>
    <row r="185" spans="1:18" x14ac:dyDescent="0.25">
      <c r="A185" s="17" t="s">
        <v>7529</v>
      </c>
      <c r="B185" s="17" t="s">
        <v>8742</v>
      </c>
      <c r="C185" s="17" t="s">
        <v>8742</v>
      </c>
      <c r="E185" s="17" t="s">
        <v>353</v>
      </c>
      <c r="F185" s="17" t="s">
        <v>9369</v>
      </c>
      <c r="G185" s="17" t="s">
        <v>9369</v>
      </c>
      <c r="H185" s="17" t="s">
        <v>9369</v>
      </c>
      <c r="I185" s="17" t="s">
        <v>9369</v>
      </c>
      <c r="O185" s="17" t="s">
        <v>11220</v>
      </c>
      <c r="P185" s="17" t="s">
        <v>11948</v>
      </c>
      <c r="Q185" s="17" t="s">
        <v>2622</v>
      </c>
      <c r="R185" s="17" t="s">
        <v>1982</v>
      </c>
    </row>
    <row r="186" spans="1:18" x14ac:dyDescent="0.25">
      <c r="A186" s="17" t="s">
        <v>7544</v>
      </c>
      <c r="B186" s="17" t="s">
        <v>8696</v>
      </c>
      <c r="C186" s="17" t="s">
        <v>8696</v>
      </c>
      <c r="E186" s="17" t="s">
        <v>354</v>
      </c>
      <c r="F186" s="17" t="s">
        <v>9370</v>
      </c>
      <c r="G186" s="17" t="s">
        <v>9370</v>
      </c>
      <c r="H186" s="17" t="s">
        <v>9370</v>
      </c>
      <c r="I186" s="17" t="s">
        <v>9370</v>
      </c>
      <c r="O186" s="17" t="s">
        <v>11221</v>
      </c>
      <c r="P186" s="17" t="s">
        <v>11974</v>
      </c>
      <c r="Q186" s="17" t="s">
        <v>3584</v>
      </c>
      <c r="R186" s="17" t="s">
        <v>2010</v>
      </c>
    </row>
    <row r="187" spans="1:18" x14ac:dyDescent="0.25">
      <c r="A187" s="17" t="s">
        <v>7545</v>
      </c>
      <c r="B187" s="17" t="s">
        <v>8743</v>
      </c>
      <c r="C187" s="17" t="s">
        <v>8743</v>
      </c>
      <c r="E187" s="17" t="s">
        <v>355</v>
      </c>
      <c r="F187" s="17" t="s">
        <v>9371</v>
      </c>
      <c r="G187" s="17" t="s">
        <v>9371</v>
      </c>
      <c r="H187" s="17" t="s">
        <v>9371</v>
      </c>
      <c r="I187" s="17" t="s">
        <v>9371</v>
      </c>
      <c r="O187" s="17" t="s">
        <v>11222</v>
      </c>
      <c r="P187" s="17" t="s">
        <v>11948</v>
      </c>
      <c r="Q187" s="17" t="s">
        <v>9782</v>
      </c>
      <c r="R187" s="17" t="s">
        <v>2181</v>
      </c>
    </row>
    <row r="188" spans="1:18" x14ac:dyDescent="0.25">
      <c r="A188" s="17" t="s">
        <v>7543</v>
      </c>
      <c r="B188" s="17" t="s">
        <v>8698</v>
      </c>
      <c r="C188" s="17" t="s">
        <v>8698</v>
      </c>
      <c r="E188" s="17" t="s">
        <v>356</v>
      </c>
      <c r="F188" s="17" t="s">
        <v>9372</v>
      </c>
      <c r="G188" s="17" t="s">
        <v>9372</v>
      </c>
      <c r="H188" s="17" t="s">
        <v>9372</v>
      </c>
      <c r="I188" s="17" t="s">
        <v>9372</v>
      </c>
      <c r="O188" s="17" t="s">
        <v>11223</v>
      </c>
      <c r="P188" s="17" t="s">
        <v>11975</v>
      </c>
      <c r="Q188" s="17" t="s">
        <v>4019</v>
      </c>
      <c r="R188" s="17" t="s">
        <v>2606</v>
      </c>
    </row>
    <row r="189" spans="1:18" x14ac:dyDescent="0.25">
      <c r="A189" s="17" t="s">
        <v>7552</v>
      </c>
      <c r="B189" s="17" t="s">
        <v>8743</v>
      </c>
      <c r="C189" s="17" t="s">
        <v>8743</v>
      </c>
      <c r="E189" s="17" t="s">
        <v>357</v>
      </c>
      <c r="F189" s="17" t="s">
        <v>9373</v>
      </c>
      <c r="G189" s="17" t="s">
        <v>9373</v>
      </c>
      <c r="H189" s="17" t="s">
        <v>9373</v>
      </c>
      <c r="I189" s="17" t="s">
        <v>9373</v>
      </c>
      <c r="O189" s="17" t="s">
        <v>11224</v>
      </c>
      <c r="P189" s="17" t="s">
        <v>11948</v>
      </c>
      <c r="Q189" s="17" t="s">
        <v>4475</v>
      </c>
      <c r="R189" s="17" t="s">
        <v>2622</v>
      </c>
    </row>
    <row r="190" spans="1:18" x14ac:dyDescent="0.25">
      <c r="A190" s="17" t="s">
        <v>7560</v>
      </c>
      <c r="B190" s="17" t="s">
        <v>8696</v>
      </c>
      <c r="C190" s="17" t="s">
        <v>8696</v>
      </c>
      <c r="E190" s="17" t="s">
        <v>358</v>
      </c>
      <c r="F190" s="17" t="s">
        <v>9374</v>
      </c>
      <c r="G190" s="17" t="s">
        <v>9374</v>
      </c>
      <c r="H190" s="17" t="s">
        <v>9374</v>
      </c>
      <c r="I190" s="17" t="s">
        <v>9374</v>
      </c>
      <c r="O190" s="17" t="s">
        <v>11225</v>
      </c>
      <c r="P190" s="17" t="s">
        <v>11976</v>
      </c>
      <c r="Q190" s="17" t="s">
        <v>4641</v>
      </c>
      <c r="R190" s="17" t="s">
        <v>2623</v>
      </c>
    </row>
    <row r="191" spans="1:18" x14ac:dyDescent="0.25">
      <c r="A191" s="17" t="s">
        <v>7561</v>
      </c>
      <c r="B191" s="17" t="s">
        <v>8744</v>
      </c>
      <c r="C191" s="17" t="s">
        <v>8744</v>
      </c>
      <c r="E191" s="17" t="s">
        <v>359</v>
      </c>
      <c r="F191" s="17" t="s">
        <v>9375</v>
      </c>
      <c r="G191" s="17" t="s">
        <v>9375</v>
      </c>
      <c r="H191" s="17" t="s">
        <v>9375</v>
      </c>
      <c r="I191" s="17" t="s">
        <v>9375</v>
      </c>
      <c r="O191" s="17" t="s">
        <v>11226</v>
      </c>
      <c r="P191" s="17" t="s">
        <v>11948</v>
      </c>
      <c r="Q191" s="17" t="s">
        <v>4625</v>
      </c>
      <c r="R191" s="17" t="s">
        <v>2659</v>
      </c>
    </row>
    <row r="192" spans="1:18" x14ac:dyDescent="0.25">
      <c r="A192" s="17" t="s">
        <v>7559</v>
      </c>
      <c r="B192" s="17" t="s">
        <v>8698</v>
      </c>
      <c r="C192" s="17" t="s">
        <v>8698</v>
      </c>
      <c r="E192" s="17" t="s">
        <v>360</v>
      </c>
      <c r="F192" s="17" t="s">
        <v>9376</v>
      </c>
      <c r="G192" s="17" t="s">
        <v>9376</v>
      </c>
      <c r="H192" s="17" t="s">
        <v>9376</v>
      </c>
      <c r="I192" s="17" t="s">
        <v>9376</v>
      </c>
      <c r="O192" s="17" t="s">
        <v>11227</v>
      </c>
      <c r="P192" s="17" t="s">
        <v>11977</v>
      </c>
      <c r="Q192" s="17" t="s">
        <v>4782</v>
      </c>
      <c r="R192" s="17" t="s">
        <v>3407</v>
      </c>
    </row>
    <row r="193" spans="1:18" x14ac:dyDescent="0.25">
      <c r="A193" s="17" t="s">
        <v>7572</v>
      </c>
      <c r="B193" s="17" t="s">
        <v>8744</v>
      </c>
      <c r="C193" s="17" t="s">
        <v>8744</v>
      </c>
      <c r="E193" s="17" t="s">
        <v>361</v>
      </c>
      <c r="F193" s="17" t="s">
        <v>9377</v>
      </c>
      <c r="G193" s="17" t="s">
        <v>9377</v>
      </c>
      <c r="H193" s="17" t="s">
        <v>9377</v>
      </c>
      <c r="I193" s="17" t="s">
        <v>9377</v>
      </c>
      <c r="O193" s="17" t="s">
        <v>11228</v>
      </c>
      <c r="P193" s="17" t="s">
        <v>11948</v>
      </c>
      <c r="Q193" s="17" t="s">
        <v>4617</v>
      </c>
      <c r="R193" s="17" t="s">
        <v>3423</v>
      </c>
    </row>
    <row r="194" spans="1:18" x14ac:dyDescent="0.25">
      <c r="A194" s="17" t="s">
        <v>7574</v>
      </c>
      <c r="B194" s="17" t="s">
        <v>8696</v>
      </c>
      <c r="C194" s="17" t="s">
        <v>8696</v>
      </c>
      <c r="E194" s="17" t="s">
        <v>362</v>
      </c>
      <c r="F194" s="17" t="s">
        <v>9378</v>
      </c>
      <c r="G194" s="17" t="s">
        <v>9378</v>
      </c>
      <c r="H194" s="17" t="s">
        <v>9378</v>
      </c>
      <c r="I194" s="17" t="s">
        <v>9378</v>
      </c>
      <c r="O194" s="17" t="s">
        <v>11229</v>
      </c>
      <c r="P194" s="17" t="s">
        <v>11978</v>
      </c>
      <c r="Q194" s="17" t="s">
        <v>8944</v>
      </c>
      <c r="R194" s="17" t="s">
        <v>3584</v>
      </c>
    </row>
    <row r="195" spans="1:18" x14ac:dyDescent="0.25">
      <c r="A195" s="17" t="s">
        <v>7569</v>
      </c>
      <c r="B195" s="17" t="s">
        <v>8745</v>
      </c>
      <c r="C195" s="17" t="s">
        <v>8745</v>
      </c>
      <c r="E195" s="17" t="s">
        <v>363</v>
      </c>
      <c r="F195" s="17" t="s">
        <v>9379</v>
      </c>
      <c r="G195" s="17" t="s">
        <v>9379</v>
      </c>
      <c r="H195" s="17" t="s">
        <v>9379</v>
      </c>
      <c r="I195" s="17" t="s">
        <v>9379</v>
      </c>
      <c r="O195" s="17" t="s">
        <v>11230</v>
      </c>
      <c r="P195" s="17" t="s">
        <v>11948</v>
      </c>
      <c r="Q195" s="17" t="s">
        <v>5080</v>
      </c>
      <c r="R195" s="17" t="s">
        <v>2728</v>
      </c>
    </row>
    <row r="196" spans="1:18" x14ac:dyDescent="0.25">
      <c r="A196" s="17" t="s">
        <v>7585</v>
      </c>
      <c r="B196" s="17" t="s">
        <v>8698</v>
      </c>
      <c r="C196" s="17" t="s">
        <v>8698</v>
      </c>
      <c r="E196" s="17" t="s">
        <v>364</v>
      </c>
      <c r="F196" s="17" t="s">
        <v>9380</v>
      </c>
      <c r="G196" s="17" t="s">
        <v>9380</v>
      </c>
      <c r="H196" s="17" t="s">
        <v>9380</v>
      </c>
      <c r="I196" s="17" t="s">
        <v>9380</v>
      </c>
      <c r="O196" s="17" t="s">
        <v>11231</v>
      </c>
      <c r="P196" s="17" t="s">
        <v>11979</v>
      </c>
      <c r="Q196" s="17" t="s">
        <v>5094</v>
      </c>
      <c r="R196" s="17" t="s">
        <v>2671</v>
      </c>
    </row>
    <row r="197" spans="1:18" x14ac:dyDescent="0.25">
      <c r="A197" s="17" t="s">
        <v>7587</v>
      </c>
      <c r="B197" s="17" t="s">
        <v>8745</v>
      </c>
      <c r="C197" s="17" t="s">
        <v>8745</v>
      </c>
      <c r="E197" s="17" t="s">
        <v>365</v>
      </c>
      <c r="F197" s="17" t="s">
        <v>9381</v>
      </c>
      <c r="G197" s="17" t="s">
        <v>9381</v>
      </c>
      <c r="H197" s="17" t="s">
        <v>9381</v>
      </c>
      <c r="I197" s="17" t="s">
        <v>9381</v>
      </c>
      <c r="O197" s="17" t="s">
        <v>11232</v>
      </c>
      <c r="P197" s="17" t="s">
        <v>11948</v>
      </c>
      <c r="Q197" s="17" t="s">
        <v>5108</v>
      </c>
      <c r="R197" s="17" t="s">
        <v>2672</v>
      </c>
    </row>
    <row r="198" spans="1:18" x14ac:dyDescent="0.25">
      <c r="A198" s="17" t="s">
        <v>7600</v>
      </c>
      <c r="B198" s="17" t="s">
        <v>2606</v>
      </c>
      <c r="C198" s="17" t="s">
        <v>2606</v>
      </c>
      <c r="E198" s="17" t="s">
        <v>366</v>
      </c>
      <c r="F198" s="17" t="s">
        <v>9382</v>
      </c>
      <c r="G198" s="17" t="s">
        <v>9382</v>
      </c>
      <c r="H198" s="17" t="s">
        <v>9382</v>
      </c>
      <c r="I198" s="17" t="s">
        <v>9382</v>
      </c>
      <c r="O198" s="17" t="s">
        <v>11233</v>
      </c>
      <c r="P198" s="17" t="s">
        <v>11980</v>
      </c>
      <c r="Q198" s="17" t="s">
        <v>5124</v>
      </c>
      <c r="R198" s="17" t="s">
        <v>2874</v>
      </c>
    </row>
    <row r="199" spans="1:18" x14ac:dyDescent="0.25">
      <c r="A199" s="17" t="s">
        <v>7602</v>
      </c>
      <c r="B199" s="17" t="s">
        <v>8696</v>
      </c>
      <c r="C199" s="17" t="s">
        <v>8696</v>
      </c>
      <c r="E199" s="17" t="s">
        <v>367</v>
      </c>
      <c r="F199" s="17" t="s">
        <v>9383</v>
      </c>
      <c r="G199" s="17" t="s">
        <v>9383</v>
      </c>
      <c r="H199" s="17" t="s">
        <v>9383</v>
      </c>
      <c r="I199" s="17" t="s">
        <v>9383</v>
      </c>
      <c r="O199" s="17" t="s">
        <v>11234</v>
      </c>
      <c r="P199" s="17" t="s">
        <v>11948</v>
      </c>
      <c r="Q199" s="17" t="s">
        <v>5136</v>
      </c>
      <c r="R199" s="17" t="s">
        <v>2844</v>
      </c>
    </row>
    <row r="200" spans="1:18" x14ac:dyDescent="0.25">
      <c r="A200" s="17" t="s">
        <v>7679</v>
      </c>
      <c r="B200" s="17" t="s">
        <v>8746</v>
      </c>
      <c r="C200" s="17" t="s">
        <v>8746</v>
      </c>
      <c r="E200" s="17" t="s">
        <v>368</v>
      </c>
      <c r="F200" s="17" t="s">
        <v>9384</v>
      </c>
      <c r="G200" s="17" t="s">
        <v>9384</v>
      </c>
      <c r="H200" s="17" t="s">
        <v>9384</v>
      </c>
      <c r="I200" s="17" t="s">
        <v>9384</v>
      </c>
      <c r="O200" s="17" t="s">
        <v>11235</v>
      </c>
      <c r="P200" s="17" t="s">
        <v>11981</v>
      </c>
      <c r="Q200" s="17" t="s">
        <v>5149</v>
      </c>
      <c r="R200" s="17" t="s">
        <v>3824</v>
      </c>
    </row>
    <row r="201" spans="1:18" x14ac:dyDescent="0.25">
      <c r="A201" s="17" t="s">
        <v>7684</v>
      </c>
      <c r="B201" s="17" t="s">
        <v>8698</v>
      </c>
      <c r="C201" s="17" t="s">
        <v>8698</v>
      </c>
      <c r="E201" s="17" t="s">
        <v>369</v>
      </c>
      <c r="F201" s="17" t="s">
        <v>9385</v>
      </c>
      <c r="G201" s="17" t="s">
        <v>9385</v>
      </c>
      <c r="H201" s="17" t="s">
        <v>9385</v>
      </c>
      <c r="I201" s="17" t="s">
        <v>9385</v>
      </c>
      <c r="O201" s="17" t="s">
        <v>11236</v>
      </c>
      <c r="P201" s="17" t="s">
        <v>11948</v>
      </c>
      <c r="Q201" s="17" t="s">
        <v>5279</v>
      </c>
      <c r="R201" s="17" t="s">
        <v>4019</v>
      </c>
    </row>
    <row r="202" spans="1:18" x14ac:dyDescent="0.25">
      <c r="A202" s="17" t="s">
        <v>7695</v>
      </c>
      <c r="B202" s="17" t="s">
        <v>8746</v>
      </c>
      <c r="C202" s="17" t="s">
        <v>8746</v>
      </c>
      <c r="E202" s="17" t="s">
        <v>370</v>
      </c>
      <c r="F202" s="17" t="s">
        <v>8931</v>
      </c>
      <c r="G202" s="17" t="s">
        <v>8931</v>
      </c>
      <c r="H202" s="17" t="s">
        <v>10759</v>
      </c>
      <c r="I202" s="17" t="s">
        <v>10759</v>
      </c>
      <c r="O202" s="17" t="s">
        <v>11237</v>
      </c>
      <c r="P202" s="17" t="s">
        <v>11982</v>
      </c>
      <c r="Q202" s="17" t="s">
        <v>5060</v>
      </c>
      <c r="R202" s="17" t="s">
        <v>4475</v>
      </c>
    </row>
    <row r="203" spans="1:18" x14ac:dyDescent="0.25">
      <c r="A203" s="17" t="s">
        <v>7693</v>
      </c>
      <c r="B203" s="17" t="s">
        <v>8696</v>
      </c>
      <c r="C203" s="17" t="s">
        <v>8696</v>
      </c>
      <c r="E203" s="17" t="s">
        <v>371</v>
      </c>
      <c r="F203" s="17" t="s">
        <v>9386</v>
      </c>
      <c r="G203" s="17" t="s">
        <v>9386</v>
      </c>
      <c r="H203" s="17" t="s">
        <v>10760</v>
      </c>
      <c r="I203" s="17" t="s">
        <v>10760</v>
      </c>
      <c r="O203" s="17" t="s">
        <v>11238</v>
      </c>
      <c r="P203" s="17" t="s">
        <v>11948</v>
      </c>
      <c r="Q203" s="17" t="s">
        <v>5074</v>
      </c>
      <c r="R203" s="17" t="s">
        <v>3861</v>
      </c>
    </row>
    <row r="204" spans="1:18" x14ac:dyDescent="0.25">
      <c r="A204" s="17" t="s">
        <v>7698</v>
      </c>
      <c r="B204" s="17" t="s">
        <v>8747</v>
      </c>
      <c r="C204" s="17" t="s">
        <v>8747</v>
      </c>
      <c r="E204" s="17" t="s">
        <v>372</v>
      </c>
      <c r="F204" s="17" t="s">
        <v>9387</v>
      </c>
      <c r="G204" s="17" t="s">
        <v>9387</v>
      </c>
      <c r="H204" s="17" t="s">
        <v>10761</v>
      </c>
      <c r="I204" s="17" t="s">
        <v>10761</v>
      </c>
      <c r="O204" s="17" t="s">
        <v>11239</v>
      </c>
      <c r="P204" s="17" t="s">
        <v>11983</v>
      </c>
      <c r="Q204" s="17" t="s">
        <v>5081</v>
      </c>
      <c r="R204" s="17" t="s">
        <v>3863</v>
      </c>
    </row>
    <row r="205" spans="1:18" x14ac:dyDescent="0.25">
      <c r="A205" s="17" t="s">
        <v>7702</v>
      </c>
      <c r="B205" s="17" t="s">
        <v>8698</v>
      </c>
      <c r="C205" s="17" t="s">
        <v>8698</v>
      </c>
      <c r="E205" s="17" t="s">
        <v>373</v>
      </c>
      <c r="F205" s="17" t="s">
        <v>9388</v>
      </c>
      <c r="G205" s="17" t="s">
        <v>9388</v>
      </c>
      <c r="H205" s="17" t="s">
        <v>10762</v>
      </c>
      <c r="I205" s="17" t="s">
        <v>10762</v>
      </c>
      <c r="O205" s="17" t="s">
        <v>11240</v>
      </c>
      <c r="P205" s="17" t="s">
        <v>11948</v>
      </c>
      <c r="Q205" s="17" t="s">
        <v>5095</v>
      </c>
      <c r="R205" s="17" t="s">
        <v>3833</v>
      </c>
    </row>
    <row r="206" spans="1:18" x14ac:dyDescent="0.25">
      <c r="A206" s="17" t="s">
        <v>7700</v>
      </c>
      <c r="B206" s="17" t="s">
        <v>8747</v>
      </c>
      <c r="C206" s="17" t="s">
        <v>8747</v>
      </c>
      <c r="E206" s="17" t="s">
        <v>374</v>
      </c>
      <c r="F206" s="17" t="s">
        <v>9389</v>
      </c>
      <c r="G206" s="17" t="s">
        <v>9389</v>
      </c>
      <c r="H206" s="17" t="s">
        <v>10763</v>
      </c>
      <c r="I206" s="17" t="s">
        <v>10763</v>
      </c>
      <c r="O206" s="17" t="s">
        <v>11241</v>
      </c>
      <c r="P206" s="17" t="s">
        <v>11984</v>
      </c>
      <c r="Q206" s="17" t="s">
        <v>5109</v>
      </c>
      <c r="R206" s="17" t="s">
        <v>3840</v>
      </c>
    </row>
    <row r="207" spans="1:18" x14ac:dyDescent="0.25">
      <c r="A207" s="17" t="s">
        <v>7716</v>
      </c>
      <c r="B207" s="17" t="s">
        <v>8696</v>
      </c>
      <c r="C207" s="17" t="s">
        <v>8696</v>
      </c>
      <c r="E207" s="17" t="s">
        <v>375</v>
      </c>
      <c r="F207" s="17" t="s">
        <v>9390</v>
      </c>
      <c r="G207" s="17" t="s">
        <v>9390</v>
      </c>
      <c r="H207" s="17" t="s">
        <v>10764</v>
      </c>
      <c r="I207" s="17" t="s">
        <v>10764</v>
      </c>
      <c r="O207" s="17" t="s">
        <v>11242</v>
      </c>
      <c r="P207" s="17" t="s">
        <v>11948</v>
      </c>
      <c r="Q207" s="17" t="s">
        <v>5125</v>
      </c>
      <c r="R207" s="17" t="s">
        <v>3920</v>
      </c>
    </row>
    <row r="208" spans="1:18" x14ac:dyDescent="0.25">
      <c r="A208" s="17" t="s">
        <v>7714</v>
      </c>
      <c r="B208" s="17" t="s">
        <v>8748</v>
      </c>
      <c r="C208" s="17" t="s">
        <v>8748</v>
      </c>
      <c r="E208" s="17" t="s">
        <v>376</v>
      </c>
      <c r="F208" s="17" t="s">
        <v>9391</v>
      </c>
      <c r="G208" s="17" t="s">
        <v>9391</v>
      </c>
      <c r="H208" s="17" t="s">
        <v>10765</v>
      </c>
      <c r="I208" s="17" t="s">
        <v>10765</v>
      </c>
      <c r="O208" s="17" t="s">
        <v>11243</v>
      </c>
      <c r="P208" s="17" t="s">
        <v>11985</v>
      </c>
      <c r="Q208" s="17" t="s">
        <v>5138</v>
      </c>
      <c r="R208" s="17" t="s">
        <v>4018</v>
      </c>
    </row>
    <row r="209" spans="1:18" x14ac:dyDescent="0.25">
      <c r="A209" s="17" t="s">
        <v>7730</v>
      </c>
      <c r="B209" s="17" t="s">
        <v>8698</v>
      </c>
      <c r="C209" s="17" t="s">
        <v>8698</v>
      </c>
      <c r="E209" s="17" t="s">
        <v>377</v>
      </c>
      <c r="F209" s="17" t="s">
        <v>9392</v>
      </c>
      <c r="G209" s="17" t="s">
        <v>9392</v>
      </c>
      <c r="H209" s="17" t="s">
        <v>10766</v>
      </c>
      <c r="I209" s="17" t="s">
        <v>10766</v>
      </c>
      <c r="O209" s="17" t="s">
        <v>11244</v>
      </c>
      <c r="P209" s="17" t="s">
        <v>11948</v>
      </c>
      <c r="Q209" s="17" t="s">
        <v>5151</v>
      </c>
      <c r="R209" s="17" t="s">
        <v>4025</v>
      </c>
    </row>
    <row r="210" spans="1:18" x14ac:dyDescent="0.25">
      <c r="A210" s="17" t="s">
        <v>7728</v>
      </c>
      <c r="B210" s="17" t="s">
        <v>8748</v>
      </c>
      <c r="C210" s="17" t="s">
        <v>8748</v>
      </c>
      <c r="E210" s="17" t="s">
        <v>378</v>
      </c>
      <c r="F210" s="17" t="s">
        <v>9393</v>
      </c>
      <c r="G210" s="17" t="s">
        <v>9393</v>
      </c>
      <c r="H210" s="17" t="s">
        <v>10767</v>
      </c>
      <c r="I210" s="17" t="s">
        <v>10767</v>
      </c>
      <c r="O210" s="17" t="s">
        <v>11245</v>
      </c>
      <c r="P210" s="17" t="s">
        <v>11986</v>
      </c>
      <c r="Q210" s="17" t="s">
        <v>5259</v>
      </c>
      <c r="R210" s="17" t="s">
        <v>4092</v>
      </c>
    </row>
    <row r="211" spans="1:18" x14ac:dyDescent="0.25">
      <c r="A211" s="17" t="s">
        <v>7733</v>
      </c>
      <c r="B211" s="17" t="s">
        <v>8696</v>
      </c>
      <c r="C211" s="17" t="s">
        <v>8696</v>
      </c>
      <c r="E211" s="17" t="s">
        <v>379</v>
      </c>
      <c r="F211" s="17" t="s">
        <v>9394</v>
      </c>
      <c r="G211" s="17" t="s">
        <v>9394</v>
      </c>
      <c r="H211" s="17" t="s">
        <v>10768</v>
      </c>
      <c r="I211" s="17" t="s">
        <v>10768</v>
      </c>
      <c r="O211" s="17" t="s">
        <v>11246</v>
      </c>
      <c r="P211" s="17" t="s">
        <v>11948</v>
      </c>
      <c r="Q211" s="17" t="s">
        <v>5280</v>
      </c>
      <c r="R211" s="17" t="s">
        <v>4388</v>
      </c>
    </row>
    <row r="212" spans="1:18" x14ac:dyDescent="0.25">
      <c r="A212" s="17" t="s">
        <v>7746</v>
      </c>
      <c r="B212" s="17" t="s">
        <v>8749</v>
      </c>
      <c r="C212" s="17" t="s">
        <v>8749</v>
      </c>
      <c r="E212" s="17" t="s">
        <v>380</v>
      </c>
      <c r="F212" s="17" t="s">
        <v>9395</v>
      </c>
      <c r="G212" s="17" t="s">
        <v>9395</v>
      </c>
      <c r="H212" s="17" t="s">
        <v>10769</v>
      </c>
      <c r="I212" s="17" t="s">
        <v>10769</v>
      </c>
      <c r="O212" s="17" t="s">
        <v>11247</v>
      </c>
      <c r="P212" s="17" t="s">
        <v>11987</v>
      </c>
      <c r="Q212" s="17" t="s">
        <v>5294</v>
      </c>
      <c r="R212" s="17" t="s">
        <v>4395</v>
      </c>
    </row>
    <row r="213" spans="1:18" x14ac:dyDescent="0.25">
      <c r="A213" s="17" t="s">
        <v>7744</v>
      </c>
      <c r="B213" s="17" t="s">
        <v>8698</v>
      </c>
      <c r="C213" s="17" t="s">
        <v>8698</v>
      </c>
      <c r="E213" s="17" t="s">
        <v>381</v>
      </c>
      <c r="F213" s="17" t="s">
        <v>9396</v>
      </c>
      <c r="G213" s="17" t="s">
        <v>9396</v>
      </c>
      <c r="H213" s="17" t="s">
        <v>10770</v>
      </c>
      <c r="I213" s="17" t="s">
        <v>10770</v>
      </c>
      <c r="O213" s="17" t="s">
        <v>11248</v>
      </c>
      <c r="P213" s="17" t="s">
        <v>11948</v>
      </c>
      <c r="Q213" s="17" t="s">
        <v>5310</v>
      </c>
      <c r="R213" s="17" t="s">
        <v>4432</v>
      </c>
    </row>
    <row r="214" spans="1:18" x14ac:dyDescent="0.25">
      <c r="A214" s="17" t="s">
        <v>7759</v>
      </c>
      <c r="B214" s="17" t="s">
        <v>8749</v>
      </c>
      <c r="C214" s="17" t="s">
        <v>8749</v>
      </c>
      <c r="E214" s="17" t="s">
        <v>382</v>
      </c>
      <c r="F214" s="17" t="s">
        <v>9397</v>
      </c>
      <c r="G214" s="17" t="s">
        <v>9397</v>
      </c>
      <c r="H214" s="17" t="s">
        <v>10771</v>
      </c>
      <c r="I214" s="17" t="s">
        <v>10771</v>
      </c>
      <c r="O214" s="17" t="s">
        <v>11249</v>
      </c>
      <c r="P214" s="17" t="s">
        <v>11988</v>
      </c>
      <c r="Q214" s="17" t="s">
        <v>5323</v>
      </c>
      <c r="R214" s="17" t="s">
        <v>5042</v>
      </c>
    </row>
    <row r="215" spans="1:18" x14ac:dyDescent="0.25">
      <c r="A215" s="17" t="s">
        <v>7772</v>
      </c>
      <c r="B215" s="17" t="s">
        <v>8696</v>
      </c>
      <c r="C215" s="17" t="s">
        <v>8696</v>
      </c>
      <c r="E215" s="17" t="s">
        <v>383</v>
      </c>
      <c r="F215" s="17" t="s">
        <v>9398</v>
      </c>
      <c r="G215" s="17" t="s">
        <v>9398</v>
      </c>
      <c r="H215" s="17" t="s">
        <v>10772</v>
      </c>
      <c r="I215" s="17" t="s">
        <v>10772</v>
      </c>
      <c r="O215" s="17" t="s">
        <v>11250</v>
      </c>
      <c r="P215" s="17" t="s">
        <v>11948</v>
      </c>
      <c r="Q215" s="17" t="s">
        <v>5336</v>
      </c>
      <c r="R215" s="17" t="s">
        <v>5058</v>
      </c>
    </row>
    <row r="216" spans="1:18" x14ac:dyDescent="0.25">
      <c r="A216" s="17" t="s">
        <v>7767</v>
      </c>
      <c r="B216" s="17" t="s">
        <v>8750</v>
      </c>
      <c r="C216" s="17" t="s">
        <v>8750</v>
      </c>
      <c r="E216" s="17" t="s">
        <v>384</v>
      </c>
      <c r="F216" s="17" t="s">
        <v>9399</v>
      </c>
      <c r="G216" s="17" t="s">
        <v>9399</v>
      </c>
      <c r="H216" s="17" t="s">
        <v>8931</v>
      </c>
      <c r="I216" s="17" t="s">
        <v>8931</v>
      </c>
      <c r="O216" s="17" t="s">
        <v>11251</v>
      </c>
      <c r="P216" s="17" t="s">
        <v>11989</v>
      </c>
      <c r="Q216" s="17" t="s">
        <v>5629</v>
      </c>
      <c r="R216" s="17" t="s">
        <v>5060</v>
      </c>
    </row>
    <row r="217" spans="1:18" x14ac:dyDescent="0.25">
      <c r="A217" s="17" t="s">
        <v>7774</v>
      </c>
      <c r="B217" s="17" t="s">
        <v>8698</v>
      </c>
      <c r="C217" s="17" t="s">
        <v>8698</v>
      </c>
      <c r="E217" s="17" t="s">
        <v>385</v>
      </c>
      <c r="F217" s="17" t="s">
        <v>9400</v>
      </c>
      <c r="G217" s="17" t="s">
        <v>9400</v>
      </c>
      <c r="H217" s="17" t="s">
        <v>9386</v>
      </c>
      <c r="I217" s="17" t="s">
        <v>9386</v>
      </c>
      <c r="O217" s="17" t="s">
        <v>11252</v>
      </c>
      <c r="P217" s="17" t="s">
        <v>11948</v>
      </c>
      <c r="Q217" s="17" t="s">
        <v>5650</v>
      </c>
      <c r="R217" s="17" t="s">
        <v>5072</v>
      </c>
    </row>
    <row r="218" spans="1:18" x14ac:dyDescent="0.25">
      <c r="A218" s="17" t="s">
        <v>7785</v>
      </c>
      <c r="B218" s="17" t="s">
        <v>8750</v>
      </c>
      <c r="C218" s="17" t="s">
        <v>8750</v>
      </c>
      <c r="E218" s="17" t="s">
        <v>386</v>
      </c>
      <c r="F218" s="17" t="s">
        <v>9401</v>
      </c>
      <c r="G218" s="17" t="s">
        <v>9401</v>
      </c>
      <c r="H218" s="17" t="s">
        <v>9387</v>
      </c>
      <c r="I218" s="17" t="s">
        <v>9387</v>
      </c>
      <c r="O218" s="17" t="s">
        <v>11253</v>
      </c>
      <c r="P218" s="17" t="s">
        <v>11990</v>
      </c>
      <c r="Q218" s="17" t="s">
        <v>5664</v>
      </c>
      <c r="R218" s="17" t="s">
        <v>5074</v>
      </c>
    </row>
    <row r="219" spans="1:18" x14ac:dyDescent="0.25">
      <c r="A219" s="17" t="s">
        <v>8049</v>
      </c>
      <c r="B219" s="17" t="s">
        <v>8696</v>
      </c>
      <c r="C219" s="17" t="s">
        <v>8696</v>
      </c>
      <c r="E219" s="17" t="s">
        <v>387</v>
      </c>
      <c r="F219" s="17" t="s">
        <v>9402</v>
      </c>
      <c r="G219" s="17" t="s">
        <v>9402</v>
      </c>
      <c r="H219" s="17" t="s">
        <v>9388</v>
      </c>
      <c r="I219" s="17" t="s">
        <v>9388</v>
      </c>
      <c r="O219" s="17" t="s">
        <v>11254</v>
      </c>
      <c r="P219" s="17" t="s">
        <v>11948</v>
      </c>
      <c r="Q219" s="17" t="s">
        <v>5680</v>
      </c>
      <c r="R219" s="17" t="s">
        <v>5079</v>
      </c>
    </row>
    <row r="220" spans="1:18" x14ac:dyDescent="0.25">
      <c r="A220" s="17" t="s">
        <v>8054</v>
      </c>
      <c r="B220" s="17" t="s">
        <v>8751</v>
      </c>
      <c r="C220" s="17" t="s">
        <v>8751</v>
      </c>
      <c r="E220" s="17" t="s">
        <v>388</v>
      </c>
      <c r="F220" s="17" t="s">
        <v>9403</v>
      </c>
      <c r="G220" s="17" t="s">
        <v>9403</v>
      </c>
      <c r="H220" s="17" t="s">
        <v>9389</v>
      </c>
      <c r="I220" s="17" t="s">
        <v>9389</v>
      </c>
      <c r="O220" s="17" t="s">
        <v>11255</v>
      </c>
      <c r="P220" s="17" t="s">
        <v>11991</v>
      </c>
      <c r="Q220" s="17" t="s">
        <v>5693</v>
      </c>
      <c r="R220" s="17" t="s">
        <v>5080</v>
      </c>
    </row>
    <row r="221" spans="1:18" x14ac:dyDescent="0.25">
      <c r="A221" s="17" t="s">
        <v>8065</v>
      </c>
      <c r="B221" s="17" t="s">
        <v>8698</v>
      </c>
      <c r="C221" s="17" t="s">
        <v>8698</v>
      </c>
      <c r="E221" s="17" t="s">
        <v>389</v>
      </c>
      <c r="F221" s="17" t="s">
        <v>9404</v>
      </c>
      <c r="G221" s="17" t="s">
        <v>9404</v>
      </c>
      <c r="H221" s="17" t="s">
        <v>9390</v>
      </c>
      <c r="I221" s="17" t="s">
        <v>9390</v>
      </c>
      <c r="O221" s="17" t="s">
        <v>11256</v>
      </c>
      <c r="P221" s="17" t="s">
        <v>11948</v>
      </c>
      <c r="Q221" s="17" t="s">
        <v>5835</v>
      </c>
      <c r="R221" s="17" t="s">
        <v>5081</v>
      </c>
    </row>
    <row r="222" spans="1:18" x14ac:dyDescent="0.25">
      <c r="A222" s="17" t="s">
        <v>8063</v>
      </c>
      <c r="B222" s="17" t="s">
        <v>8751</v>
      </c>
      <c r="C222" s="17" t="s">
        <v>8751</v>
      </c>
      <c r="E222" s="17" t="s">
        <v>390</v>
      </c>
      <c r="F222" s="17" t="s">
        <v>9405</v>
      </c>
      <c r="G222" s="17" t="s">
        <v>9405</v>
      </c>
      <c r="H222" s="17" t="s">
        <v>9391</v>
      </c>
      <c r="I222" s="17" t="s">
        <v>9391</v>
      </c>
      <c r="O222" s="17" t="s">
        <v>11257</v>
      </c>
      <c r="P222" s="17" t="s">
        <v>11992</v>
      </c>
      <c r="Q222" s="17" t="s">
        <v>5843</v>
      </c>
      <c r="R222" s="17" t="s">
        <v>5093</v>
      </c>
    </row>
    <row r="223" spans="1:18" x14ac:dyDescent="0.25">
      <c r="A223" s="17" t="s">
        <v>8068</v>
      </c>
      <c r="B223" s="17" t="s">
        <v>8696</v>
      </c>
      <c r="C223" s="17" t="s">
        <v>8696</v>
      </c>
      <c r="E223" s="17" t="s">
        <v>391</v>
      </c>
      <c r="F223" s="17" t="s">
        <v>9406</v>
      </c>
      <c r="G223" s="17" t="s">
        <v>9406</v>
      </c>
      <c r="H223" s="17" t="s">
        <v>9392</v>
      </c>
      <c r="I223" s="17" t="s">
        <v>9392</v>
      </c>
      <c r="O223" s="17" t="s">
        <v>11258</v>
      </c>
      <c r="P223" s="17" t="s">
        <v>11948</v>
      </c>
      <c r="Q223" s="17" t="s">
        <v>5859</v>
      </c>
      <c r="R223" s="17" t="s">
        <v>5094</v>
      </c>
    </row>
    <row r="224" spans="1:18" x14ac:dyDescent="0.25">
      <c r="A224" s="17" t="s">
        <v>8072</v>
      </c>
      <c r="B224" s="17" t="s">
        <v>8752</v>
      </c>
      <c r="C224" s="17" t="s">
        <v>8752</v>
      </c>
      <c r="E224" s="17" t="s">
        <v>392</v>
      </c>
      <c r="F224" s="17" t="s">
        <v>9407</v>
      </c>
      <c r="G224" s="17" t="s">
        <v>9407</v>
      </c>
      <c r="H224" s="17" t="s">
        <v>9393</v>
      </c>
      <c r="I224" s="17" t="s">
        <v>9393</v>
      </c>
      <c r="O224" s="17" t="s">
        <v>11259</v>
      </c>
      <c r="P224" s="17" t="s">
        <v>11993</v>
      </c>
      <c r="Q224" s="17" t="s">
        <v>6000</v>
      </c>
      <c r="R224" s="17" t="s">
        <v>5095</v>
      </c>
    </row>
    <row r="225" spans="1:18" x14ac:dyDescent="0.25">
      <c r="A225" s="17" t="s">
        <v>8070</v>
      </c>
      <c r="B225" s="17" t="s">
        <v>8698</v>
      </c>
      <c r="C225" s="17" t="s">
        <v>8698</v>
      </c>
      <c r="E225" s="17" t="s">
        <v>393</v>
      </c>
      <c r="F225" s="17" t="s">
        <v>9408</v>
      </c>
      <c r="G225" s="17" t="s">
        <v>9408</v>
      </c>
      <c r="H225" s="17" t="s">
        <v>9394</v>
      </c>
      <c r="I225" s="17" t="s">
        <v>9394</v>
      </c>
      <c r="O225" s="17" t="s">
        <v>11260</v>
      </c>
      <c r="P225" s="17" t="s">
        <v>11948</v>
      </c>
      <c r="Q225" s="17" t="s">
        <v>6014</v>
      </c>
      <c r="R225" s="17" t="s">
        <v>5108</v>
      </c>
    </row>
    <row r="226" spans="1:18" x14ac:dyDescent="0.25">
      <c r="A226" s="17" t="s">
        <v>8075</v>
      </c>
      <c r="B226" s="17" t="s">
        <v>8752</v>
      </c>
      <c r="C226" s="17" t="s">
        <v>8752</v>
      </c>
      <c r="E226" s="17" t="s">
        <v>394</v>
      </c>
      <c r="F226" s="17" t="s">
        <v>9409</v>
      </c>
      <c r="G226" s="17" t="s">
        <v>9409</v>
      </c>
      <c r="H226" s="17" t="s">
        <v>9395</v>
      </c>
      <c r="I226" s="17" t="s">
        <v>9395</v>
      </c>
      <c r="O226" s="17" t="s">
        <v>11261</v>
      </c>
      <c r="P226" s="17" t="s">
        <v>11994</v>
      </c>
      <c r="Q226" s="17" t="s">
        <v>5058</v>
      </c>
      <c r="R226" s="17" t="s">
        <v>5109</v>
      </c>
    </row>
    <row r="227" spans="1:18" x14ac:dyDescent="0.25">
      <c r="A227" s="17" t="s">
        <v>8086</v>
      </c>
      <c r="B227" s="17" t="s">
        <v>8696</v>
      </c>
      <c r="C227" s="17" t="s">
        <v>8696</v>
      </c>
      <c r="E227" s="17" t="s">
        <v>395</v>
      </c>
      <c r="F227" s="17" t="s">
        <v>9410</v>
      </c>
      <c r="G227" s="17" t="s">
        <v>9410</v>
      </c>
      <c r="H227" s="17" t="s">
        <v>9396</v>
      </c>
      <c r="I227" s="17" t="s">
        <v>9396</v>
      </c>
      <c r="O227" s="17" t="s">
        <v>11262</v>
      </c>
      <c r="P227" s="17" t="s">
        <v>11948</v>
      </c>
      <c r="Q227" s="17" t="s">
        <v>5072</v>
      </c>
      <c r="R227" s="17" t="s">
        <v>5123</v>
      </c>
    </row>
    <row r="228" spans="1:18" x14ac:dyDescent="0.25">
      <c r="A228" s="17" t="s">
        <v>8084</v>
      </c>
      <c r="B228" s="17" t="s">
        <v>8753</v>
      </c>
      <c r="C228" s="17" t="s">
        <v>8753</v>
      </c>
      <c r="E228" s="17" t="s">
        <v>396</v>
      </c>
      <c r="F228" s="17" t="s">
        <v>9411</v>
      </c>
      <c r="G228" s="17" t="s">
        <v>9411</v>
      </c>
      <c r="H228" s="17" t="s">
        <v>9397</v>
      </c>
      <c r="I228" s="17" t="s">
        <v>9397</v>
      </c>
      <c r="O228" s="17" t="s">
        <v>11263</v>
      </c>
      <c r="P228" s="17" t="s">
        <v>11995</v>
      </c>
      <c r="Q228" s="17" t="s">
        <v>5079</v>
      </c>
      <c r="R228" s="17" t="s">
        <v>5124</v>
      </c>
    </row>
    <row r="229" spans="1:18" x14ac:dyDescent="0.25">
      <c r="A229" s="17" t="s">
        <v>8088</v>
      </c>
      <c r="B229" s="17" t="s">
        <v>8698</v>
      </c>
      <c r="C229" s="17" t="s">
        <v>8698</v>
      </c>
      <c r="E229" s="17" t="s">
        <v>397</v>
      </c>
      <c r="F229" s="17" t="s">
        <v>9412</v>
      </c>
      <c r="G229" s="17" t="s">
        <v>9412</v>
      </c>
      <c r="H229" s="17" t="s">
        <v>9398</v>
      </c>
      <c r="I229" s="17" t="s">
        <v>9398</v>
      </c>
      <c r="O229" s="17" t="s">
        <v>11264</v>
      </c>
      <c r="P229" s="17" t="s">
        <v>11948</v>
      </c>
      <c r="Q229" s="17" t="s">
        <v>5093</v>
      </c>
      <c r="R229" s="17" t="s">
        <v>5125</v>
      </c>
    </row>
    <row r="230" spans="1:18" x14ac:dyDescent="0.25">
      <c r="A230" s="17" t="s">
        <v>8100</v>
      </c>
      <c r="B230" s="17" t="s">
        <v>8753</v>
      </c>
      <c r="C230" s="17" t="s">
        <v>8753</v>
      </c>
      <c r="E230" s="17" t="s">
        <v>398</v>
      </c>
      <c r="F230" s="17" t="s">
        <v>9413</v>
      </c>
      <c r="G230" s="17" t="s">
        <v>9413</v>
      </c>
      <c r="H230" s="17" t="s">
        <v>9399</v>
      </c>
      <c r="I230" s="17" t="s">
        <v>9399</v>
      </c>
      <c r="O230" s="17" t="s">
        <v>11265</v>
      </c>
      <c r="P230" s="17" t="s">
        <v>11996</v>
      </c>
      <c r="Q230" s="17" t="s">
        <v>5123</v>
      </c>
      <c r="R230" s="17" t="s">
        <v>5136</v>
      </c>
    </row>
    <row r="231" spans="1:18" x14ac:dyDescent="0.25">
      <c r="A231" s="17" t="s">
        <v>8098</v>
      </c>
      <c r="B231" s="17" t="s">
        <v>8696</v>
      </c>
      <c r="C231" s="17" t="s">
        <v>8696</v>
      </c>
      <c r="E231" s="17" t="s">
        <v>399</v>
      </c>
      <c r="F231" s="17" t="s">
        <v>9414</v>
      </c>
      <c r="G231" s="17" t="s">
        <v>9414</v>
      </c>
      <c r="H231" s="17" t="s">
        <v>9400</v>
      </c>
      <c r="I231" s="17" t="s">
        <v>9400</v>
      </c>
      <c r="O231" s="17" t="s">
        <v>11266</v>
      </c>
      <c r="P231" s="17" t="s">
        <v>11948</v>
      </c>
      <c r="Q231" s="17" t="s">
        <v>5243</v>
      </c>
      <c r="R231" s="17" t="s">
        <v>5138</v>
      </c>
    </row>
    <row r="232" spans="1:18" x14ac:dyDescent="0.25">
      <c r="A232" s="17" t="s">
        <v>8116</v>
      </c>
      <c r="B232" s="17" t="s">
        <v>8754</v>
      </c>
      <c r="C232" s="17" t="s">
        <v>8754</v>
      </c>
      <c r="E232" s="17" t="s">
        <v>400</v>
      </c>
      <c r="F232" s="17" t="s">
        <v>9415</v>
      </c>
      <c r="G232" s="17" t="s">
        <v>9415</v>
      </c>
      <c r="H232" s="17" t="s">
        <v>9401</v>
      </c>
      <c r="I232" s="17" t="s">
        <v>9401</v>
      </c>
      <c r="O232" s="17" t="s">
        <v>11267</v>
      </c>
      <c r="P232" s="17" t="s">
        <v>11997</v>
      </c>
      <c r="Q232" s="17" t="s">
        <v>5257</v>
      </c>
      <c r="R232" s="17" t="s">
        <v>5149</v>
      </c>
    </row>
    <row r="233" spans="1:18" x14ac:dyDescent="0.25">
      <c r="A233" s="17" t="s">
        <v>8114</v>
      </c>
      <c r="B233" s="17" t="s">
        <v>8698</v>
      </c>
      <c r="C233" s="17" t="s">
        <v>8698</v>
      </c>
      <c r="E233" s="17" t="s">
        <v>401</v>
      </c>
      <c r="F233" s="17" t="s">
        <v>9416</v>
      </c>
      <c r="G233" s="17" t="s">
        <v>9416</v>
      </c>
      <c r="H233" s="17" t="s">
        <v>9402</v>
      </c>
      <c r="I233" s="17" t="s">
        <v>9402</v>
      </c>
      <c r="O233" s="17" t="s">
        <v>11268</v>
      </c>
      <c r="P233" s="17" t="s">
        <v>11948</v>
      </c>
      <c r="Q233" s="17" t="s">
        <v>5264</v>
      </c>
      <c r="R233" s="17" t="s">
        <v>5151</v>
      </c>
    </row>
    <row r="234" spans="1:18" x14ac:dyDescent="0.25">
      <c r="A234" s="17" t="s">
        <v>8129</v>
      </c>
      <c r="B234" s="17" t="s">
        <v>8754</v>
      </c>
      <c r="C234" s="17" t="s">
        <v>8754</v>
      </c>
      <c r="E234" s="17" t="s">
        <v>402</v>
      </c>
      <c r="F234" s="17" t="s">
        <v>9417</v>
      </c>
      <c r="G234" s="17" t="s">
        <v>9417</v>
      </c>
      <c r="H234" s="17" t="s">
        <v>9403</v>
      </c>
      <c r="I234" s="17" t="s">
        <v>9403</v>
      </c>
      <c r="O234" s="17" t="s">
        <v>11269</v>
      </c>
      <c r="P234" s="17" t="s">
        <v>11998</v>
      </c>
      <c r="Q234" s="17" t="s">
        <v>5292</v>
      </c>
      <c r="R234" s="17" t="s">
        <v>5166</v>
      </c>
    </row>
    <row r="235" spans="1:18" x14ac:dyDescent="0.25">
      <c r="A235" s="17" t="s">
        <v>8122</v>
      </c>
      <c r="B235" s="17" t="s">
        <v>8696</v>
      </c>
      <c r="C235" s="17" t="s">
        <v>8696</v>
      </c>
      <c r="E235" s="17" t="s">
        <v>403</v>
      </c>
      <c r="F235" s="17" t="s">
        <v>9418</v>
      </c>
      <c r="G235" s="17" t="s">
        <v>9418</v>
      </c>
      <c r="H235" s="17" t="s">
        <v>9404</v>
      </c>
      <c r="I235" s="17" t="s">
        <v>9404</v>
      </c>
      <c r="O235" s="17" t="s">
        <v>11270</v>
      </c>
      <c r="P235" s="17" t="s">
        <v>11948</v>
      </c>
      <c r="Q235" s="17" t="s">
        <v>5613</v>
      </c>
      <c r="R235" s="17" t="s">
        <v>5243</v>
      </c>
    </row>
    <row r="236" spans="1:18" x14ac:dyDescent="0.25">
      <c r="A236" s="17" t="s">
        <v>8124</v>
      </c>
      <c r="B236" s="17" t="s">
        <v>8755</v>
      </c>
      <c r="C236" s="17" t="s">
        <v>8755</v>
      </c>
      <c r="E236" s="17" t="s">
        <v>404</v>
      </c>
      <c r="F236" s="17" t="s">
        <v>9419</v>
      </c>
      <c r="G236" s="17" t="s">
        <v>9419</v>
      </c>
      <c r="H236" s="17" t="s">
        <v>9405</v>
      </c>
      <c r="I236" s="17" t="s">
        <v>9405</v>
      </c>
      <c r="O236" s="17" t="s">
        <v>11271</v>
      </c>
      <c r="P236" s="17" t="s">
        <v>11999</v>
      </c>
      <c r="Q236" s="17" t="s">
        <v>5627</v>
      </c>
      <c r="R236" s="17" t="s">
        <v>5257</v>
      </c>
    </row>
    <row r="237" spans="1:18" x14ac:dyDescent="0.25">
      <c r="A237" s="17" t="s">
        <v>8132</v>
      </c>
      <c r="B237" s="17" t="s">
        <v>8698</v>
      </c>
      <c r="C237" s="17" t="s">
        <v>8698</v>
      </c>
      <c r="E237" s="17" t="s">
        <v>405</v>
      </c>
      <c r="F237" s="17" t="s">
        <v>9420</v>
      </c>
      <c r="G237" s="17" t="s">
        <v>9420</v>
      </c>
      <c r="H237" s="17" t="s">
        <v>9406</v>
      </c>
      <c r="I237" s="17" t="s">
        <v>9406</v>
      </c>
      <c r="O237" s="17" t="s">
        <v>11272</v>
      </c>
      <c r="P237" s="17" t="s">
        <v>12000</v>
      </c>
      <c r="Q237" s="17" t="s">
        <v>5634</v>
      </c>
      <c r="R237" s="17" t="s">
        <v>5259</v>
      </c>
    </row>
    <row r="238" spans="1:18" x14ac:dyDescent="0.25">
      <c r="A238" s="17" t="s">
        <v>8142</v>
      </c>
      <c r="B238" s="17" t="s">
        <v>8755</v>
      </c>
      <c r="C238" s="17" t="s">
        <v>8755</v>
      </c>
      <c r="E238" s="17" t="s">
        <v>406</v>
      </c>
      <c r="F238" s="17" t="s">
        <v>9421</v>
      </c>
      <c r="G238" s="17" t="s">
        <v>9421</v>
      </c>
      <c r="H238" s="17" t="s">
        <v>9407</v>
      </c>
      <c r="I238" s="17" t="s">
        <v>9407</v>
      </c>
      <c r="O238" s="17" t="s">
        <v>11273</v>
      </c>
      <c r="P238" s="17" t="s">
        <v>12001</v>
      </c>
      <c r="Q238" s="17" t="s">
        <v>5662</v>
      </c>
      <c r="R238" s="17" t="s">
        <v>5264</v>
      </c>
    </row>
    <row r="239" spans="1:18" x14ac:dyDescent="0.25">
      <c r="A239" s="17" t="s">
        <v>8137</v>
      </c>
      <c r="B239" s="17" t="s">
        <v>8696</v>
      </c>
      <c r="C239" s="17" t="s">
        <v>8696</v>
      </c>
      <c r="E239" s="17" t="s">
        <v>407</v>
      </c>
      <c r="F239" s="17" t="s">
        <v>9422</v>
      </c>
      <c r="G239" s="17" t="s">
        <v>9422</v>
      </c>
      <c r="H239" s="17" t="s">
        <v>9408</v>
      </c>
      <c r="I239" s="17" t="s">
        <v>9408</v>
      </c>
      <c r="O239" s="17" t="s">
        <v>11274</v>
      </c>
      <c r="P239" s="17" t="s">
        <v>12002</v>
      </c>
      <c r="Q239" s="17" t="s">
        <v>5833</v>
      </c>
      <c r="R239" s="17" t="s">
        <v>5279</v>
      </c>
    </row>
    <row r="240" spans="1:18" x14ac:dyDescent="0.25">
      <c r="A240" s="17" t="s">
        <v>8155</v>
      </c>
      <c r="B240" s="17" t="s">
        <v>8756</v>
      </c>
      <c r="C240" s="17" t="s">
        <v>8756</v>
      </c>
      <c r="E240" s="17" t="s">
        <v>408</v>
      </c>
      <c r="F240" s="17" t="s">
        <v>9423</v>
      </c>
      <c r="G240" s="17" t="s">
        <v>9423</v>
      </c>
      <c r="H240" s="17" t="s">
        <v>9409</v>
      </c>
      <c r="I240" s="17" t="s">
        <v>9409</v>
      </c>
      <c r="O240" s="17" t="s">
        <v>11275</v>
      </c>
      <c r="P240" s="17" t="s">
        <v>12001</v>
      </c>
      <c r="Q240" s="17" t="s">
        <v>5977</v>
      </c>
      <c r="R240" s="17" t="s">
        <v>5280</v>
      </c>
    </row>
    <row r="241" spans="1:18" x14ac:dyDescent="0.25">
      <c r="A241" s="17" t="s">
        <v>8147</v>
      </c>
      <c r="B241" s="17" t="s">
        <v>8698</v>
      </c>
      <c r="C241" s="17" t="s">
        <v>8698</v>
      </c>
      <c r="E241" s="17" t="s">
        <v>409</v>
      </c>
      <c r="F241" s="17" t="s">
        <v>9424</v>
      </c>
      <c r="G241" s="17" t="s">
        <v>9424</v>
      </c>
      <c r="H241" s="17" t="s">
        <v>9410</v>
      </c>
      <c r="I241" s="17" t="s">
        <v>9410</v>
      </c>
      <c r="O241" s="17" t="s">
        <v>11276</v>
      </c>
      <c r="P241" s="17" t="s">
        <v>12003</v>
      </c>
      <c r="Q241" s="17" t="s">
        <v>5991</v>
      </c>
      <c r="R241" s="17" t="s">
        <v>5292</v>
      </c>
    </row>
    <row r="242" spans="1:18" x14ac:dyDescent="0.25">
      <c r="A242" s="17" t="s">
        <v>8150</v>
      </c>
      <c r="B242" s="17" t="s">
        <v>8756</v>
      </c>
      <c r="C242" s="17" t="s">
        <v>8756</v>
      </c>
      <c r="E242" s="17" t="s">
        <v>410</v>
      </c>
      <c r="F242" s="17" t="s">
        <v>9425</v>
      </c>
      <c r="G242" s="17" t="s">
        <v>9425</v>
      </c>
      <c r="H242" s="17" t="s">
        <v>9411</v>
      </c>
      <c r="I242" s="17" t="s">
        <v>9411</v>
      </c>
      <c r="O242" s="17" t="s">
        <v>11277</v>
      </c>
      <c r="P242" s="17" t="s">
        <v>12001</v>
      </c>
      <c r="Q242" s="17" t="s">
        <v>5998</v>
      </c>
      <c r="R242" s="17" t="s">
        <v>5294</v>
      </c>
    </row>
    <row r="243" spans="1:18" x14ac:dyDescent="0.25">
      <c r="A243" s="17" t="s">
        <v>8234</v>
      </c>
      <c r="B243" s="17" t="s">
        <v>8696</v>
      </c>
      <c r="C243" s="17" t="s">
        <v>8696</v>
      </c>
      <c r="E243" s="17" t="s">
        <v>411</v>
      </c>
      <c r="F243" s="17" t="s">
        <v>9426</v>
      </c>
      <c r="G243" s="17" t="s">
        <v>9426</v>
      </c>
      <c r="H243" s="17" t="s">
        <v>9412</v>
      </c>
      <c r="I243" s="17" t="s">
        <v>9412</v>
      </c>
      <c r="O243" s="17" t="s">
        <v>11278</v>
      </c>
      <c r="P243" s="17" t="s">
        <v>12004</v>
      </c>
      <c r="Q243" s="17" t="s">
        <v>6170</v>
      </c>
      <c r="R243" s="17" t="s">
        <v>5310</v>
      </c>
    </row>
    <row r="244" spans="1:18" x14ac:dyDescent="0.25">
      <c r="A244" s="17" t="s">
        <v>8248</v>
      </c>
      <c r="B244" s="17" t="s">
        <v>8757</v>
      </c>
      <c r="C244" s="17" t="s">
        <v>8757</v>
      </c>
      <c r="E244" s="17" t="s">
        <v>412</v>
      </c>
      <c r="F244" s="17" t="s">
        <v>9427</v>
      </c>
      <c r="G244" s="17" t="s">
        <v>9427</v>
      </c>
      <c r="H244" s="17" t="s">
        <v>9413</v>
      </c>
      <c r="I244" s="17" t="s">
        <v>9413</v>
      </c>
      <c r="O244" s="17" t="s">
        <v>11279</v>
      </c>
      <c r="P244" s="17" t="s">
        <v>12001</v>
      </c>
      <c r="Q244" s="17" t="s">
        <v>5166</v>
      </c>
      <c r="R244" s="17" t="s">
        <v>5323</v>
      </c>
    </row>
    <row r="245" spans="1:18" x14ac:dyDescent="0.25">
      <c r="A245" s="17" t="s">
        <v>8253</v>
      </c>
      <c r="B245" s="17" t="s">
        <v>8698</v>
      </c>
      <c r="C245" s="17" t="s">
        <v>8698</v>
      </c>
      <c r="E245" s="17" t="s">
        <v>413</v>
      </c>
      <c r="F245" s="17" t="s">
        <v>9428</v>
      </c>
      <c r="G245" s="17" t="s">
        <v>9428</v>
      </c>
      <c r="H245" s="17" t="s">
        <v>9414</v>
      </c>
      <c r="I245" s="17" t="s">
        <v>9414</v>
      </c>
      <c r="O245" s="17" t="s">
        <v>11280</v>
      </c>
      <c r="P245" s="17" t="s">
        <v>12005</v>
      </c>
      <c r="Q245" s="17" t="s">
        <v>5632</v>
      </c>
      <c r="R245" s="17" t="s">
        <v>5336</v>
      </c>
    </row>
    <row r="246" spans="1:18" x14ac:dyDescent="0.25">
      <c r="A246" s="17" t="s">
        <v>8271</v>
      </c>
      <c r="B246" s="17" t="s">
        <v>8757</v>
      </c>
      <c r="C246" s="17" t="s">
        <v>8757</v>
      </c>
      <c r="E246" s="17" t="s">
        <v>414</v>
      </c>
      <c r="F246" s="17" t="s">
        <v>9429</v>
      </c>
      <c r="G246" s="17" t="s">
        <v>9429</v>
      </c>
      <c r="H246" s="17" t="s">
        <v>9415</v>
      </c>
      <c r="I246" s="17" t="s">
        <v>9415</v>
      </c>
      <c r="O246" s="17" t="s">
        <v>11281</v>
      </c>
      <c r="P246" s="17" t="s">
        <v>12001</v>
      </c>
      <c r="Q246" s="17" t="s">
        <v>5996</v>
      </c>
      <c r="R246" s="17" t="s">
        <v>5613</v>
      </c>
    </row>
    <row r="247" spans="1:18" x14ac:dyDescent="0.25">
      <c r="A247" s="17" t="s">
        <v>8269</v>
      </c>
      <c r="B247" s="17" t="s">
        <v>6260</v>
      </c>
      <c r="C247" s="17" t="s">
        <v>6260</v>
      </c>
      <c r="E247" s="17" t="s">
        <v>415</v>
      </c>
      <c r="F247" s="17" t="s">
        <v>9430</v>
      </c>
      <c r="G247" s="17" t="s">
        <v>9430</v>
      </c>
      <c r="H247" s="17" t="s">
        <v>9416</v>
      </c>
      <c r="I247" s="17" t="s">
        <v>9416</v>
      </c>
      <c r="O247" s="17" t="s">
        <v>11282</v>
      </c>
      <c r="P247" s="17" t="s">
        <v>12006</v>
      </c>
      <c r="Q247" s="17" t="s">
        <v>9981</v>
      </c>
      <c r="R247" s="17" t="s">
        <v>5627</v>
      </c>
    </row>
    <row r="248" spans="1:18" x14ac:dyDescent="0.25">
      <c r="A248" s="17" t="s">
        <v>8274</v>
      </c>
      <c r="B248" s="17" t="s">
        <v>8696</v>
      </c>
      <c r="C248" s="17" t="s">
        <v>8696</v>
      </c>
      <c r="E248" s="17" t="s">
        <v>416</v>
      </c>
      <c r="F248" s="17" t="s">
        <v>9431</v>
      </c>
      <c r="G248" s="17" t="s">
        <v>9431</v>
      </c>
      <c r="H248" s="17" t="s">
        <v>9417</v>
      </c>
      <c r="I248" s="17" t="s">
        <v>9417</v>
      </c>
      <c r="O248" s="17" t="s">
        <v>11283</v>
      </c>
      <c r="P248" s="17" t="s">
        <v>12001</v>
      </c>
      <c r="Q248" s="17" t="s">
        <v>6277</v>
      </c>
      <c r="R248" s="17" t="s">
        <v>5629</v>
      </c>
    </row>
    <row r="249" spans="1:18" x14ac:dyDescent="0.25">
      <c r="A249" s="17" t="s">
        <v>8279</v>
      </c>
      <c r="B249" s="17" t="s">
        <v>8758</v>
      </c>
      <c r="C249" s="17" t="s">
        <v>8758</v>
      </c>
      <c r="E249" s="17" t="s">
        <v>417</v>
      </c>
      <c r="F249" s="17" t="s">
        <v>9432</v>
      </c>
      <c r="G249" s="17" t="s">
        <v>9432</v>
      </c>
      <c r="H249" s="17" t="s">
        <v>9418</v>
      </c>
      <c r="I249" s="17" t="s">
        <v>9418</v>
      </c>
      <c r="O249" s="17" t="s">
        <v>11284</v>
      </c>
      <c r="P249" s="17" t="s">
        <v>12007</v>
      </c>
      <c r="Q249" s="17" t="s">
        <v>6298</v>
      </c>
      <c r="R249" s="17" t="s">
        <v>5632</v>
      </c>
    </row>
    <row r="250" spans="1:18" x14ac:dyDescent="0.25">
      <c r="A250" s="17" t="s">
        <v>8277</v>
      </c>
      <c r="B250" s="17" t="s">
        <v>8698</v>
      </c>
      <c r="C250" s="17" t="s">
        <v>8698</v>
      </c>
      <c r="E250" s="17" t="s">
        <v>418</v>
      </c>
      <c r="F250" s="17" t="s">
        <v>9433</v>
      </c>
      <c r="G250" s="17" t="s">
        <v>9433</v>
      </c>
      <c r="H250" s="17" t="s">
        <v>9419</v>
      </c>
      <c r="I250" s="17" t="s">
        <v>9419</v>
      </c>
      <c r="O250" s="17" t="s">
        <v>11285</v>
      </c>
      <c r="P250" s="17" t="s">
        <v>12001</v>
      </c>
      <c r="Q250" s="17" t="s">
        <v>6305</v>
      </c>
      <c r="R250" s="17" t="s">
        <v>5634</v>
      </c>
    </row>
    <row r="251" spans="1:18" x14ac:dyDescent="0.25">
      <c r="A251" s="17" t="s">
        <v>8282</v>
      </c>
      <c r="B251" s="17" t="s">
        <v>8758</v>
      </c>
      <c r="C251" s="17" t="s">
        <v>8758</v>
      </c>
      <c r="E251" s="17" t="s">
        <v>419</v>
      </c>
      <c r="F251" s="17" t="s">
        <v>9434</v>
      </c>
      <c r="G251" s="17" t="s">
        <v>9434</v>
      </c>
      <c r="H251" s="17" t="s">
        <v>9420</v>
      </c>
      <c r="I251" s="17" t="s">
        <v>9420</v>
      </c>
      <c r="O251" s="17" t="s">
        <v>10716</v>
      </c>
      <c r="P251" s="17" t="s">
        <v>12008</v>
      </c>
      <c r="Q251" s="17" t="s">
        <v>6312</v>
      </c>
      <c r="R251" s="17" t="s">
        <v>5650</v>
      </c>
    </row>
    <row r="252" spans="1:18" x14ac:dyDescent="0.25">
      <c r="A252" s="17" t="s">
        <v>8295</v>
      </c>
      <c r="B252" s="17" t="s">
        <v>8696</v>
      </c>
      <c r="C252" s="17" t="s">
        <v>8696</v>
      </c>
      <c r="E252" s="17" t="s">
        <v>420</v>
      </c>
      <c r="F252" s="17" t="s">
        <v>9435</v>
      </c>
      <c r="G252" s="17" t="s">
        <v>9435</v>
      </c>
      <c r="H252" s="17" t="s">
        <v>9421</v>
      </c>
      <c r="I252" s="17" t="s">
        <v>9421</v>
      </c>
      <c r="O252" s="17" t="s">
        <v>11286</v>
      </c>
      <c r="P252" s="17" t="s">
        <v>12001</v>
      </c>
      <c r="Q252" s="17" t="s">
        <v>6326</v>
      </c>
      <c r="R252" s="17" t="s">
        <v>5662</v>
      </c>
    </row>
    <row r="253" spans="1:18" x14ac:dyDescent="0.25">
      <c r="A253" s="17" t="s">
        <v>8293</v>
      </c>
      <c r="B253" s="17" t="s">
        <v>8759</v>
      </c>
      <c r="C253" s="17" t="s">
        <v>8759</v>
      </c>
      <c r="E253" s="17" t="s">
        <v>421</v>
      </c>
      <c r="F253" s="17" t="s">
        <v>9436</v>
      </c>
      <c r="G253" s="17" t="s">
        <v>9436</v>
      </c>
      <c r="H253" s="17" t="s">
        <v>9422</v>
      </c>
      <c r="I253" s="17" t="s">
        <v>9422</v>
      </c>
      <c r="O253" s="17" t="s">
        <v>11287</v>
      </c>
      <c r="P253" s="17" t="s">
        <v>12009</v>
      </c>
      <c r="Q253" s="17" t="s">
        <v>6342</v>
      </c>
      <c r="R253" s="17" t="s">
        <v>5664</v>
      </c>
    </row>
    <row r="254" spans="1:18" x14ac:dyDescent="0.25">
      <c r="A254" s="17" t="s">
        <v>8308</v>
      </c>
      <c r="B254" s="17" t="s">
        <v>8698</v>
      </c>
      <c r="C254" s="17" t="s">
        <v>8698</v>
      </c>
      <c r="E254" s="17" t="s">
        <v>422</v>
      </c>
      <c r="F254" s="17" t="s">
        <v>9437</v>
      </c>
      <c r="G254" s="17" t="s">
        <v>9437</v>
      </c>
      <c r="H254" s="17" t="s">
        <v>9423</v>
      </c>
      <c r="I254" s="17" t="s">
        <v>9423</v>
      </c>
      <c r="O254" s="17" t="s">
        <v>11288</v>
      </c>
      <c r="P254" s="17" t="s">
        <v>12001</v>
      </c>
      <c r="Q254" s="17" t="s">
        <v>6354</v>
      </c>
      <c r="R254" s="17" t="s">
        <v>5680</v>
      </c>
    </row>
    <row r="255" spans="1:18" x14ac:dyDescent="0.25">
      <c r="A255" s="17" t="s">
        <v>8303</v>
      </c>
      <c r="B255" s="17" t="s">
        <v>8759</v>
      </c>
      <c r="C255" s="17" t="s">
        <v>8759</v>
      </c>
      <c r="E255" s="17" t="s">
        <v>423</v>
      </c>
      <c r="F255" s="17" t="s">
        <v>9438</v>
      </c>
      <c r="G255" s="17" t="s">
        <v>9438</v>
      </c>
      <c r="H255" s="17" t="s">
        <v>9424</v>
      </c>
      <c r="I255" s="17" t="s">
        <v>9424</v>
      </c>
      <c r="O255" s="17" t="s">
        <v>11289</v>
      </c>
      <c r="P255" s="17" t="s">
        <v>12010</v>
      </c>
      <c r="Q255" s="17" t="s">
        <v>6497</v>
      </c>
      <c r="R255" s="17" t="s">
        <v>5693</v>
      </c>
    </row>
    <row r="256" spans="1:18" x14ac:dyDescent="0.25">
      <c r="A256" s="17" t="s">
        <v>8311</v>
      </c>
      <c r="B256" s="17" t="s">
        <v>8696</v>
      </c>
      <c r="C256" s="17" t="s">
        <v>8696</v>
      </c>
      <c r="E256" s="17" t="s">
        <v>424</v>
      </c>
      <c r="F256" s="17" t="s">
        <v>9439</v>
      </c>
      <c r="G256" s="17" t="s">
        <v>9439</v>
      </c>
      <c r="H256" s="17" t="s">
        <v>9425</v>
      </c>
      <c r="I256" s="17" t="s">
        <v>9425</v>
      </c>
      <c r="O256" s="17" t="s">
        <v>11290</v>
      </c>
      <c r="P256" s="17" t="s">
        <v>12001</v>
      </c>
      <c r="Q256" s="17" t="s">
        <v>6552</v>
      </c>
      <c r="R256" s="17" t="s">
        <v>5812</v>
      </c>
    </row>
    <row r="257" spans="1:18" x14ac:dyDescent="0.25">
      <c r="A257" s="17" t="s">
        <v>8321</v>
      </c>
      <c r="B257" s="17" t="s">
        <v>8760</v>
      </c>
      <c r="C257" s="17" t="s">
        <v>8760</v>
      </c>
      <c r="E257" s="17" t="s">
        <v>425</v>
      </c>
      <c r="F257" s="17" t="s">
        <v>9440</v>
      </c>
      <c r="G257" s="17" t="s">
        <v>9440</v>
      </c>
      <c r="H257" s="17" t="s">
        <v>9426</v>
      </c>
      <c r="I257" s="17" t="s">
        <v>9426</v>
      </c>
      <c r="O257" s="17" t="s">
        <v>11291</v>
      </c>
      <c r="P257" s="17" t="s">
        <v>12011</v>
      </c>
      <c r="Q257" s="17" t="s">
        <v>6565</v>
      </c>
      <c r="R257" s="17" t="s">
        <v>5819</v>
      </c>
    </row>
    <row r="258" spans="1:18" x14ac:dyDescent="0.25">
      <c r="A258" s="17" t="s">
        <v>8314</v>
      </c>
      <c r="B258" s="17" t="s">
        <v>8698</v>
      </c>
      <c r="C258" s="17" t="s">
        <v>8698</v>
      </c>
      <c r="E258" s="17" t="s">
        <v>426</v>
      </c>
      <c r="F258" s="17" t="s">
        <v>9441</v>
      </c>
      <c r="G258" s="17" t="s">
        <v>9441</v>
      </c>
      <c r="H258" s="17" t="s">
        <v>9427</v>
      </c>
      <c r="I258" s="17" t="s">
        <v>9427</v>
      </c>
      <c r="O258" s="17" t="s">
        <v>11292</v>
      </c>
      <c r="P258" s="17" t="s">
        <v>12001</v>
      </c>
      <c r="Q258" s="17" t="s">
        <v>6881</v>
      </c>
      <c r="R258" s="17" t="s">
        <v>5821</v>
      </c>
    </row>
    <row r="259" spans="1:18" x14ac:dyDescent="0.25">
      <c r="A259" s="17" t="s">
        <v>8316</v>
      </c>
      <c r="B259" s="17" t="s">
        <v>8760</v>
      </c>
      <c r="C259" s="17" t="s">
        <v>8760</v>
      </c>
      <c r="E259" s="17" t="s">
        <v>427</v>
      </c>
      <c r="F259" s="17" t="s">
        <v>9442</v>
      </c>
      <c r="G259" s="17" t="s">
        <v>9442</v>
      </c>
      <c r="H259" s="17" t="s">
        <v>9428</v>
      </c>
      <c r="I259" s="17" t="s">
        <v>9428</v>
      </c>
      <c r="O259" s="17" t="s">
        <v>11293</v>
      </c>
      <c r="P259" s="17" t="s">
        <v>12012</v>
      </c>
      <c r="Q259" s="17" t="s">
        <v>6909</v>
      </c>
      <c r="R259" s="17" t="s">
        <v>5833</v>
      </c>
    </row>
    <row r="260" spans="1:18" x14ac:dyDescent="0.25">
      <c r="A260" s="17" t="s">
        <v>8334</v>
      </c>
      <c r="B260" s="17" t="s">
        <v>8696</v>
      </c>
      <c r="C260" s="17" t="s">
        <v>8696</v>
      </c>
      <c r="E260" s="17" t="s">
        <v>428</v>
      </c>
      <c r="F260" s="17" t="s">
        <v>9443</v>
      </c>
      <c r="G260" s="17" t="s">
        <v>9443</v>
      </c>
      <c r="H260" s="17" t="s">
        <v>9429</v>
      </c>
      <c r="I260" s="17" t="s">
        <v>9429</v>
      </c>
      <c r="O260" s="17" t="s">
        <v>11294</v>
      </c>
      <c r="P260" s="17" t="s">
        <v>12001</v>
      </c>
      <c r="Q260" s="17" t="s">
        <v>6278</v>
      </c>
      <c r="R260" s="17" t="s">
        <v>5835</v>
      </c>
    </row>
    <row r="261" spans="1:18" x14ac:dyDescent="0.25">
      <c r="A261" s="17" t="s">
        <v>8329</v>
      </c>
      <c r="B261" s="17" t="s">
        <v>8761</v>
      </c>
      <c r="C261" s="17" t="s">
        <v>8761</v>
      </c>
      <c r="E261" s="17" t="s">
        <v>429</v>
      </c>
      <c r="F261" s="17" t="s">
        <v>9444</v>
      </c>
      <c r="G261" s="17" t="s">
        <v>9444</v>
      </c>
      <c r="H261" s="17" t="s">
        <v>9430</v>
      </c>
      <c r="I261" s="17" t="s">
        <v>9430</v>
      </c>
      <c r="O261" s="17" t="s">
        <v>11295</v>
      </c>
      <c r="P261" s="17" t="s">
        <v>12013</v>
      </c>
      <c r="Q261" s="17" t="s">
        <v>6292</v>
      </c>
      <c r="R261" s="17" t="s">
        <v>5843</v>
      </c>
    </row>
    <row r="262" spans="1:18" x14ac:dyDescent="0.25">
      <c r="A262" s="17" t="s">
        <v>8418</v>
      </c>
      <c r="B262" s="17" t="s">
        <v>8698</v>
      </c>
      <c r="C262" s="17" t="s">
        <v>8698</v>
      </c>
      <c r="E262" s="17" t="s">
        <v>430</v>
      </c>
      <c r="F262" s="17" t="s">
        <v>9445</v>
      </c>
      <c r="G262" s="17" t="s">
        <v>9445</v>
      </c>
      <c r="H262" s="17" t="s">
        <v>9431</v>
      </c>
      <c r="I262" s="17" t="s">
        <v>9431</v>
      </c>
      <c r="O262" s="17" t="s">
        <v>11296</v>
      </c>
      <c r="P262" s="17" t="s">
        <v>12001</v>
      </c>
      <c r="Q262" s="17" t="s">
        <v>6299</v>
      </c>
      <c r="R262" s="17" t="s">
        <v>5859</v>
      </c>
    </row>
    <row r="263" spans="1:18" x14ac:dyDescent="0.25">
      <c r="A263" s="17" t="s">
        <v>8427</v>
      </c>
      <c r="B263" s="17" t="s">
        <v>8761</v>
      </c>
      <c r="C263" s="17" t="s">
        <v>8761</v>
      </c>
      <c r="E263" s="17" t="s">
        <v>431</v>
      </c>
      <c r="F263" s="17" t="s">
        <v>9446</v>
      </c>
      <c r="G263" s="17" t="s">
        <v>9446</v>
      </c>
      <c r="H263" s="17" t="s">
        <v>9432</v>
      </c>
      <c r="I263" s="17" t="s">
        <v>9432</v>
      </c>
      <c r="O263" s="17" t="s">
        <v>11297</v>
      </c>
      <c r="P263" s="17" t="s">
        <v>12014</v>
      </c>
      <c r="Q263" s="17" t="s">
        <v>6313</v>
      </c>
      <c r="R263" s="17" t="s">
        <v>5977</v>
      </c>
    </row>
    <row r="264" spans="1:18" x14ac:dyDescent="0.25">
      <c r="A264" s="17" t="s">
        <v>8432</v>
      </c>
      <c r="B264" s="17" t="s">
        <v>8696</v>
      </c>
      <c r="C264" s="17" t="s">
        <v>8696</v>
      </c>
      <c r="E264" s="17" t="s">
        <v>432</v>
      </c>
      <c r="F264" s="17" t="s">
        <v>9447</v>
      </c>
      <c r="G264" s="17" t="s">
        <v>9447</v>
      </c>
      <c r="H264" s="17" t="s">
        <v>9433</v>
      </c>
      <c r="I264" s="17" t="s">
        <v>9433</v>
      </c>
      <c r="O264" s="17" t="s">
        <v>11298</v>
      </c>
      <c r="P264" s="17" t="s">
        <v>12001</v>
      </c>
      <c r="Q264" s="17" t="s">
        <v>6327</v>
      </c>
      <c r="R264" s="17" t="s">
        <v>5991</v>
      </c>
    </row>
    <row r="265" spans="1:18" x14ac:dyDescent="0.25">
      <c r="A265" s="17" t="s">
        <v>8434</v>
      </c>
      <c r="B265" s="17" t="s">
        <v>8762</v>
      </c>
      <c r="C265" s="17" t="s">
        <v>8762</v>
      </c>
      <c r="E265" s="17" t="s">
        <v>433</v>
      </c>
      <c r="F265" s="17" t="s">
        <v>9448</v>
      </c>
      <c r="G265" s="17" t="s">
        <v>9448</v>
      </c>
      <c r="H265" s="17" t="s">
        <v>9434</v>
      </c>
      <c r="I265" s="17" t="s">
        <v>9434</v>
      </c>
      <c r="O265" s="17" t="s">
        <v>11299</v>
      </c>
      <c r="P265" s="17" t="s">
        <v>12015</v>
      </c>
      <c r="Q265" s="17" t="s">
        <v>6343</v>
      </c>
      <c r="R265" s="17" t="s">
        <v>5996</v>
      </c>
    </row>
    <row r="266" spans="1:18" x14ac:dyDescent="0.25">
      <c r="A266" s="17" t="s">
        <v>8439</v>
      </c>
      <c r="B266" s="17" t="s">
        <v>8698</v>
      </c>
      <c r="C266" s="17" t="s">
        <v>8698</v>
      </c>
      <c r="E266" s="17" t="s">
        <v>434</v>
      </c>
      <c r="F266" s="17" t="s">
        <v>9449</v>
      </c>
      <c r="G266" s="17" t="s">
        <v>9449</v>
      </c>
      <c r="H266" s="17" t="s">
        <v>9435</v>
      </c>
      <c r="I266" s="17" t="s">
        <v>9435</v>
      </c>
      <c r="O266" s="17" t="s">
        <v>11300</v>
      </c>
      <c r="P266" s="17" t="s">
        <v>12001</v>
      </c>
      <c r="Q266" s="17" t="s">
        <v>6356</v>
      </c>
      <c r="R266" s="17" t="s">
        <v>5998</v>
      </c>
    </row>
    <row r="267" spans="1:18" x14ac:dyDescent="0.25">
      <c r="A267" s="17" t="s">
        <v>8450</v>
      </c>
      <c r="B267" s="17" t="s">
        <v>8762</v>
      </c>
      <c r="C267" s="17" t="s">
        <v>8762</v>
      </c>
      <c r="E267" s="17" t="s">
        <v>435</v>
      </c>
      <c r="F267" s="17" t="s">
        <v>9450</v>
      </c>
      <c r="G267" s="17" t="s">
        <v>9450</v>
      </c>
      <c r="H267" s="17" t="s">
        <v>9436</v>
      </c>
      <c r="I267" s="17" t="s">
        <v>9436</v>
      </c>
      <c r="O267" s="17" t="s">
        <v>11301</v>
      </c>
      <c r="P267" s="17" t="s">
        <v>12016</v>
      </c>
      <c r="Q267" s="17" t="s">
        <v>6369</v>
      </c>
      <c r="R267" s="17" t="s">
        <v>6000</v>
      </c>
    </row>
    <row r="268" spans="1:18" x14ac:dyDescent="0.25">
      <c r="A268" s="17" t="s">
        <v>8448</v>
      </c>
      <c r="B268" s="17" t="s">
        <v>8696</v>
      </c>
      <c r="C268" s="17" t="s">
        <v>8696</v>
      </c>
      <c r="E268" s="17" t="s">
        <v>436</v>
      </c>
      <c r="F268" s="17" t="s">
        <v>9451</v>
      </c>
      <c r="G268" s="17" t="s">
        <v>9451</v>
      </c>
      <c r="H268" s="17" t="s">
        <v>9437</v>
      </c>
      <c r="I268" s="17" t="s">
        <v>9437</v>
      </c>
      <c r="O268" s="17" t="s">
        <v>11302</v>
      </c>
      <c r="P268" s="17" t="s">
        <v>12001</v>
      </c>
      <c r="Q268" s="17" t="s">
        <v>6456</v>
      </c>
      <c r="R268" s="17" t="s">
        <v>6014</v>
      </c>
    </row>
    <row r="269" spans="1:18" x14ac:dyDescent="0.25">
      <c r="A269" s="17" t="s">
        <v>8453</v>
      </c>
      <c r="B269" s="17" t="s">
        <v>8763</v>
      </c>
      <c r="C269" s="17" t="s">
        <v>8763</v>
      </c>
      <c r="E269" s="17" t="s">
        <v>437</v>
      </c>
      <c r="F269" s="17" t="s">
        <v>9452</v>
      </c>
      <c r="G269" s="17" t="s">
        <v>9452</v>
      </c>
      <c r="H269" s="17" t="s">
        <v>9438</v>
      </c>
      <c r="I269" s="17" t="s">
        <v>9438</v>
      </c>
      <c r="O269" s="17" t="s">
        <v>11303</v>
      </c>
      <c r="P269" s="17" t="s">
        <v>11949</v>
      </c>
      <c r="Q269" s="17" t="s">
        <v>6477</v>
      </c>
      <c r="R269" s="17" t="s">
        <v>6170</v>
      </c>
    </row>
    <row r="270" spans="1:18" x14ac:dyDescent="0.25">
      <c r="A270" s="17" t="s">
        <v>8456</v>
      </c>
      <c r="B270" s="17" t="s">
        <v>8698</v>
      </c>
      <c r="C270" s="17" t="s">
        <v>8698</v>
      </c>
      <c r="E270" s="17" t="s">
        <v>438</v>
      </c>
      <c r="F270" s="17" t="s">
        <v>9453</v>
      </c>
      <c r="G270" s="17" t="s">
        <v>9453</v>
      </c>
      <c r="H270" s="17" t="s">
        <v>9439</v>
      </c>
      <c r="I270" s="17" t="s">
        <v>9439</v>
      </c>
      <c r="O270" s="17" t="s">
        <v>11304</v>
      </c>
      <c r="P270" s="17" t="s">
        <v>12001</v>
      </c>
      <c r="Q270" s="17" t="s">
        <v>6484</v>
      </c>
      <c r="R270" s="17" t="s">
        <v>5714</v>
      </c>
    </row>
    <row r="271" spans="1:18" x14ac:dyDescent="0.25">
      <c r="A271" s="17" t="s">
        <v>8461</v>
      </c>
      <c r="B271" s="17" t="s">
        <v>8763</v>
      </c>
      <c r="C271" s="17" t="s">
        <v>8763</v>
      </c>
      <c r="E271" s="17" t="s">
        <v>439</v>
      </c>
      <c r="F271" s="17" t="s">
        <v>9454</v>
      </c>
      <c r="G271" s="17" t="s">
        <v>9454</v>
      </c>
      <c r="H271" s="17" t="s">
        <v>9440</v>
      </c>
      <c r="I271" s="17" t="s">
        <v>9440</v>
      </c>
      <c r="O271" s="17" t="s">
        <v>11305</v>
      </c>
      <c r="P271" s="17" t="s">
        <v>11950</v>
      </c>
      <c r="Q271" s="17" t="s">
        <v>6498</v>
      </c>
      <c r="R271" s="17" t="s">
        <v>5706</v>
      </c>
    </row>
    <row r="272" spans="1:18" x14ac:dyDescent="0.25">
      <c r="A272" s="17" t="s">
        <v>8472</v>
      </c>
      <c r="B272" s="17" t="s">
        <v>8696</v>
      </c>
      <c r="C272" s="17" t="s">
        <v>8696</v>
      </c>
      <c r="E272" s="17" t="s">
        <v>440</v>
      </c>
      <c r="F272" s="17" t="s">
        <v>9455</v>
      </c>
      <c r="G272" s="17" t="s">
        <v>9455</v>
      </c>
      <c r="H272" s="17" t="s">
        <v>9441</v>
      </c>
      <c r="I272" s="17" t="s">
        <v>9441</v>
      </c>
      <c r="O272" s="17" t="s">
        <v>11306</v>
      </c>
      <c r="P272" s="17" t="s">
        <v>12001</v>
      </c>
      <c r="Q272" s="17" t="s">
        <v>6512</v>
      </c>
      <c r="R272" s="17" t="s">
        <v>5701</v>
      </c>
    </row>
    <row r="273" spans="1:18" x14ac:dyDescent="0.25">
      <c r="A273" s="17" t="s">
        <v>8477</v>
      </c>
      <c r="B273" s="17" t="s">
        <v>8764</v>
      </c>
      <c r="C273" s="17" t="s">
        <v>8764</v>
      </c>
      <c r="E273" s="17" t="s">
        <v>441</v>
      </c>
      <c r="F273" s="17" t="s">
        <v>9456</v>
      </c>
      <c r="G273" s="17" t="s">
        <v>9456</v>
      </c>
      <c r="H273" s="17" t="s">
        <v>9442</v>
      </c>
      <c r="I273" s="17" t="s">
        <v>9442</v>
      </c>
      <c r="O273" s="17" t="s">
        <v>11307</v>
      </c>
      <c r="P273" s="17" t="s">
        <v>11951</v>
      </c>
      <c r="Q273" s="17" t="s">
        <v>6528</v>
      </c>
      <c r="R273" s="17" t="s">
        <v>6260</v>
      </c>
    </row>
    <row r="274" spans="1:18" x14ac:dyDescent="0.25">
      <c r="A274" s="17" t="s">
        <v>8482</v>
      </c>
      <c r="B274" s="17" t="s">
        <v>8698</v>
      </c>
      <c r="C274" s="17" t="s">
        <v>8698</v>
      </c>
      <c r="E274" s="17" t="s">
        <v>442</v>
      </c>
      <c r="F274" s="17" t="s">
        <v>9457</v>
      </c>
      <c r="G274" s="17" t="s">
        <v>9457</v>
      </c>
      <c r="H274" s="17" t="s">
        <v>9443</v>
      </c>
      <c r="I274" s="17" t="s">
        <v>9443</v>
      </c>
      <c r="O274" s="17" t="s">
        <v>11308</v>
      </c>
      <c r="P274" s="17" t="s">
        <v>12001</v>
      </c>
      <c r="Q274" s="17" t="s">
        <v>6541</v>
      </c>
      <c r="R274" s="17" t="s">
        <v>6269</v>
      </c>
    </row>
    <row r="275" spans="1:18" x14ac:dyDescent="0.25">
      <c r="A275" s="17" t="s">
        <v>8490</v>
      </c>
      <c r="B275" s="17" t="s">
        <v>8764</v>
      </c>
      <c r="C275" s="17" t="s">
        <v>8764</v>
      </c>
      <c r="E275" s="17" t="s">
        <v>443</v>
      </c>
      <c r="F275" s="17" t="s">
        <v>9458</v>
      </c>
      <c r="G275" s="17" t="s">
        <v>9458</v>
      </c>
      <c r="H275" s="17" t="s">
        <v>9444</v>
      </c>
      <c r="I275" s="17" t="s">
        <v>9444</v>
      </c>
      <c r="O275" s="17" t="s">
        <v>11309</v>
      </c>
      <c r="P275" s="17" t="s">
        <v>12017</v>
      </c>
      <c r="Q275" s="17" t="s">
        <v>6554</v>
      </c>
      <c r="R275" s="17" t="s">
        <v>6270</v>
      </c>
    </row>
    <row r="276" spans="1:18" x14ac:dyDescent="0.25">
      <c r="A276" s="17" t="s">
        <v>8495</v>
      </c>
      <c r="B276" s="17" t="s">
        <v>8696</v>
      </c>
      <c r="C276" s="17" t="s">
        <v>8696</v>
      </c>
      <c r="E276" s="17" t="s">
        <v>444</v>
      </c>
      <c r="F276" s="17" t="s">
        <v>9459</v>
      </c>
      <c r="G276" s="17" t="s">
        <v>9459</v>
      </c>
      <c r="H276" s="17" t="s">
        <v>9445</v>
      </c>
      <c r="I276" s="17" t="s">
        <v>9445</v>
      </c>
      <c r="O276" s="17" t="s">
        <v>11310</v>
      </c>
      <c r="P276" s="17" t="s">
        <v>12001</v>
      </c>
      <c r="Q276" s="17" t="s">
        <v>6567</v>
      </c>
      <c r="R276" s="17" t="s">
        <v>6271</v>
      </c>
    </row>
    <row r="277" spans="1:18" x14ac:dyDescent="0.25">
      <c r="A277" s="17" t="s">
        <v>8597</v>
      </c>
      <c r="B277" s="17" t="s">
        <v>8765</v>
      </c>
      <c r="C277" s="17" t="s">
        <v>8765</v>
      </c>
      <c r="E277" s="17" t="s">
        <v>445</v>
      </c>
      <c r="F277" s="17" t="s">
        <v>9460</v>
      </c>
      <c r="G277" s="17" t="s">
        <v>9460</v>
      </c>
      <c r="H277" s="17" t="s">
        <v>9446</v>
      </c>
      <c r="I277" s="17" t="s">
        <v>9446</v>
      </c>
      <c r="O277" s="17" t="s">
        <v>11311</v>
      </c>
      <c r="P277" s="17" t="s">
        <v>12018</v>
      </c>
      <c r="Q277" s="17" t="s">
        <v>6826</v>
      </c>
      <c r="R277" s="17" t="s">
        <v>6274</v>
      </c>
    </row>
    <row r="278" spans="1:18" x14ac:dyDescent="0.25">
      <c r="A278" s="17" t="s">
        <v>8611</v>
      </c>
      <c r="B278" s="17" t="s">
        <v>8698</v>
      </c>
      <c r="C278" s="17" t="s">
        <v>8698</v>
      </c>
      <c r="E278" s="17" t="s">
        <v>446</v>
      </c>
      <c r="F278" s="17" t="s">
        <v>9461</v>
      </c>
      <c r="G278" s="17" t="s">
        <v>9461</v>
      </c>
      <c r="H278" s="17" t="s">
        <v>9447</v>
      </c>
      <c r="I278" s="17" t="s">
        <v>9447</v>
      </c>
      <c r="O278" s="17" t="s">
        <v>11312</v>
      </c>
      <c r="P278" s="17" t="s">
        <v>12001</v>
      </c>
      <c r="Q278" s="17" t="s">
        <v>6833</v>
      </c>
      <c r="R278" s="17" t="s">
        <v>6276</v>
      </c>
    </row>
    <row r="279" spans="1:18" x14ac:dyDescent="0.25">
      <c r="A279" s="17" t="s">
        <v>8613</v>
      </c>
      <c r="B279" s="17" t="s">
        <v>8765</v>
      </c>
      <c r="C279" s="17" t="s">
        <v>8765</v>
      </c>
      <c r="E279" s="17" t="s">
        <v>447</v>
      </c>
      <c r="F279" s="17" t="s">
        <v>9462</v>
      </c>
      <c r="G279" s="17" t="s">
        <v>9462</v>
      </c>
      <c r="H279" s="17" t="s">
        <v>9448</v>
      </c>
      <c r="I279" s="17" t="s">
        <v>9448</v>
      </c>
      <c r="O279" s="17" t="s">
        <v>11313</v>
      </c>
      <c r="P279" s="17" t="s">
        <v>12019</v>
      </c>
      <c r="Q279" s="17" t="s">
        <v>6854</v>
      </c>
      <c r="R279" s="17" t="s">
        <v>6277</v>
      </c>
    </row>
    <row r="280" spans="1:18" x14ac:dyDescent="0.25">
      <c r="A280" s="17" t="s">
        <v>8632</v>
      </c>
      <c r="B280" s="17" t="s">
        <v>8696</v>
      </c>
      <c r="C280" s="17" t="s">
        <v>8696</v>
      </c>
      <c r="E280" s="17" t="s">
        <v>448</v>
      </c>
      <c r="F280" s="17" t="s">
        <v>9463</v>
      </c>
      <c r="G280" s="17" t="s">
        <v>9463</v>
      </c>
      <c r="H280" s="17" t="s">
        <v>9449</v>
      </c>
      <c r="I280" s="17" t="s">
        <v>9449</v>
      </c>
      <c r="O280" s="17" t="s">
        <v>11314</v>
      </c>
      <c r="P280" s="17" t="s">
        <v>12001</v>
      </c>
      <c r="Q280" s="17" t="s">
        <v>6868</v>
      </c>
      <c r="R280" s="17" t="s">
        <v>6278</v>
      </c>
    </row>
    <row r="281" spans="1:18" x14ac:dyDescent="0.25">
      <c r="A281" s="17" t="s">
        <v>1388</v>
      </c>
      <c r="B281" s="17" t="s">
        <v>8766</v>
      </c>
      <c r="C281" s="17" t="s">
        <v>8766</v>
      </c>
      <c r="E281" s="17" t="s">
        <v>449</v>
      </c>
      <c r="F281" s="17" t="s">
        <v>9464</v>
      </c>
      <c r="G281" s="17" t="s">
        <v>9464</v>
      </c>
      <c r="H281" s="17" t="s">
        <v>9450</v>
      </c>
      <c r="I281" s="17" t="s">
        <v>9450</v>
      </c>
      <c r="O281" s="17" t="s">
        <v>11315</v>
      </c>
      <c r="P281" s="17" t="s">
        <v>11952</v>
      </c>
      <c r="Q281" s="17" t="s">
        <v>6882</v>
      </c>
      <c r="R281" s="17" t="s">
        <v>6281</v>
      </c>
    </row>
    <row r="282" spans="1:18" x14ac:dyDescent="0.25">
      <c r="A282" s="17" t="s">
        <v>1420</v>
      </c>
      <c r="B282" s="17" t="s">
        <v>8698</v>
      </c>
      <c r="C282" s="17" t="s">
        <v>8698</v>
      </c>
      <c r="E282" s="17" t="s">
        <v>450</v>
      </c>
      <c r="F282" s="17" t="s">
        <v>9465</v>
      </c>
      <c r="G282" s="17" t="s">
        <v>9465</v>
      </c>
      <c r="H282" s="17" t="s">
        <v>9451</v>
      </c>
      <c r="I282" s="17" t="s">
        <v>9451</v>
      </c>
      <c r="O282" s="17" t="s">
        <v>11316</v>
      </c>
      <c r="P282" s="17" t="s">
        <v>12001</v>
      </c>
      <c r="Q282" s="17" t="s">
        <v>6898</v>
      </c>
      <c r="R282" s="17" t="s">
        <v>6290</v>
      </c>
    </row>
    <row r="283" spans="1:18" x14ac:dyDescent="0.25">
      <c r="A283" s="17" t="s">
        <v>1425</v>
      </c>
      <c r="B283" s="17" t="s">
        <v>8766</v>
      </c>
      <c r="C283" s="17" t="s">
        <v>8766</v>
      </c>
      <c r="E283" s="17" t="s">
        <v>451</v>
      </c>
      <c r="F283" s="17" t="s">
        <v>9466</v>
      </c>
      <c r="G283" s="17" t="s">
        <v>9466</v>
      </c>
      <c r="H283" s="17" t="s">
        <v>9452</v>
      </c>
      <c r="I283" s="17" t="s">
        <v>9452</v>
      </c>
      <c r="O283" s="17" t="s">
        <v>11317</v>
      </c>
      <c r="P283" s="17" t="s">
        <v>11953</v>
      </c>
      <c r="Q283" s="17" t="s">
        <v>6911</v>
      </c>
      <c r="R283" s="17" t="s">
        <v>6292</v>
      </c>
    </row>
    <row r="284" spans="1:18" x14ac:dyDescent="0.25">
      <c r="A284" s="17" t="s">
        <v>1441</v>
      </c>
      <c r="B284" s="17" t="s">
        <v>8696</v>
      </c>
      <c r="C284" s="17" t="s">
        <v>8696</v>
      </c>
      <c r="E284" s="17" t="s">
        <v>452</v>
      </c>
      <c r="F284" s="17" t="s">
        <v>9467</v>
      </c>
      <c r="G284" s="17" t="s">
        <v>9467</v>
      </c>
      <c r="H284" s="17" t="s">
        <v>9453</v>
      </c>
      <c r="I284" s="17" t="s">
        <v>9453</v>
      </c>
      <c r="O284" s="17" t="s">
        <v>11318</v>
      </c>
      <c r="P284" s="17" t="s">
        <v>12001</v>
      </c>
      <c r="Q284" s="17" t="s">
        <v>7053</v>
      </c>
      <c r="R284" s="17" t="s">
        <v>6297</v>
      </c>
    </row>
    <row r="285" spans="1:18" x14ac:dyDescent="0.25">
      <c r="A285" s="17" t="s">
        <v>1439</v>
      </c>
      <c r="B285" s="17" t="s">
        <v>8767</v>
      </c>
      <c r="C285" s="17" t="s">
        <v>8767</v>
      </c>
      <c r="E285" s="17" t="s">
        <v>453</v>
      </c>
      <c r="F285" s="17" t="s">
        <v>9468</v>
      </c>
      <c r="G285" s="17" t="s">
        <v>9468</v>
      </c>
      <c r="H285" s="17" t="s">
        <v>9454</v>
      </c>
      <c r="I285" s="17" t="s">
        <v>9454</v>
      </c>
      <c r="O285" s="17" t="s">
        <v>11319</v>
      </c>
      <c r="P285" s="17" t="s">
        <v>11954</v>
      </c>
      <c r="Q285" s="17" t="s">
        <v>7061</v>
      </c>
      <c r="R285" s="17" t="s">
        <v>6298</v>
      </c>
    </row>
    <row r="286" spans="1:18" x14ac:dyDescent="0.25">
      <c r="A286" s="17" t="s">
        <v>1455</v>
      </c>
      <c r="B286" s="17" t="s">
        <v>8698</v>
      </c>
      <c r="C286" s="17" t="s">
        <v>8698</v>
      </c>
      <c r="E286" s="17" t="s">
        <v>454</v>
      </c>
      <c r="F286" s="17" t="s">
        <v>9469</v>
      </c>
      <c r="G286" s="17" t="s">
        <v>9469</v>
      </c>
      <c r="H286" s="17" t="s">
        <v>9455</v>
      </c>
      <c r="I286" s="17" t="s">
        <v>9455</v>
      </c>
      <c r="O286" s="17" t="s">
        <v>11320</v>
      </c>
      <c r="P286" s="17" t="s">
        <v>12001</v>
      </c>
      <c r="Q286" s="17" t="s">
        <v>7077</v>
      </c>
      <c r="R286" s="17" t="s">
        <v>6299</v>
      </c>
    </row>
    <row r="287" spans="1:18" x14ac:dyDescent="0.25">
      <c r="A287" s="17" t="s">
        <v>1453</v>
      </c>
      <c r="B287" s="17" t="s">
        <v>8767</v>
      </c>
      <c r="C287" s="17" t="s">
        <v>8767</v>
      </c>
      <c r="E287" s="17" t="s">
        <v>455</v>
      </c>
      <c r="F287" s="17" t="s">
        <v>9470</v>
      </c>
      <c r="G287" s="17" t="s">
        <v>9470</v>
      </c>
      <c r="H287" s="17" t="s">
        <v>9456</v>
      </c>
      <c r="I287" s="17" t="s">
        <v>9456</v>
      </c>
      <c r="O287" s="17" t="s">
        <v>11321</v>
      </c>
      <c r="P287" s="17" t="s">
        <v>12020</v>
      </c>
      <c r="Q287" s="17" t="s">
        <v>7218</v>
      </c>
      <c r="R287" s="17" t="s">
        <v>6305</v>
      </c>
    </row>
    <row r="288" spans="1:18" x14ac:dyDescent="0.25">
      <c r="A288" s="17" t="s">
        <v>1603</v>
      </c>
      <c r="B288" s="17" t="s">
        <v>8696</v>
      </c>
      <c r="C288" s="17" t="s">
        <v>8696</v>
      </c>
      <c r="E288" s="17" t="s">
        <v>456</v>
      </c>
      <c r="F288" s="17" t="s">
        <v>9471</v>
      </c>
      <c r="G288" s="17" t="s">
        <v>9471</v>
      </c>
      <c r="H288" s="17" t="s">
        <v>9457</v>
      </c>
      <c r="I288" s="17" t="s">
        <v>9457</v>
      </c>
      <c r="O288" s="17" t="s">
        <v>11322</v>
      </c>
      <c r="P288" s="17" t="s">
        <v>12001</v>
      </c>
      <c r="Q288" s="17" t="s">
        <v>7232</v>
      </c>
      <c r="R288" s="17" t="s">
        <v>6311</v>
      </c>
    </row>
    <row r="289" spans="1:18" x14ac:dyDescent="0.25">
      <c r="A289" s="17" t="s">
        <v>1610</v>
      </c>
      <c r="B289" s="17" t="s">
        <v>8768</v>
      </c>
      <c r="C289" s="17" t="s">
        <v>8768</v>
      </c>
      <c r="E289" s="17" t="s">
        <v>457</v>
      </c>
      <c r="F289" s="17" t="s">
        <v>9472</v>
      </c>
      <c r="G289" s="17" t="s">
        <v>9472</v>
      </c>
      <c r="H289" s="17" t="s">
        <v>9458</v>
      </c>
      <c r="I289" s="17" t="s">
        <v>9458</v>
      </c>
      <c r="O289" s="17" t="s">
        <v>11323</v>
      </c>
      <c r="P289" s="17" t="s">
        <v>12021</v>
      </c>
      <c r="Q289" s="17" t="s">
        <v>7256</v>
      </c>
      <c r="R289" s="17" t="s">
        <v>6312</v>
      </c>
    </row>
    <row r="290" spans="1:18" x14ac:dyDescent="0.25">
      <c r="A290" s="17" t="s">
        <v>1624</v>
      </c>
      <c r="B290" s="17" t="s">
        <v>8698</v>
      </c>
      <c r="C290" s="17" t="s">
        <v>8698</v>
      </c>
      <c r="E290" s="17" t="s">
        <v>458</v>
      </c>
      <c r="F290" s="17" t="s">
        <v>9473</v>
      </c>
      <c r="G290" s="17" t="s">
        <v>9473</v>
      </c>
      <c r="H290" s="17" t="s">
        <v>9459</v>
      </c>
      <c r="I290" s="17" t="s">
        <v>9459</v>
      </c>
      <c r="O290" s="17" t="s">
        <v>11324</v>
      </c>
      <c r="P290" s="17" t="s">
        <v>12001</v>
      </c>
      <c r="Q290" s="17" t="s">
        <v>6276</v>
      </c>
      <c r="R290" s="17" t="s">
        <v>6313</v>
      </c>
    </row>
    <row r="291" spans="1:18" x14ac:dyDescent="0.25">
      <c r="A291" s="17" t="s">
        <v>1640</v>
      </c>
      <c r="B291" s="17" t="s">
        <v>8768</v>
      </c>
      <c r="C291" s="17" t="s">
        <v>8768</v>
      </c>
      <c r="E291" s="17" t="s">
        <v>459</v>
      </c>
      <c r="F291" s="17" t="s">
        <v>9474</v>
      </c>
      <c r="G291" s="17" t="s">
        <v>9474</v>
      </c>
      <c r="H291" s="17" t="s">
        <v>9460</v>
      </c>
      <c r="I291" s="17" t="s">
        <v>9460</v>
      </c>
      <c r="O291" s="17" t="s">
        <v>11325</v>
      </c>
      <c r="P291" s="17" t="s">
        <v>11955</v>
      </c>
      <c r="Q291" s="17" t="s">
        <v>6290</v>
      </c>
      <c r="R291" s="17" t="s">
        <v>6314</v>
      </c>
    </row>
    <row r="292" spans="1:18" x14ac:dyDescent="0.25">
      <c r="A292" s="17" t="s">
        <v>1656</v>
      </c>
      <c r="B292" s="17" t="s">
        <v>8696</v>
      </c>
      <c r="C292" s="17" t="s">
        <v>8696</v>
      </c>
      <c r="E292" s="17" t="s">
        <v>460</v>
      </c>
      <c r="F292" s="17" t="s">
        <v>9475</v>
      </c>
      <c r="G292" s="17" t="s">
        <v>9475</v>
      </c>
      <c r="H292" s="17" t="s">
        <v>9461</v>
      </c>
      <c r="I292" s="17" t="s">
        <v>9461</v>
      </c>
      <c r="O292" s="17" t="s">
        <v>11326</v>
      </c>
      <c r="P292" s="17" t="s">
        <v>12001</v>
      </c>
      <c r="Q292" s="17" t="s">
        <v>6297</v>
      </c>
      <c r="R292" s="17" t="s">
        <v>6325</v>
      </c>
    </row>
    <row r="293" spans="1:18" x14ac:dyDescent="0.25">
      <c r="A293" s="17" t="s">
        <v>1973</v>
      </c>
      <c r="B293" s="17" t="s">
        <v>8769</v>
      </c>
      <c r="C293" s="17" t="s">
        <v>8769</v>
      </c>
      <c r="E293" s="17" t="s">
        <v>461</v>
      </c>
      <c r="F293" s="17" t="s">
        <v>9476</v>
      </c>
      <c r="G293" s="17" t="s">
        <v>9476</v>
      </c>
      <c r="H293" s="17" t="s">
        <v>9462</v>
      </c>
      <c r="I293" s="17" t="s">
        <v>9462</v>
      </c>
      <c r="O293" s="17" t="s">
        <v>11327</v>
      </c>
      <c r="P293" s="17" t="s">
        <v>11956</v>
      </c>
      <c r="Q293" s="17" t="s">
        <v>6311</v>
      </c>
      <c r="R293" s="17" t="s">
        <v>6326</v>
      </c>
    </row>
    <row r="294" spans="1:18" x14ac:dyDescent="0.25">
      <c r="A294" s="17" t="s">
        <v>1982</v>
      </c>
      <c r="B294" s="17" t="s">
        <v>8698</v>
      </c>
      <c r="C294" s="17" t="s">
        <v>8698</v>
      </c>
      <c r="E294" s="17" t="s">
        <v>462</v>
      </c>
      <c r="F294" s="17" t="s">
        <v>9477</v>
      </c>
      <c r="G294" s="17" t="s">
        <v>9477</v>
      </c>
      <c r="H294" s="17" t="s">
        <v>9463</v>
      </c>
      <c r="I294" s="17" t="s">
        <v>9463</v>
      </c>
      <c r="O294" s="17" t="s">
        <v>11328</v>
      </c>
      <c r="P294" s="17" t="s">
        <v>12001</v>
      </c>
      <c r="Q294" s="17" t="s">
        <v>6325</v>
      </c>
      <c r="R294" s="17" t="s">
        <v>6327</v>
      </c>
    </row>
    <row r="295" spans="1:18" x14ac:dyDescent="0.25">
      <c r="A295" s="17" t="s">
        <v>1980</v>
      </c>
      <c r="B295" s="17" t="s">
        <v>8769</v>
      </c>
      <c r="C295" s="17" t="s">
        <v>8769</v>
      </c>
      <c r="E295" s="17" t="s">
        <v>463</v>
      </c>
      <c r="F295" s="17" t="s">
        <v>9478</v>
      </c>
      <c r="G295" s="17" t="s">
        <v>9478</v>
      </c>
      <c r="H295" s="17" t="s">
        <v>9464</v>
      </c>
      <c r="I295" s="17" t="s">
        <v>9464</v>
      </c>
      <c r="O295" s="17" t="s">
        <v>11329</v>
      </c>
      <c r="P295" s="17" t="s">
        <v>11957</v>
      </c>
      <c r="Q295" s="17" t="s">
        <v>6341</v>
      </c>
      <c r="R295" s="17" t="s">
        <v>6341</v>
      </c>
    </row>
    <row r="296" spans="1:18" x14ac:dyDescent="0.25">
      <c r="A296" s="17" t="s">
        <v>2010</v>
      </c>
      <c r="B296" s="17" t="s">
        <v>3824</v>
      </c>
      <c r="C296" s="17" t="s">
        <v>3824</v>
      </c>
      <c r="E296" s="17" t="s">
        <v>464</v>
      </c>
      <c r="F296" s="17" t="s">
        <v>9479</v>
      </c>
      <c r="G296" s="17" t="s">
        <v>9479</v>
      </c>
      <c r="H296" s="17" t="s">
        <v>9465</v>
      </c>
      <c r="I296" s="17" t="s">
        <v>9465</v>
      </c>
      <c r="O296" s="17" t="s">
        <v>11330</v>
      </c>
      <c r="P296" s="17" t="s">
        <v>12001</v>
      </c>
      <c r="Q296" s="17" t="s">
        <v>6461</v>
      </c>
      <c r="R296" s="17" t="s">
        <v>6342</v>
      </c>
    </row>
    <row r="297" spans="1:18" x14ac:dyDescent="0.25">
      <c r="A297" s="17" t="s">
        <v>2181</v>
      </c>
      <c r="B297" s="17" t="s">
        <v>8696</v>
      </c>
      <c r="C297" s="17" t="s">
        <v>8696</v>
      </c>
      <c r="E297" s="17" t="s">
        <v>465</v>
      </c>
      <c r="F297" s="17" t="s">
        <v>9480</v>
      </c>
      <c r="G297" s="17" t="s">
        <v>9480</v>
      </c>
      <c r="H297" s="17" t="s">
        <v>9466</v>
      </c>
      <c r="I297" s="17" t="s">
        <v>9466</v>
      </c>
      <c r="O297" s="17" t="s">
        <v>11331</v>
      </c>
      <c r="P297" s="17" t="s">
        <v>11958</v>
      </c>
      <c r="Q297" s="17" t="s">
        <v>6475</v>
      </c>
      <c r="R297" s="17" t="s">
        <v>6343</v>
      </c>
    </row>
    <row r="298" spans="1:18" x14ac:dyDescent="0.25">
      <c r="A298" s="17" t="s">
        <v>2606</v>
      </c>
      <c r="B298" s="17" t="s">
        <v>8770</v>
      </c>
      <c r="C298" s="17" t="s">
        <v>8770</v>
      </c>
      <c r="E298" s="17" t="s">
        <v>466</v>
      </c>
      <c r="F298" s="17" t="s">
        <v>9481</v>
      </c>
      <c r="G298" s="17" t="s">
        <v>9481</v>
      </c>
      <c r="H298" s="17" t="s">
        <v>9467</v>
      </c>
      <c r="I298" s="17" t="s">
        <v>9467</v>
      </c>
      <c r="O298" s="17" t="s">
        <v>11332</v>
      </c>
      <c r="P298" s="17" t="s">
        <v>12001</v>
      </c>
      <c r="Q298" s="17" t="s">
        <v>6482</v>
      </c>
      <c r="R298" s="17" t="s">
        <v>6354</v>
      </c>
    </row>
    <row r="299" spans="1:18" x14ac:dyDescent="0.25">
      <c r="A299" s="17" t="s">
        <v>2623</v>
      </c>
      <c r="B299" s="17" t="s">
        <v>8698</v>
      </c>
      <c r="C299" s="17" t="s">
        <v>8698</v>
      </c>
      <c r="E299" s="17" t="s">
        <v>467</v>
      </c>
      <c r="F299" s="17" t="s">
        <v>9482</v>
      </c>
      <c r="G299" s="17" t="s">
        <v>9482</v>
      </c>
      <c r="H299" s="17" t="s">
        <v>9468</v>
      </c>
      <c r="I299" s="17" t="s">
        <v>9468</v>
      </c>
      <c r="O299" s="17" t="s">
        <v>11333</v>
      </c>
      <c r="P299" s="17" t="s">
        <v>12022</v>
      </c>
      <c r="Q299" s="17" t="s">
        <v>6496</v>
      </c>
      <c r="R299" s="17" t="s">
        <v>6356</v>
      </c>
    </row>
    <row r="300" spans="1:18" x14ac:dyDescent="0.25">
      <c r="A300" s="17" t="s">
        <v>2622</v>
      </c>
      <c r="B300" s="17" t="s">
        <v>8770</v>
      </c>
      <c r="C300" s="17" t="s">
        <v>8770</v>
      </c>
      <c r="E300" s="17" t="s">
        <v>468</v>
      </c>
      <c r="F300" s="17" t="s">
        <v>9483</v>
      </c>
      <c r="G300" s="17" t="s">
        <v>9483</v>
      </c>
      <c r="H300" s="17" t="s">
        <v>9469</v>
      </c>
      <c r="I300" s="17" t="s">
        <v>9469</v>
      </c>
      <c r="O300" s="17" t="s">
        <v>11334</v>
      </c>
      <c r="P300" s="17" t="s">
        <v>12001</v>
      </c>
      <c r="Q300" s="17" t="s">
        <v>6510</v>
      </c>
      <c r="R300" s="17" t="s">
        <v>6369</v>
      </c>
    </row>
    <row r="301" spans="1:18" x14ac:dyDescent="0.25">
      <c r="A301" s="17" t="s">
        <v>2658</v>
      </c>
      <c r="B301" s="17" t="s">
        <v>8696</v>
      </c>
      <c r="C301" s="17" t="s">
        <v>8696</v>
      </c>
      <c r="E301" s="17" t="s">
        <v>469</v>
      </c>
      <c r="F301" s="17" t="s">
        <v>9484</v>
      </c>
      <c r="G301" s="17" t="s">
        <v>9484</v>
      </c>
      <c r="H301" s="17" t="s">
        <v>9470</v>
      </c>
      <c r="I301" s="17" t="s">
        <v>9470</v>
      </c>
      <c r="O301" s="17" t="s">
        <v>11335</v>
      </c>
      <c r="P301" s="17" t="s">
        <v>12023</v>
      </c>
      <c r="Q301" s="17" t="s">
        <v>6817</v>
      </c>
      <c r="R301" s="17" t="s">
        <v>6456</v>
      </c>
    </row>
    <row r="302" spans="1:18" x14ac:dyDescent="0.25">
      <c r="A302" s="17" t="s">
        <v>2659</v>
      </c>
      <c r="B302" s="17" t="s">
        <v>8771</v>
      </c>
      <c r="C302" s="17" t="s">
        <v>8771</v>
      </c>
      <c r="E302" s="17" t="s">
        <v>470</v>
      </c>
      <c r="F302" s="17" t="s">
        <v>9485</v>
      </c>
      <c r="G302" s="17" t="s">
        <v>9485</v>
      </c>
      <c r="H302" s="17" t="s">
        <v>9471</v>
      </c>
      <c r="I302" s="17" t="s">
        <v>9471</v>
      </c>
      <c r="O302" s="17" t="s">
        <v>11336</v>
      </c>
      <c r="P302" s="17" t="s">
        <v>12001</v>
      </c>
      <c r="Q302" s="17" t="s">
        <v>6831</v>
      </c>
      <c r="R302" s="17" t="s">
        <v>6461</v>
      </c>
    </row>
    <row r="303" spans="1:18" x14ac:dyDescent="0.25">
      <c r="A303" s="17" t="s">
        <v>2657</v>
      </c>
      <c r="B303" s="17" t="s">
        <v>8698</v>
      </c>
      <c r="C303" s="17" t="s">
        <v>8698</v>
      </c>
      <c r="E303" s="17" t="s">
        <v>471</v>
      </c>
      <c r="F303" s="17" t="s">
        <v>9486</v>
      </c>
      <c r="G303" s="17" t="s">
        <v>9486</v>
      </c>
      <c r="H303" s="17" t="s">
        <v>9472</v>
      </c>
      <c r="I303" s="17" t="s">
        <v>9472</v>
      </c>
      <c r="O303" s="17" t="s">
        <v>11337</v>
      </c>
      <c r="P303" s="17" t="s">
        <v>12024</v>
      </c>
      <c r="Q303" s="17" t="s">
        <v>6845</v>
      </c>
      <c r="R303" s="17" t="s">
        <v>6475</v>
      </c>
    </row>
    <row r="304" spans="1:18" x14ac:dyDescent="0.25">
      <c r="A304" s="17" t="s">
        <v>2672</v>
      </c>
      <c r="B304" s="17" t="s">
        <v>8771</v>
      </c>
      <c r="C304" s="17" t="s">
        <v>8771</v>
      </c>
      <c r="E304" s="17" t="s">
        <v>472</v>
      </c>
      <c r="F304" s="17" t="s">
        <v>9487</v>
      </c>
      <c r="G304" s="17" t="s">
        <v>9487</v>
      </c>
      <c r="H304" s="17" t="s">
        <v>9473</v>
      </c>
      <c r="I304" s="17" t="s">
        <v>9473</v>
      </c>
      <c r="O304" s="17" t="s">
        <v>11338</v>
      </c>
      <c r="P304" s="17" t="s">
        <v>12001</v>
      </c>
      <c r="Q304" s="17" t="s">
        <v>6852</v>
      </c>
      <c r="R304" s="17" t="s">
        <v>6477</v>
      </c>
    </row>
    <row r="305" spans="1:18" x14ac:dyDescent="0.25">
      <c r="A305" s="17" t="s">
        <v>2671</v>
      </c>
      <c r="B305" s="17" t="s">
        <v>8696</v>
      </c>
      <c r="C305" s="17" t="s">
        <v>8696</v>
      </c>
      <c r="E305" s="17" t="s">
        <v>473</v>
      </c>
      <c r="F305" s="17" t="s">
        <v>9488</v>
      </c>
      <c r="G305" s="17" t="s">
        <v>9488</v>
      </c>
      <c r="H305" s="17" t="s">
        <v>9474</v>
      </c>
      <c r="I305" s="17" t="s">
        <v>9474</v>
      </c>
      <c r="O305" s="17" t="s">
        <v>11339</v>
      </c>
      <c r="P305" s="17" t="s">
        <v>12025</v>
      </c>
      <c r="Q305" s="17" t="s">
        <v>6866</v>
      </c>
      <c r="R305" s="17" t="s">
        <v>6480</v>
      </c>
    </row>
    <row r="306" spans="1:18" x14ac:dyDescent="0.25">
      <c r="A306" s="17" t="s">
        <v>2728</v>
      </c>
      <c r="B306" s="17" t="s">
        <v>8772</v>
      </c>
      <c r="C306" s="17" t="s">
        <v>8772</v>
      </c>
      <c r="E306" s="17" t="s">
        <v>474</v>
      </c>
      <c r="F306" s="17" t="s">
        <v>9489</v>
      </c>
      <c r="G306" s="17" t="s">
        <v>9489</v>
      </c>
      <c r="H306" s="17" t="s">
        <v>9475</v>
      </c>
      <c r="I306" s="17" t="s">
        <v>9475</v>
      </c>
      <c r="O306" s="17" t="s">
        <v>11340</v>
      </c>
      <c r="P306" s="17" t="s">
        <v>12001</v>
      </c>
      <c r="Q306" s="17" t="s">
        <v>6880</v>
      </c>
      <c r="R306" s="17" t="s">
        <v>6482</v>
      </c>
    </row>
    <row r="307" spans="1:18" x14ac:dyDescent="0.25">
      <c r="A307" s="17" t="s">
        <v>2828</v>
      </c>
      <c r="B307" s="17" t="s">
        <v>8698</v>
      </c>
      <c r="C307" s="17" t="s">
        <v>8698</v>
      </c>
      <c r="E307" s="17" t="s">
        <v>475</v>
      </c>
      <c r="F307" s="17" t="s">
        <v>9490</v>
      </c>
      <c r="G307" s="17" t="s">
        <v>9490</v>
      </c>
      <c r="H307" s="17" t="s">
        <v>9476</v>
      </c>
      <c r="I307" s="17" t="s">
        <v>9476</v>
      </c>
      <c r="O307" s="17" t="s">
        <v>11341</v>
      </c>
      <c r="P307" s="17" t="s">
        <v>11959</v>
      </c>
      <c r="Q307" s="17" t="s">
        <v>7195</v>
      </c>
      <c r="R307" s="17" t="s">
        <v>6484</v>
      </c>
    </row>
    <row r="308" spans="1:18" x14ac:dyDescent="0.25">
      <c r="A308" s="17" t="s">
        <v>2843</v>
      </c>
      <c r="B308" s="17" t="s">
        <v>8772</v>
      </c>
      <c r="C308" s="17" t="s">
        <v>8772</v>
      </c>
      <c r="E308" s="17" t="s">
        <v>476</v>
      </c>
      <c r="F308" s="17" t="s">
        <v>9491</v>
      </c>
      <c r="G308" s="17" t="s">
        <v>9491</v>
      </c>
      <c r="H308" s="17" t="s">
        <v>9477</v>
      </c>
      <c r="I308" s="17" t="s">
        <v>9477</v>
      </c>
      <c r="O308" s="17" t="s">
        <v>11342</v>
      </c>
      <c r="P308" s="17" t="s">
        <v>12001</v>
      </c>
      <c r="Q308" s="17" t="s">
        <v>7209</v>
      </c>
      <c r="R308" s="17" t="s">
        <v>6496</v>
      </c>
    </row>
    <row r="309" spans="1:18" x14ac:dyDescent="0.25">
      <c r="A309" s="17" t="s">
        <v>2844</v>
      </c>
      <c r="B309" s="17" t="s">
        <v>8696</v>
      </c>
      <c r="C309" s="17" t="s">
        <v>8696</v>
      </c>
      <c r="E309" s="17" t="s">
        <v>477</v>
      </c>
      <c r="F309" s="17" t="s">
        <v>9492</v>
      </c>
      <c r="G309" s="17" t="s">
        <v>9492</v>
      </c>
      <c r="H309" s="17" t="s">
        <v>9478</v>
      </c>
      <c r="I309" s="17" t="s">
        <v>9478</v>
      </c>
      <c r="O309" s="17" t="s">
        <v>11343</v>
      </c>
      <c r="P309" s="17" t="s">
        <v>11960</v>
      </c>
      <c r="Q309" s="17" t="s">
        <v>7216</v>
      </c>
      <c r="R309" s="17" t="s">
        <v>6497</v>
      </c>
    </row>
    <row r="310" spans="1:18" x14ac:dyDescent="0.25">
      <c r="A310" s="17" t="s">
        <v>2874</v>
      </c>
      <c r="B310" s="17" t="s">
        <v>8773</v>
      </c>
      <c r="C310" s="17" t="s">
        <v>8773</v>
      </c>
      <c r="E310" s="17" t="s">
        <v>478</v>
      </c>
      <c r="F310" s="17" t="s">
        <v>9493</v>
      </c>
      <c r="G310" s="17" t="s">
        <v>9493</v>
      </c>
      <c r="H310" s="17" t="s">
        <v>9479</v>
      </c>
      <c r="I310" s="17" t="s">
        <v>9479</v>
      </c>
      <c r="O310" s="17" t="s">
        <v>11344</v>
      </c>
      <c r="P310" s="17" t="s">
        <v>12001</v>
      </c>
      <c r="Q310" s="17" t="s">
        <v>7230</v>
      </c>
      <c r="R310" s="17" t="s">
        <v>6498</v>
      </c>
    </row>
    <row r="311" spans="1:18" x14ac:dyDescent="0.25">
      <c r="A311" s="17" t="s">
        <v>3244</v>
      </c>
      <c r="B311" s="17" t="s">
        <v>8698</v>
      </c>
      <c r="C311" s="17" t="s">
        <v>8698</v>
      </c>
      <c r="E311" s="17" t="s">
        <v>479</v>
      </c>
      <c r="F311" s="17" t="s">
        <v>9494</v>
      </c>
      <c r="G311" s="17" t="s">
        <v>9494</v>
      </c>
      <c r="H311" s="17" t="s">
        <v>9480</v>
      </c>
      <c r="I311" s="17" t="s">
        <v>9480</v>
      </c>
      <c r="O311" s="17" t="s">
        <v>11345</v>
      </c>
      <c r="P311" s="17" t="s">
        <v>11961</v>
      </c>
      <c r="Q311" s="17" t="s">
        <v>7264</v>
      </c>
      <c r="R311" s="17" t="s">
        <v>6510</v>
      </c>
    </row>
    <row r="312" spans="1:18" x14ac:dyDescent="0.25">
      <c r="A312" s="17" t="s">
        <v>3407</v>
      </c>
      <c r="B312" s="17" t="s">
        <v>8773</v>
      </c>
      <c r="C312" s="17" t="s">
        <v>8773</v>
      </c>
      <c r="E312" s="17" t="s">
        <v>480</v>
      </c>
      <c r="F312" s="17" t="s">
        <v>9495</v>
      </c>
      <c r="G312" s="17" t="s">
        <v>9495</v>
      </c>
      <c r="H312" s="17" t="s">
        <v>9481</v>
      </c>
      <c r="I312" s="17" t="s">
        <v>9481</v>
      </c>
      <c r="O312" s="17" t="s">
        <v>11346</v>
      </c>
      <c r="P312" s="17" t="s">
        <v>12001</v>
      </c>
      <c r="Q312" s="17" t="s">
        <v>7374</v>
      </c>
      <c r="R312" s="17" t="s">
        <v>6512</v>
      </c>
    </row>
    <row r="313" spans="1:18" x14ac:dyDescent="0.25">
      <c r="A313" s="17" t="s">
        <v>3423</v>
      </c>
      <c r="B313" s="17" t="s">
        <v>8696</v>
      </c>
      <c r="C313" s="17" t="s">
        <v>8696</v>
      </c>
      <c r="E313" s="17" t="s">
        <v>481</v>
      </c>
      <c r="F313" s="17" t="s">
        <v>9496</v>
      </c>
      <c r="G313" s="17" t="s">
        <v>9496</v>
      </c>
      <c r="H313" s="17" t="s">
        <v>9482</v>
      </c>
      <c r="I313" s="17" t="s">
        <v>9482</v>
      </c>
      <c r="O313" s="17" t="s">
        <v>11347</v>
      </c>
      <c r="P313" s="17" t="s">
        <v>11962</v>
      </c>
      <c r="Q313" s="17" t="s">
        <v>7388</v>
      </c>
      <c r="R313" s="17" t="s">
        <v>6528</v>
      </c>
    </row>
    <row r="314" spans="1:18" x14ac:dyDescent="0.25">
      <c r="A314" s="17" t="s">
        <v>3584</v>
      </c>
      <c r="B314" s="17" t="s">
        <v>8774</v>
      </c>
      <c r="C314" s="17" t="s">
        <v>8774</v>
      </c>
      <c r="E314" s="17" t="s">
        <v>482</v>
      </c>
      <c r="F314" s="17" t="s">
        <v>9497</v>
      </c>
      <c r="G314" s="17" t="s">
        <v>9497</v>
      </c>
      <c r="H314" s="17" t="s">
        <v>9483</v>
      </c>
      <c r="I314" s="17" t="s">
        <v>9483</v>
      </c>
      <c r="O314" s="17" t="s">
        <v>11348</v>
      </c>
      <c r="P314" s="17" t="s">
        <v>12001</v>
      </c>
      <c r="Q314" s="17" t="s">
        <v>6314</v>
      </c>
      <c r="R314" s="17" t="s">
        <v>6541</v>
      </c>
    </row>
    <row r="315" spans="1:18" x14ac:dyDescent="0.25">
      <c r="A315" s="17" t="s">
        <v>5042</v>
      </c>
      <c r="B315" s="17" t="s">
        <v>8698</v>
      </c>
      <c r="C315" s="17" t="s">
        <v>8698</v>
      </c>
      <c r="E315" s="17" t="s">
        <v>483</v>
      </c>
      <c r="F315" s="17" t="s">
        <v>9498</v>
      </c>
      <c r="G315" s="17" t="s">
        <v>9498</v>
      </c>
      <c r="H315" s="17" t="s">
        <v>9484</v>
      </c>
      <c r="I315" s="17" t="s">
        <v>9484</v>
      </c>
      <c r="O315" s="17" t="s">
        <v>11349</v>
      </c>
      <c r="P315" s="17" t="s">
        <v>11963</v>
      </c>
      <c r="Q315" s="17" t="s">
        <v>6543</v>
      </c>
      <c r="R315" s="17" t="s">
        <v>6543</v>
      </c>
    </row>
    <row r="316" spans="1:18" x14ac:dyDescent="0.25">
      <c r="A316" s="17" t="s">
        <v>5060</v>
      </c>
      <c r="B316" s="17" t="s">
        <v>8774</v>
      </c>
      <c r="C316" s="17" t="s">
        <v>8774</v>
      </c>
      <c r="E316" s="17" t="s">
        <v>484</v>
      </c>
      <c r="F316" s="17" t="s">
        <v>9499</v>
      </c>
      <c r="G316" s="17" t="s">
        <v>9499</v>
      </c>
      <c r="H316" s="17" t="s">
        <v>9485</v>
      </c>
      <c r="I316" s="17" t="s">
        <v>9485</v>
      </c>
      <c r="O316" s="17" t="s">
        <v>11350</v>
      </c>
      <c r="P316" s="17" t="s">
        <v>12001</v>
      </c>
      <c r="Q316" s="17" t="s">
        <v>6556</v>
      </c>
      <c r="R316" s="17" t="s">
        <v>6552</v>
      </c>
    </row>
    <row r="317" spans="1:18" x14ac:dyDescent="0.25">
      <c r="A317" s="17" t="s">
        <v>5058</v>
      </c>
      <c r="B317" s="17" t="s">
        <v>8696</v>
      </c>
      <c r="C317" s="17" t="s">
        <v>8696</v>
      </c>
      <c r="E317" s="17" t="s">
        <v>485</v>
      </c>
      <c r="F317" s="17" t="s">
        <v>9500</v>
      </c>
      <c r="G317" s="17" t="s">
        <v>9500</v>
      </c>
      <c r="H317" s="17" t="s">
        <v>9486</v>
      </c>
      <c r="I317" s="17" t="s">
        <v>9486</v>
      </c>
      <c r="O317" s="17" t="s">
        <v>11351</v>
      </c>
      <c r="P317" s="17" t="s">
        <v>11964</v>
      </c>
      <c r="Q317" s="17" t="s">
        <v>6569</v>
      </c>
      <c r="R317" s="17" t="s">
        <v>6554</v>
      </c>
    </row>
    <row r="318" spans="1:18" x14ac:dyDescent="0.25">
      <c r="A318" s="17" t="s">
        <v>5074</v>
      </c>
      <c r="B318" s="17" t="s">
        <v>8775</v>
      </c>
      <c r="C318" s="17" t="s">
        <v>8775</v>
      </c>
      <c r="E318" s="17" t="s">
        <v>486</v>
      </c>
      <c r="F318" s="17" t="s">
        <v>9501</v>
      </c>
      <c r="G318" s="17" t="s">
        <v>9501</v>
      </c>
      <c r="H318" s="17" t="s">
        <v>9487</v>
      </c>
      <c r="I318" s="17" t="s">
        <v>9487</v>
      </c>
      <c r="O318" s="17" t="s">
        <v>11352</v>
      </c>
      <c r="P318" s="17" t="s">
        <v>12001</v>
      </c>
      <c r="Q318" s="17" t="s">
        <v>6913</v>
      </c>
      <c r="R318" s="17" t="s">
        <v>6556</v>
      </c>
    </row>
    <row r="319" spans="1:18" x14ac:dyDescent="0.25">
      <c r="A319" s="17" t="s">
        <v>5072</v>
      </c>
      <c r="B319" s="17" t="s">
        <v>8698</v>
      </c>
      <c r="C319" s="17" t="s">
        <v>8698</v>
      </c>
      <c r="E319" s="17" t="s">
        <v>487</v>
      </c>
      <c r="F319" s="17" t="s">
        <v>9502</v>
      </c>
      <c r="G319" s="17" t="s">
        <v>9502</v>
      </c>
      <c r="H319" s="17" t="s">
        <v>9488</v>
      </c>
      <c r="I319" s="17" t="s">
        <v>9488</v>
      </c>
      <c r="O319" s="17" t="s">
        <v>11353</v>
      </c>
      <c r="P319" s="17" t="s">
        <v>11965</v>
      </c>
      <c r="Q319" s="17" t="s">
        <v>6926</v>
      </c>
      <c r="R319" s="17" t="s">
        <v>6565</v>
      </c>
    </row>
    <row r="320" spans="1:18" x14ac:dyDescent="0.25">
      <c r="A320" s="17" t="s">
        <v>5080</v>
      </c>
      <c r="B320" s="17" t="s">
        <v>8775</v>
      </c>
      <c r="C320" s="17" t="s">
        <v>8775</v>
      </c>
      <c r="E320" s="17" t="s">
        <v>488</v>
      </c>
      <c r="F320" s="17" t="s">
        <v>9503</v>
      </c>
      <c r="G320" s="17" t="s">
        <v>9503</v>
      </c>
      <c r="H320" s="17" t="s">
        <v>9489</v>
      </c>
      <c r="I320" s="17" t="s">
        <v>9489</v>
      </c>
      <c r="O320" s="17" t="s">
        <v>11354</v>
      </c>
      <c r="P320" s="17" t="s">
        <v>12001</v>
      </c>
      <c r="Q320" s="17" t="s">
        <v>6939</v>
      </c>
      <c r="R320" s="17" t="s">
        <v>6567</v>
      </c>
    </row>
    <row r="321" spans="1:18" x14ac:dyDescent="0.25">
      <c r="A321" s="17" t="s">
        <v>5081</v>
      </c>
      <c r="B321" s="17" t="s">
        <v>8696</v>
      </c>
      <c r="C321" s="17" t="s">
        <v>8696</v>
      </c>
      <c r="E321" s="17" t="s">
        <v>489</v>
      </c>
      <c r="F321" s="17" t="s">
        <v>9504</v>
      </c>
      <c r="G321" s="17" t="s">
        <v>9504</v>
      </c>
      <c r="H321" s="17" t="s">
        <v>9490</v>
      </c>
      <c r="I321" s="17" t="s">
        <v>9490</v>
      </c>
      <c r="O321" s="17" t="s">
        <v>11355</v>
      </c>
      <c r="P321" s="17" t="s">
        <v>11966</v>
      </c>
      <c r="Q321" s="17" t="s">
        <v>7105</v>
      </c>
      <c r="R321" s="17" t="s">
        <v>6569</v>
      </c>
    </row>
    <row r="322" spans="1:18" x14ac:dyDescent="0.25">
      <c r="A322" s="17" t="s">
        <v>5079</v>
      </c>
      <c r="B322" s="17" t="s">
        <v>8776</v>
      </c>
      <c r="C322" s="17" t="s">
        <v>8776</v>
      </c>
      <c r="E322" s="17" t="s">
        <v>490</v>
      </c>
      <c r="F322" s="17" t="s">
        <v>9505</v>
      </c>
      <c r="G322" s="17" t="s">
        <v>9505</v>
      </c>
      <c r="H322" s="17" t="s">
        <v>9491</v>
      </c>
      <c r="I322" s="17" t="s">
        <v>9491</v>
      </c>
      <c r="O322" s="17" t="s">
        <v>11356</v>
      </c>
      <c r="P322" s="17" t="s">
        <v>12001</v>
      </c>
      <c r="Q322" s="17" t="s">
        <v>6281</v>
      </c>
      <c r="R322" s="17" t="s">
        <v>6817</v>
      </c>
    </row>
    <row r="323" spans="1:18" x14ac:dyDescent="0.25">
      <c r="A323" s="17" t="s">
        <v>5094</v>
      </c>
      <c r="B323" s="17" t="s">
        <v>8698</v>
      </c>
      <c r="C323" s="17" t="s">
        <v>8698</v>
      </c>
      <c r="E323" s="17" t="s">
        <v>491</v>
      </c>
      <c r="F323" s="17" t="s">
        <v>9506</v>
      </c>
      <c r="G323" s="17" t="s">
        <v>9506</v>
      </c>
      <c r="H323" s="17" t="s">
        <v>9492</v>
      </c>
      <c r="I323" s="17" t="s">
        <v>9492</v>
      </c>
      <c r="O323" s="17" t="s">
        <v>11357</v>
      </c>
      <c r="P323" s="17" t="s">
        <v>11967</v>
      </c>
      <c r="Q323" s="17" t="s">
        <v>6480</v>
      </c>
      <c r="R323" s="17" t="s">
        <v>6826</v>
      </c>
    </row>
    <row r="324" spans="1:18" x14ac:dyDescent="0.25">
      <c r="A324" s="17" t="s">
        <v>5095</v>
      </c>
      <c r="B324" s="17" t="s">
        <v>8776</v>
      </c>
      <c r="C324" s="17" t="s">
        <v>8776</v>
      </c>
      <c r="E324" s="17" t="s">
        <v>492</v>
      </c>
      <c r="F324" s="17" t="s">
        <v>9507</v>
      </c>
      <c r="G324" s="17" t="s">
        <v>9507</v>
      </c>
      <c r="H324" s="17" t="s">
        <v>9493</v>
      </c>
      <c r="I324" s="17" t="s">
        <v>9493</v>
      </c>
      <c r="O324" s="17" t="s">
        <v>11358</v>
      </c>
      <c r="P324" s="17" t="s">
        <v>12001</v>
      </c>
      <c r="Q324" s="17" t="s">
        <v>6850</v>
      </c>
      <c r="R324" s="17" t="s">
        <v>6831</v>
      </c>
    </row>
    <row r="325" spans="1:18" x14ac:dyDescent="0.25">
      <c r="A325" s="17" t="s">
        <v>5093</v>
      </c>
      <c r="B325" s="17" t="s">
        <v>8696</v>
      </c>
      <c r="C325" s="17" t="s">
        <v>8696</v>
      </c>
      <c r="E325" s="17" t="s">
        <v>493</v>
      </c>
      <c r="F325" s="17" t="s">
        <v>9508</v>
      </c>
      <c r="G325" s="17" t="s">
        <v>9508</v>
      </c>
      <c r="H325" s="17" t="s">
        <v>9494</v>
      </c>
      <c r="I325" s="17" t="s">
        <v>9494</v>
      </c>
      <c r="O325" s="17" t="s">
        <v>11359</v>
      </c>
      <c r="P325" s="17" t="s">
        <v>11968</v>
      </c>
      <c r="Q325" s="17" t="s">
        <v>6914</v>
      </c>
      <c r="R325" s="17" t="s">
        <v>6833</v>
      </c>
    </row>
    <row r="326" spans="1:18" x14ac:dyDescent="0.25">
      <c r="A326" s="17" t="s">
        <v>5108</v>
      </c>
      <c r="B326" s="17" t="s">
        <v>8777</v>
      </c>
      <c r="C326" s="17" t="s">
        <v>8777</v>
      </c>
      <c r="E326" s="17" t="s">
        <v>494</v>
      </c>
      <c r="F326" s="17" t="s">
        <v>9509</v>
      </c>
      <c r="G326" s="17" t="s">
        <v>9509</v>
      </c>
      <c r="H326" s="17" t="s">
        <v>9495</v>
      </c>
      <c r="I326" s="17" t="s">
        <v>9495</v>
      </c>
      <c r="O326" s="17" t="s">
        <v>11360</v>
      </c>
      <c r="P326" s="17" t="s">
        <v>12001</v>
      </c>
      <c r="Q326" s="17" t="s">
        <v>7214</v>
      </c>
      <c r="R326" s="17" t="s">
        <v>6845</v>
      </c>
    </row>
    <row r="327" spans="1:18" x14ac:dyDescent="0.25">
      <c r="A327" s="17" t="s">
        <v>5109</v>
      </c>
      <c r="B327" s="17" t="s">
        <v>8698</v>
      </c>
      <c r="C327" s="17" t="s">
        <v>8698</v>
      </c>
      <c r="E327" s="17" t="s">
        <v>495</v>
      </c>
      <c r="F327" s="17" t="s">
        <v>9510</v>
      </c>
      <c r="G327" s="17" t="s">
        <v>9510</v>
      </c>
      <c r="H327" s="17" t="s">
        <v>9496</v>
      </c>
      <c r="I327" s="17" t="s">
        <v>9496</v>
      </c>
      <c r="O327" s="17" t="s">
        <v>11361</v>
      </c>
      <c r="P327" s="17" t="s">
        <v>11969</v>
      </c>
      <c r="Q327" s="17" t="s">
        <v>8996</v>
      </c>
      <c r="R327" s="17" t="s">
        <v>6850</v>
      </c>
    </row>
    <row r="328" spans="1:18" x14ac:dyDescent="0.25">
      <c r="A328" s="17" t="s">
        <v>5124</v>
      </c>
      <c r="B328" s="17" t="s">
        <v>8777</v>
      </c>
      <c r="C328" s="17" t="s">
        <v>8777</v>
      </c>
      <c r="E328" s="17" t="s">
        <v>496</v>
      </c>
      <c r="F328" s="17" t="s">
        <v>9511</v>
      </c>
      <c r="G328" s="17" t="s">
        <v>9511</v>
      </c>
      <c r="H328" s="17" t="s">
        <v>9497</v>
      </c>
      <c r="I328" s="17" t="s">
        <v>9497</v>
      </c>
      <c r="O328" s="17" t="s">
        <v>11362</v>
      </c>
      <c r="P328" s="17" t="s">
        <v>12001</v>
      </c>
      <c r="Q328" s="17" t="s">
        <v>7516</v>
      </c>
      <c r="R328" s="17" t="s">
        <v>6852</v>
      </c>
    </row>
    <row r="329" spans="1:18" x14ac:dyDescent="0.25">
      <c r="A329" s="17" t="s">
        <v>5125</v>
      </c>
      <c r="B329" s="17" t="s">
        <v>8696</v>
      </c>
      <c r="C329" s="17" t="s">
        <v>8696</v>
      </c>
      <c r="E329" s="17" t="s">
        <v>497</v>
      </c>
      <c r="F329" s="17" t="s">
        <v>9512</v>
      </c>
      <c r="G329" s="17" t="s">
        <v>9512</v>
      </c>
      <c r="H329" s="17" t="s">
        <v>9498</v>
      </c>
      <c r="I329" s="17" t="s">
        <v>9498</v>
      </c>
      <c r="O329" s="17" t="s">
        <v>11363</v>
      </c>
      <c r="P329" s="17" t="s">
        <v>11970</v>
      </c>
      <c r="Q329" s="17" t="s">
        <v>7530</v>
      </c>
      <c r="R329" s="17" t="s">
        <v>6854</v>
      </c>
    </row>
    <row r="330" spans="1:18" x14ac:dyDescent="0.25">
      <c r="A330" s="17" t="s">
        <v>5123</v>
      </c>
      <c r="B330" s="17" t="s">
        <v>8778</v>
      </c>
      <c r="C330" s="17" t="s">
        <v>8778</v>
      </c>
      <c r="E330" s="17" t="s">
        <v>498</v>
      </c>
      <c r="F330" s="17" t="s">
        <v>9513</v>
      </c>
      <c r="G330" s="17" t="s">
        <v>9513</v>
      </c>
      <c r="H330" s="17" t="s">
        <v>9499</v>
      </c>
      <c r="I330" s="17" t="s">
        <v>9499</v>
      </c>
      <c r="O330" s="17" t="s">
        <v>11364</v>
      </c>
      <c r="P330" s="17" t="s">
        <v>12001</v>
      </c>
      <c r="Q330" s="17" t="s">
        <v>7544</v>
      </c>
      <c r="R330" s="17" t="s">
        <v>6866</v>
      </c>
    </row>
    <row r="331" spans="1:18" x14ac:dyDescent="0.25">
      <c r="A331" s="17" t="s">
        <v>5136</v>
      </c>
      <c r="B331" s="17" t="s">
        <v>8698</v>
      </c>
      <c r="C331" s="17" t="s">
        <v>8698</v>
      </c>
      <c r="E331" s="17" t="s">
        <v>499</v>
      </c>
      <c r="F331" s="17" t="s">
        <v>9514</v>
      </c>
      <c r="G331" s="17" t="s">
        <v>9514</v>
      </c>
      <c r="H331" s="17" t="s">
        <v>9500</v>
      </c>
      <c r="I331" s="17" t="s">
        <v>9500</v>
      </c>
      <c r="O331" s="17" t="s">
        <v>11365</v>
      </c>
      <c r="P331" s="17" t="s">
        <v>11971</v>
      </c>
      <c r="Q331" s="17" t="s">
        <v>7552</v>
      </c>
      <c r="R331" s="17" t="s">
        <v>6868</v>
      </c>
    </row>
    <row r="332" spans="1:18" x14ac:dyDescent="0.25">
      <c r="A332" s="17" t="s">
        <v>5138</v>
      </c>
      <c r="B332" s="17" t="s">
        <v>8778</v>
      </c>
      <c r="C332" s="17" t="s">
        <v>8778</v>
      </c>
      <c r="E332" s="17" t="s">
        <v>500</v>
      </c>
      <c r="F332" s="17" t="s">
        <v>9515</v>
      </c>
      <c r="G332" s="17" t="s">
        <v>9515</v>
      </c>
      <c r="H332" s="17" t="s">
        <v>9501</v>
      </c>
      <c r="I332" s="17" t="s">
        <v>9501</v>
      </c>
      <c r="O332" s="17" t="s">
        <v>11366</v>
      </c>
      <c r="P332" s="17" t="s">
        <v>12001</v>
      </c>
      <c r="Q332" s="17" t="s">
        <v>7560</v>
      </c>
      <c r="R332" s="17" t="s">
        <v>6880</v>
      </c>
    </row>
    <row r="333" spans="1:18" x14ac:dyDescent="0.25">
      <c r="A333" s="17" t="s">
        <v>5149</v>
      </c>
      <c r="B333" s="17" t="s">
        <v>8696</v>
      </c>
      <c r="C333" s="17" t="s">
        <v>8696</v>
      </c>
      <c r="E333" s="17" t="s">
        <v>501</v>
      </c>
      <c r="F333" s="17" t="s">
        <v>9516</v>
      </c>
      <c r="G333" s="17" t="s">
        <v>9516</v>
      </c>
      <c r="H333" s="17" t="s">
        <v>9502</v>
      </c>
      <c r="I333" s="17" t="s">
        <v>9502</v>
      </c>
      <c r="O333" s="17" t="s">
        <v>11367</v>
      </c>
      <c r="P333" s="17" t="s">
        <v>11972</v>
      </c>
      <c r="Q333" s="17" t="s">
        <v>7572</v>
      </c>
      <c r="R333" s="17" t="s">
        <v>6881</v>
      </c>
    </row>
    <row r="334" spans="1:18" x14ac:dyDescent="0.25">
      <c r="A334" s="17" t="s">
        <v>5151</v>
      </c>
      <c r="B334" s="17" t="s">
        <v>8779</v>
      </c>
      <c r="C334" s="17" t="s">
        <v>8779</v>
      </c>
      <c r="E334" s="17" t="s">
        <v>502</v>
      </c>
      <c r="F334" s="17" t="s">
        <v>9517</v>
      </c>
      <c r="G334" s="17" t="s">
        <v>9517</v>
      </c>
      <c r="H334" s="17" t="s">
        <v>9503</v>
      </c>
      <c r="I334" s="17" t="s">
        <v>9503</v>
      </c>
      <c r="O334" s="17" t="s">
        <v>10676</v>
      </c>
      <c r="P334" s="17" t="s">
        <v>12001</v>
      </c>
      <c r="Q334" s="17" t="s">
        <v>7585</v>
      </c>
      <c r="R334" s="17" t="s">
        <v>6882</v>
      </c>
    </row>
    <row r="335" spans="1:18" x14ac:dyDescent="0.25">
      <c r="A335" s="17" t="s">
        <v>5166</v>
      </c>
      <c r="B335" s="17" t="s">
        <v>8698</v>
      </c>
      <c r="C335" s="17" t="s">
        <v>8698</v>
      </c>
      <c r="E335" s="17" t="s">
        <v>503</v>
      </c>
      <c r="F335" s="17" t="s">
        <v>9518</v>
      </c>
      <c r="G335" s="17" t="s">
        <v>9518</v>
      </c>
      <c r="H335" s="17" t="s">
        <v>9504</v>
      </c>
      <c r="I335" s="17" t="s">
        <v>9504</v>
      </c>
      <c r="O335" s="17" t="s">
        <v>11368</v>
      </c>
      <c r="P335" s="17" t="s">
        <v>11973</v>
      </c>
      <c r="Q335" s="17" t="s">
        <v>7496</v>
      </c>
      <c r="R335" s="17" t="s">
        <v>6898</v>
      </c>
    </row>
    <row r="336" spans="1:18" x14ac:dyDescent="0.25">
      <c r="A336" s="17" t="s">
        <v>5243</v>
      </c>
      <c r="B336" s="17" t="s">
        <v>8779</v>
      </c>
      <c r="C336" s="17" t="s">
        <v>8779</v>
      </c>
      <c r="E336" s="17" t="s">
        <v>504</v>
      </c>
      <c r="F336" s="17" t="s">
        <v>9519</v>
      </c>
      <c r="G336" s="17" t="s">
        <v>9519</v>
      </c>
      <c r="H336" s="17" t="s">
        <v>9505</v>
      </c>
      <c r="I336" s="17" t="s">
        <v>9505</v>
      </c>
      <c r="O336" s="17" t="s">
        <v>11369</v>
      </c>
      <c r="P336" s="17" t="s">
        <v>12001</v>
      </c>
      <c r="Q336" s="17" t="s">
        <v>7510</v>
      </c>
      <c r="R336" s="17" t="s">
        <v>6909</v>
      </c>
    </row>
    <row r="337" spans="1:18" x14ac:dyDescent="0.25">
      <c r="A337" s="17" t="s">
        <v>5259</v>
      </c>
      <c r="B337" s="17" t="s">
        <v>8696</v>
      </c>
      <c r="C337" s="17" t="s">
        <v>8696</v>
      </c>
      <c r="E337" s="17" t="s">
        <v>505</v>
      </c>
      <c r="F337" s="17" t="s">
        <v>9520</v>
      </c>
      <c r="G337" s="17" t="s">
        <v>9520</v>
      </c>
      <c r="H337" s="17" t="s">
        <v>9506</v>
      </c>
      <c r="I337" s="17" t="s">
        <v>9506</v>
      </c>
      <c r="O337" s="17" t="s">
        <v>11370</v>
      </c>
      <c r="P337" s="17" t="s">
        <v>11974</v>
      </c>
      <c r="Q337" s="17" t="s">
        <v>7517</v>
      </c>
      <c r="R337" s="17" t="s">
        <v>6911</v>
      </c>
    </row>
    <row r="338" spans="1:18" x14ac:dyDescent="0.25">
      <c r="A338" s="17" t="s">
        <v>5257</v>
      </c>
      <c r="B338" s="17" t="s">
        <v>8780</v>
      </c>
      <c r="C338" s="17" t="s">
        <v>8780</v>
      </c>
      <c r="E338" s="17" t="s">
        <v>506</v>
      </c>
      <c r="F338" s="17" t="s">
        <v>9521</v>
      </c>
      <c r="G338" s="17" t="s">
        <v>9521</v>
      </c>
      <c r="H338" s="17" t="s">
        <v>9507</v>
      </c>
      <c r="I338" s="17" t="s">
        <v>9507</v>
      </c>
      <c r="O338" s="17" t="s">
        <v>11371</v>
      </c>
      <c r="P338" s="17" t="s">
        <v>12001</v>
      </c>
      <c r="Q338" s="17" t="s">
        <v>7531</v>
      </c>
      <c r="R338" s="17" t="s">
        <v>6913</v>
      </c>
    </row>
    <row r="339" spans="1:18" x14ac:dyDescent="0.25">
      <c r="A339" s="17" t="s">
        <v>5264</v>
      </c>
      <c r="B339" s="17" t="s">
        <v>8698</v>
      </c>
      <c r="C339" s="17" t="s">
        <v>8698</v>
      </c>
      <c r="E339" s="17" t="s">
        <v>507</v>
      </c>
      <c r="F339" s="17" t="s">
        <v>9522</v>
      </c>
      <c r="G339" s="17" t="s">
        <v>9522</v>
      </c>
      <c r="H339" s="17" t="s">
        <v>9508</v>
      </c>
      <c r="I339" s="17" t="s">
        <v>9508</v>
      </c>
      <c r="O339" s="17" t="s">
        <v>11372</v>
      </c>
      <c r="P339" s="17" t="s">
        <v>11975</v>
      </c>
      <c r="Q339" s="17" t="s">
        <v>7545</v>
      </c>
      <c r="R339" s="17" t="s">
        <v>6914</v>
      </c>
    </row>
    <row r="340" spans="1:18" x14ac:dyDescent="0.25">
      <c r="A340" s="17" t="s">
        <v>5279</v>
      </c>
      <c r="B340" s="17" t="s">
        <v>8780</v>
      </c>
      <c r="C340" s="17" t="s">
        <v>8780</v>
      </c>
      <c r="E340" s="17" t="s">
        <v>508</v>
      </c>
      <c r="F340" s="17" t="s">
        <v>9523</v>
      </c>
      <c r="G340" s="17" t="s">
        <v>9523</v>
      </c>
      <c r="H340" s="17" t="s">
        <v>9509</v>
      </c>
      <c r="I340" s="17" t="s">
        <v>9509</v>
      </c>
      <c r="O340" s="17" t="s">
        <v>11373</v>
      </c>
      <c r="P340" s="17" t="s">
        <v>12001</v>
      </c>
      <c r="Q340" s="17" t="s">
        <v>7561</v>
      </c>
      <c r="R340" s="17" t="s">
        <v>6926</v>
      </c>
    </row>
    <row r="341" spans="1:18" x14ac:dyDescent="0.25">
      <c r="A341" s="17" t="s">
        <v>5280</v>
      </c>
      <c r="B341" s="17" t="s">
        <v>8696</v>
      </c>
      <c r="C341" s="17" t="s">
        <v>8696</v>
      </c>
      <c r="E341" s="17" t="s">
        <v>509</v>
      </c>
      <c r="F341" s="17" t="s">
        <v>9524</v>
      </c>
      <c r="G341" s="17" t="s">
        <v>9524</v>
      </c>
      <c r="H341" s="17" t="s">
        <v>9510</v>
      </c>
      <c r="I341" s="17" t="s">
        <v>9510</v>
      </c>
      <c r="O341" s="17" t="s">
        <v>11374</v>
      </c>
      <c r="P341" s="17" t="s">
        <v>11976</v>
      </c>
      <c r="Q341" s="17" t="s">
        <v>7574</v>
      </c>
      <c r="R341" s="17" t="s">
        <v>6939</v>
      </c>
    </row>
    <row r="342" spans="1:18" x14ac:dyDescent="0.25">
      <c r="A342" s="17" t="s">
        <v>5294</v>
      </c>
      <c r="B342" s="17" t="s">
        <v>8781</v>
      </c>
      <c r="C342" s="17" t="s">
        <v>8781</v>
      </c>
      <c r="E342" s="17" t="s">
        <v>510</v>
      </c>
      <c r="F342" s="17" t="s">
        <v>9525</v>
      </c>
      <c r="G342" s="17" t="s">
        <v>9525</v>
      </c>
      <c r="H342" s="17" t="s">
        <v>9511</v>
      </c>
      <c r="I342" s="17" t="s">
        <v>9511</v>
      </c>
      <c r="O342" s="17" t="s">
        <v>11375</v>
      </c>
      <c r="P342" s="17" t="s">
        <v>12001</v>
      </c>
      <c r="Q342" s="17" t="s">
        <v>7587</v>
      </c>
      <c r="R342" s="17" t="s">
        <v>7030</v>
      </c>
    </row>
    <row r="343" spans="1:18" x14ac:dyDescent="0.25">
      <c r="A343" s="17" t="s">
        <v>5292</v>
      </c>
      <c r="B343" s="17" t="s">
        <v>8698</v>
      </c>
      <c r="C343" s="17" t="s">
        <v>8698</v>
      </c>
      <c r="E343" s="17" t="s">
        <v>511</v>
      </c>
      <c r="F343" s="17" t="s">
        <v>9526</v>
      </c>
      <c r="G343" s="17" t="s">
        <v>9526</v>
      </c>
      <c r="H343" s="17" t="s">
        <v>9512</v>
      </c>
      <c r="I343" s="17" t="s">
        <v>9512</v>
      </c>
      <c r="O343" s="17" t="s">
        <v>11376</v>
      </c>
      <c r="P343" s="17" t="s">
        <v>11977</v>
      </c>
      <c r="Q343" s="17" t="s">
        <v>7600</v>
      </c>
      <c r="R343" s="17" t="s">
        <v>7037</v>
      </c>
    </row>
    <row r="344" spans="1:18" x14ac:dyDescent="0.25">
      <c r="A344" s="17" t="s">
        <v>5310</v>
      </c>
      <c r="B344" s="17" t="s">
        <v>8781</v>
      </c>
      <c r="C344" s="17" t="s">
        <v>8781</v>
      </c>
      <c r="E344" s="17" t="s">
        <v>512</v>
      </c>
      <c r="F344" s="17" t="s">
        <v>9527</v>
      </c>
      <c r="G344" s="17" t="s">
        <v>9527</v>
      </c>
      <c r="H344" s="17" t="s">
        <v>9513</v>
      </c>
      <c r="I344" s="17" t="s">
        <v>9513</v>
      </c>
      <c r="O344" s="17" t="s">
        <v>11377</v>
      </c>
      <c r="P344" s="17" t="s">
        <v>12001</v>
      </c>
      <c r="Q344" s="17" t="s">
        <v>7695</v>
      </c>
      <c r="R344" s="17" t="s">
        <v>7053</v>
      </c>
    </row>
    <row r="345" spans="1:18" x14ac:dyDescent="0.25">
      <c r="A345" s="17" t="s">
        <v>5323</v>
      </c>
      <c r="B345" s="17" t="s">
        <v>37</v>
      </c>
      <c r="C345" s="17" t="s">
        <v>37</v>
      </c>
      <c r="E345" s="17" t="s">
        <v>513</v>
      </c>
      <c r="F345" s="17" t="s">
        <v>9528</v>
      </c>
      <c r="G345" s="17" t="s">
        <v>9528</v>
      </c>
      <c r="H345" s="17" t="s">
        <v>9514</v>
      </c>
      <c r="I345" s="17" t="s">
        <v>9514</v>
      </c>
      <c r="O345" s="17" t="s">
        <v>11378</v>
      </c>
      <c r="P345" s="17" t="s">
        <v>11978</v>
      </c>
      <c r="Q345" s="17" t="s">
        <v>7702</v>
      </c>
      <c r="R345" s="17" t="s">
        <v>7061</v>
      </c>
    </row>
    <row r="346" spans="1:18" x14ac:dyDescent="0.25">
      <c r="A346" s="17" t="s">
        <v>5336</v>
      </c>
      <c r="B346" s="17" t="s">
        <v>8696</v>
      </c>
      <c r="C346" s="17" t="s">
        <v>8696</v>
      </c>
      <c r="E346" s="17" t="s">
        <v>514</v>
      </c>
      <c r="F346" s="17" t="s">
        <v>9529</v>
      </c>
      <c r="G346" s="17" t="s">
        <v>9529</v>
      </c>
      <c r="H346" s="17" t="s">
        <v>9515</v>
      </c>
      <c r="I346" s="17" t="s">
        <v>9515</v>
      </c>
      <c r="O346" s="17" t="s">
        <v>11379</v>
      </c>
      <c r="P346" s="17" t="s">
        <v>12001</v>
      </c>
      <c r="Q346" s="17" t="s">
        <v>7716</v>
      </c>
      <c r="R346" s="17" t="s">
        <v>7077</v>
      </c>
    </row>
    <row r="347" spans="1:18" x14ac:dyDescent="0.25">
      <c r="A347" s="17" t="s">
        <v>5338</v>
      </c>
      <c r="B347" s="17" t="s">
        <v>8782</v>
      </c>
      <c r="C347" s="17" t="s">
        <v>8782</v>
      </c>
      <c r="E347" s="17" t="s">
        <v>515</v>
      </c>
      <c r="F347" s="17" t="s">
        <v>9530</v>
      </c>
      <c r="G347" s="17" t="s">
        <v>9530</v>
      </c>
      <c r="H347" s="17" t="s">
        <v>9516</v>
      </c>
      <c r="I347" s="17" t="s">
        <v>9516</v>
      </c>
      <c r="O347" s="17" t="s">
        <v>11380</v>
      </c>
      <c r="P347" s="17" t="s">
        <v>11979</v>
      </c>
      <c r="Q347" s="17" t="s">
        <v>7730</v>
      </c>
      <c r="R347" s="17" t="s">
        <v>7105</v>
      </c>
    </row>
    <row r="348" spans="1:18" x14ac:dyDescent="0.25">
      <c r="A348" s="17" t="s">
        <v>5613</v>
      </c>
      <c r="B348" s="17" t="s">
        <v>8698</v>
      </c>
      <c r="C348" s="17" t="s">
        <v>8698</v>
      </c>
      <c r="E348" s="17" t="s">
        <v>516</v>
      </c>
      <c r="F348" s="17" t="s">
        <v>9531</v>
      </c>
      <c r="G348" s="17" t="s">
        <v>9531</v>
      </c>
      <c r="H348" s="17" t="s">
        <v>9517</v>
      </c>
      <c r="I348" s="17" t="s">
        <v>9517</v>
      </c>
      <c r="O348" s="17" t="s">
        <v>11381</v>
      </c>
      <c r="P348" s="17" t="s">
        <v>12001</v>
      </c>
      <c r="Q348" s="17" t="s">
        <v>7746</v>
      </c>
      <c r="R348" s="17" t="s">
        <v>7195</v>
      </c>
    </row>
    <row r="349" spans="1:18" x14ac:dyDescent="0.25">
      <c r="A349" s="17" t="s">
        <v>5629</v>
      </c>
      <c r="B349" s="17" t="s">
        <v>8783</v>
      </c>
      <c r="C349" s="17" t="s">
        <v>8783</v>
      </c>
      <c r="E349" s="17" t="s">
        <v>517</v>
      </c>
      <c r="F349" s="17" t="s">
        <v>9532</v>
      </c>
      <c r="G349" s="17" t="s">
        <v>9532</v>
      </c>
      <c r="H349" s="17" t="s">
        <v>9518</v>
      </c>
      <c r="I349" s="17" t="s">
        <v>9518</v>
      </c>
      <c r="O349" s="17" t="s">
        <v>11382</v>
      </c>
      <c r="P349" s="17" t="s">
        <v>11980</v>
      </c>
      <c r="Q349" s="17" t="s">
        <v>7759</v>
      </c>
      <c r="R349" s="17" t="s">
        <v>7209</v>
      </c>
    </row>
    <row r="350" spans="1:18" x14ac:dyDescent="0.25">
      <c r="A350" s="17" t="s">
        <v>5627</v>
      </c>
      <c r="B350" s="17" t="s">
        <v>8696</v>
      </c>
      <c r="C350" s="17" t="s">
        <v>8696</v>
      </c>
      <c r="E350" s="17" t="s">
        <v>518</v>
      </c>
      <c r="F350" s="17" t="s">
        <v>9533</v>
      </c>
      <c r="G350" s="17" t="s">
        <v>9533</v>
      </c>
      <c r="H350" s="17" t="s">
        <v>9519</v>
      </c>
      <c r="I350" s="17" t="s">
        <v>9519</v>
      </c>
      <c r="O350" s="17" t="s">
        <v>11383</v>
      </c>
      <c r="P350" s="17" t="s">
        <v>12001</v>
      </c>
      <c r="Q350" s="17" t="s">
        <v>7772</v>
      </c>
      <c r="R350" s="17" t="s">
        <v>7214</v>
      </c>
    </row>
    <row r="351" spans="1:18" x14ac:dyDescent="0.25">
      <c r="A351" s="17" t="s">
        <v>5632</v>
      </c>
      <c r="B351" s="17" t="s">
        <v>8784</v>
      </c>
      <c r="C351" s="17" t="s">
        <v>8784</v>
      </c>
      <c r="E351" s="17" t="s">
        <v>519</v>
      </c>
      <c r="F351" s="17" t="s">
        <v>9534</v>
      </c>
      <c r="G351" s="17" t="s">
        <v>9534</v>
      </c>
      <c r="H351" s="17" t="s">
        <v>9520</v>
      </c>
      <c r="I351" s="17" t="s">
        <v>9520</v>
      </c>
      <c r="O351" s="17" t="s">
        <v>11384</v>
      </c>
      <c r="P351" s="17" t="s">
        <v>11981</v>
      </c>
      <c r="Q351" s="17" t="s">
        <v>7785</v>
      </c>
      <c r="R351" s="17" t="s">
        <v>7216</v>
      </c>
    </row>
    <row r="352" spans="1:18" x14ac:dyDescent="0.25">
      <c r="A352" s="17" t="s">
        <v>5634</v>
      </c>
      <c r="B352" s="17" t="s">
        <v>8698</v>
      </c>
      <c r="C352" s="17" t="s">
        <v>8698</v>
      </c>
      <c r="E352" s="17" t="s">
        <v>520</v>
      </c>
      <c r="F352" s="17" t="s">
        <v>9535</v>
      </c>
      <c r="G352" s="17" t="s">
        <v>9535</v>
      </c>
      <c r="H352" s="17" t="s">
        <v>9521</v>
      </c>
      <c r="I352" s="17" t="s">
        <v>9521</v>
      </c>
      <c r="O352" s="17" t="s">
        <v>11385</v>
      </c>
      <c r="P352" s="17" t="s">
        <v>12001</v>
      </c>
      <c r="Q352" s="17" t="s">
        <v>8065</v>
      </c>
      <c r="R352" s="17" t="s">
        <v>7218</v>
      </c>
    </row>
    <row r="353" spans="1:18" x14ac:dyDescent="0.25">
      <c r="A353" s="17" t="s">
        <v>5650</v>
      </c>
      <c r="B353" s="17" t="s">
        <v>8784</v>
      </c>
      <c r="C353" s="17" t="s">
        <v>8784</v>
      </c>
      <c r="E353" s="17" t="s">
        <v>521</v>
      </c>
      <c r="F353" s="17" t="s">
        <v>9536</v>
      </c>
      <c r="G353" s="17" t="s">
        <v>9536</v>
      </c>
      <c r="H353" s="17" t="s">
        <v>9522</v>
      </c>
      <c r="I353" s="17" t="s">
        <v>9522</v>
      </c>
      <c r="O353" s="17" t="s">
        <v>11386</v>
      </c>
      <c r="P353" s="17" t="s">
        <v>11982</v>
      </c>
      <c r="Q353" s="17" t="s">
        <v>8072</v>
      </c>
      <c r="R353" s="17" t="s">
        <v>7230</v>
      </c>
    </row>
    <row r="354" spans="1:18" x14ac:dyDescent="0.25">
      <c r="A354" s="17" t="s">
        <v>5664</v>
      </c>
      <c r="B354" s="17" t="s">
        <v>8696</v>
      </c>
      <c r="C354" s="17" t="s">
        <v>8696</v>
      </c>
      <c r="E354" s="17" t="s">
        <v>522</v>
      </c>
      <c r="F354" s="17" t="s">
        <v>9537</v>
      </c>
      <c r="G354" s="17" t="s">
        <v>9537</v>
      </c>
      <c r="H354" s="17" t="s">
        <v>9523</v>
      </c>
      <c r="I354" s="17" t="s">
        <v>9523</v>
      </c>
      <c r="O354" s="17" t="s">
        <v>11387</v>
      </c>
      <c r="P354" s="17" t="s">
        <v>12001</v>
      </c>
      <c r="Q354" s="17" t="s">
        <v>8086</v>
      </c>
      <c r="R354" s="17" t="s">
        <v>7232</v>
      </c>
    </row>
    <row r="355" spans="1:18" x14ac:dyDescent="0.25">
      <c r="A355" s="17" t="s">
        <v>5662</v>
      </c>
      <c r="B355" s="17" t="s">
        <v>8785</v>
      </c>
      <c r="C355" s="17" t="s">
        <v>8785</v>
      </c>
      <c r="E355" s="17" t="s">
        <v>523</v>
      </c>
      <c r="F355" s="17" t="s">
        <v>9538</v>
      </c>
      <c r="G355" s="17" t="s">
        <v>9538</v>
      </c>
      <c r="H355" s="17" t="s">
        <v>9524</v>
      </c>
      <c r="I355" s="17" t="s">
        <v>9524</v>
      </c>
      <c r="O355" s="17" t="s">
        <v>11388</v>
      </c>
      <c r="P355" s="17" t="s">
        <v>11983</v>
      </c>
      <c r="Q355" s="17" t="s">
        <v>8100</v>
      </c>
      <c r="R355" s="17" t="s">
        <v>7256</v>
      </c>
    </row>
    <row r="356" spans="1:18" x14ac:dyDescent="0.25">
      <c r="A356" s="17" t="s">
        <v>5680</v>
      </c>
      <c r="B356" s="17" t="s">
        <v>8698</v>
      </c>
      <c r="C356" s="17" t="s">
        <v>8698</v>
      </c>
      <c r="E356" s="17" t="s">
        <v>524</v>
      </c>
      <c r="F356" s="17" t="s">
        <v>9539</v>
      </c>
      <c r="G356" s="17" t="s">
        <v>9539</v>
      </c>
      <c r="H356" s="17" t="s">
        <v>9525</v>
      </c>
      <c r="I356" s="17" t="s">
        <v>9525</v>
      </c>
      <c r="O356" s="17" t="s">
        <v>11389</v>
      </c>
      <c r="P356" s="17" t="s">
        <v>12001</v>
      </c>
      <c r="Q356" s="17" t="s">
        <v>8116</v>
      </c>
      <c r="R356" s="17" t="s">
        <v>7264</v>
      </c>
    </row>
    <row r="357" spans="1:18" x14ac:dyDescent="0.25">
      <c r="A357" s="17" t="s">
        <v>5693</v>
      </c>
      <c r="B357" s="17" t="s">
        <v>8785</v>
      </c>
      <c r="C357" s="17" t="s">
        <v>8785</v>
      </c>
      <c r="E357" s="17" t="s">
        <v>525</v>
      </c>
      <c r="F357" s="17" t="s">
        <v>9540</v>
      </c>
      <c r="G357" s="17" t="s">
        <v>9540</v>
      </c>
      <c r="H357" s="17" t="s">
        <v>9526</v>
      </c>
      <c r="I357" s="17" t="s">
        <v>9526</v>
      </c>
      <c r="O357" s="17" t="s">
        <v>11390</v>
      </c>
      <c r="P357" s="17" t="s">
        <v>11984</v>
      </c>
      <c r="Q357" s="17" t="s">
        <v>8129</v>
      </c>
      <c r="R357" s="17" t="s">
        <v>7374</v>
      </c>
    </row>
    <row r="358" spans="1:18" x14ac:dyDescent="0.25">
      <c r="A358" s="17" t="s">
        <v>5706</v>
      </c>
      <c r="B358" s="17" t="s">
        <v>8696</v>
      </c>
      <c r="C358" s="17" t="s">
        <v>8696</v>
      </c>
      <c r="E358" s="17" t="s">
        <v>526</v>
      </c>
      <c r="F358" s="17" t="s">
        <v>9541</v>
      </c>
      <c r="G358" s="17" t="s">
        <v>9541</v>
      </c>
      <c r="H358" s="17" t="s">
        <v>9527</v>
      </c>
      <c r="I358" s="17" t="s">
        <v>9527</v>
      </c>
      <c r="O358" s="17" t="s">
        <v>11391</v>
      </c>
      <c r="P358" s="17" t="s">
        <v>12001</v>
      </c>
      <c r="Q358" s="17" t="s">
        <v>8142</v>
      </c>
      <c r="R358" s="17" t="s">
        <v>7388</v>
      </c>
    </row>
    <row r="359" spans="1:18" x14ac:dyDescent="0.25">
      <c r="A359" s="17" t="s">
        <v>5701</v>
      </c>
      <c r="B359" s="17" t="s">
        <v>8786</v>
      </c>
      <c r="C359" s="17" t="s">
        <v>8786</v>
      </c>
      <c r="E359" s="17" t="s">
        <v>527</v>
      </c>
      <c r="F359" s="17" t="s">
        <v>9542</v>
      </c>
      <c r="G359" s="17" t="s">
        <v>9542</v>
      </c>
      <c r="H359" s="17" t="s">
        <v>9528</v>
      </c>
      <c r="I359" s="17" t="s">
        <v>9528</v>
      </c>
      <c r="O359" s="17" t="s">
        <v>11392</v>
      </c>
      <c r="P359" s="17" t="s">
        <v>11985</v>
      </c>
      <c r="Q359" s="17" t="s">
        <v>8271</v>
      </c>
      <c r="R359" s="17" t="s">
        <v>6924</v>
      </c>
    </row>
    <row r="360" spans="1:18" x14ac:dyDescent="0.25">
      <c r="A360" s="17" t="s">
        <v>5714</v>
      </c>
      <c r="B360" s="17" t="s">
        <v>8698</v>
      </c>
      <c r="C360" s="17" t="s">
        <v>8698</v>
      </c>
      <c r="E360" s="17" t="s">
        <v>528</v>
      </c>
      <c r="F360" s="17" t="s">
        <v>9543</v>
      </c>
      <c r="G360" s="17" t="s">
        <v>9543</v>
      </c>
      <c r="H360" s="17" t="s">
        <v>9529</v>
      </c>
      <c r="I360" s="17" t="s">
        <v>9529</v>
      </c>
      <c r="O360" s="17" t="s">
        <v>11393</v>
      </c>
      <c r="P360" s="17" t="s">
        <v>12001</v>
      </c>
      <c r="Q360" s="17" t="s">
        <v>8279</v>
      </c>
      <c r="R360" s="17" t="s">
        <v>6932</v>
      </c>
    </row>
    <row r="361" spans="1:18" x14ac:dyDescent="0.25">
      <c r="A361" s="17" t="s">
        <v>5812</v>
      </c>
      <c r="B361" s="17" t="s">
        <v>8786</v>
      </c>
      <c r="C361" s="17" t="s">
        <v>8786</v>
      </c>
      <c r="E361" s="17" t="s">
        <v>529</v>
      </c>
      <c r="F361" s="17" t="s">
        <v>9544</v>
      </c>
      <c r="G361" s="17" t="s">
        <v>9544</v>
      </c>
      <c r="H361" s="17" t="s">
        <v>9530</v>
      </c>
      <c r="I361" s="17" t="s">
        <v>9530</v>
      </c>
      <c r="O361" s="17" t="s">
        <v>11394</v>
      </c>
      <c r="P361" s="17" t="s">
        <v>11986</v>
      </c>
      <c r="Q361" s="17" t="s">
        <v>8295</v>
      </c>
      <c r="R361" s="17" t="s">
        <v>7478</v>
      </c>
    </row>
    <row r="362" spans="1:18" x14ac:dyDescent="0.25">
      <c r="A362" s="17" t="s">
        <v>5821</v>
      </c>
      <c r="B362" s="17" t="s">
        <v>8696</v>
      </c>
      <c r="C362" s="17" t="s">
        <v>8696</v>
      </c>
      <c r="E362" s="17" t="s">
        <v>530</v>
      </c>
      <c r="F362" s="17" t="s">
        <v>9545</v>
      </c>
      <c r="G362" s="17" t="s">
        <v>9545</v>
      </c>
      <c r="H362" s="17" t="s">
        <v>9531</v>
      </c>
      <c r="I362" s="17" t="s">
        <v>9531</v>
      </c>
      <c r="O362" s="17" t="s">
        <v>11395</v>
      </c>
      <c r="P362" s="17" t="s">
        <v>12001</v>
      </c>
      <c r="Q362" s="17" t="s">
        <v>8308</v>
      </c>
      <c r="R362" s="17" t="s">
        <v>7494</v>
      </c>
    </row>
    <row r="363" spans="1:18" x14ac:dyDescent="0.25">
      <c r="A363" s="17" t="s">
        <v>5819</v>
      </c>
      <c r="B363" s="17" t="s">
        <v>8787</v>
      </c>
      <c r="C363" s="17" t="s">
        <v>8787</v>
      </c>
      <c r="E363" s="17" t="s">
        <v>531</v>
      </c>
      <c r="F363" s="17" t="s">
        <v>9546</v>
      </c>
      <c r="G363" s="17" t="s">
        <v>9546</v>
      </c>
      <c r="H363" s="17" t="s">
        <v>9532</v>
      </c>
      <c r="I363" s="17" t="s">
        <v>9532</v>
      </c>
      <c r="O363" s="17" t="s">
        <v>11396</v>
      </c>
      <c r="P363" s="17" t="s">
        <v>11987</v>
      </c>
      <c r="Q363" s="17" t="s">
        <v>8321</v>
      </c>
      <c r="R363" s="17" t="s">
        <v>7496</v>
      </c>
    </row>
    <row r="364" spans="1:18" x14ac:dyDescent="0.25">
      <c r="A364" s="17" t="s">
        <v>5835</v>
      </c>
      <c r="B364" s="17" t="s">
        <v>8698</v>
      </c>
      <c r="C364" s="17" t="s">
        <v>8698</v>
      </c>
      <c r="E364" s="17" t="s">
        <v>532</v>
      </c>
      <c r="F364" s="17" t="s">
        <v>9547</v>
      </c>
      <c r="G364" s="17" t="s">
        <v>9547</v>
      </c>
      <c r="H364" s="17" t="s">
        <v>9533</v>
      </c>
      <c r="I364" s="17" t="s">
        <v>9533</v>
      </c>
      <c r="O364" s="17" t="s">
        <v>11397</v>
      </c>
      <c r="P364" s="17" t="s">
        <v>12001</v>
      </c>
      <c r="Q364" s="17" t="s">
        <v>8450</v>
      </c>
      <c r="R364" s="17" t="s">
        <v>7508</v>
      </c>
    </row>
    <row r="365" spans="1:18" x14ac:dyDescent="0.25">
      <c r="A365" s="17" t="s">
        <v>5833</v>
      </c>
      <c r="B365" s="17" t="s">
        <v>8787</v>
      </c>
      <c r="C365" s="17" t="s">
        <v>8787</v>
      </c>
      <c r="E365" s="17" t="s">
        <v>533</v>
      </c>
      <c r="F365" s="17" t="s">
        <v>9548</v>
      </c>
      <c r="G365" s="17" t="s">
        <v>9548</v>
      </c>
      <c r="H365" s="17" t="s">
        <v>9534</v>
      </c>
      <c r="I365" s="17" t="s">
        <v>9534</v>
      </c>
      <c r="O365" s="17" t="s">
        <v>11398</v>
      </c>
      <c r="P365" s="17" t="s">
        <v>11988</v>
      </c>
      <c r="Q365" s="17" t="s">
        <v>8314</v>
      </c>
      <c r="R365" s="17" t="s">
        <v>7510</v>
      </c>
    </row>
    <row r="366" spans="1:18" x14ac:dyDescent="0.25">
      <c r="A366" s="17" t="s">
        <v>5843</v>
      </c>
      <c r="B366" s="17" t="s">
        <v>8696</v>
      </c>
      <c r="C366" s="17" t="s">
        <v>8696</v>
      </c>
      <c r="E366" s="17" t="s">
        <v>534</v>
      </c>
      <c r="F366" s="17" t="s">
        <v>9549</v>
      </c>
      <c r="G366" s="17" t="s">
        <v>9549</v>
      </c>
      <c r="H366" s="17" t="s">
        <v>9535</v>
      </c>
      <c r="I366" s="17" t="s">
        <v>9535</v>
      </c>
      <c r="O366" s="17" t="s">
        <v>11399</v>
      </c>
      <c r="P366" s="17" t="s">
        <v>12001</v>
      </c>
      <c r="Q366" s="17" t="s">
        <v>7494</v>
      </c>
      <c r="R366" s="17" t="s">
        <v>7513</v>
      </c>
    </row>
    <row r="367" spans="1:18" x14ac:dyDescent="0.25">
      <c r="A367" s="17" t="s">
        <v>5859</v>
      </c>
      <c r="B367" s="17" t="s">
        <v>8788</v>
      </c>
      <c r="C367" s="17" t="s">
        <v>8788</v>
      </c>
      <c r="E367" s="17" t="s">
        <v>535</v>
      </c>
      <c r="F367" s="17" t="s">
        <v>9550</v>
      </c>
      <c r="G367" s="17" t="s">
        <v>9550</v>
      </c>
      <c r="H367" s="17" t="s">
        <v>9536</v>
      </c>
      <c r="I367" s="17" t="s">
        <v>9536</v>
      </c>
      <c r="O367" s="17" t="s">
        <v>11400</v>
      </c>
      <c r="P367" s="17" t="s">
        <v>11989</v>
      </c>
      <c r="Q367" s="17" t="s">
        <v>7508</v>
      </c>
      <c r="R367" s="17" t="s">
        <v>7515</v>
      </c>
    </row>
    <row r="368" spans="1:18" x14ac:dyDescent="0.25">
      <c r="A368" s="17" t="s">
        <v>5977</v>
      </c>
      <c r="B368" s="17" t="s">
        <v>8698</v>
      </c>
      <c r="C368" s="17" t="s">
        <v>8698</v>
      </c>
      <c r="E368" s="17" t="s">
        <v>536</v>
      </c>
      <c r="F368" s="17" t="s">
        <v>9551</v>
      </c>
      <c r="G368" s="17" t="s">
        <v>9551</v>
      </c>
      <c r="H368" s="17" t="s">
        <v>9537</v>
      </c>
      <c r="I368" s="17" t="s">
        <v>9537</v>
      </c>
      <c r="O368" s="17" t="s">
        <v>11401</v>
      </c>
      <c r="P368" s="17" t="s">
        <v>12001</v>
      </c>
      <c r="Q368" s="17" t="s">
        <v>7515</v>
      </c>
      <c r="R368" s="17" t="s">
        <v>7516</v>
      </c>
    </row>
    <row r="369" spans="1:18" x14ac:dyDescent="0.25">
      <c r="A369" s="17" t="s">
        <v>5991</v>
      </c>
      <c r="B369" s="17" t="s">
        <v>8788</v>
      </c>
      <c r="C369" s="17" t="s">
        <v>8788</v>
      </c>
      <c r="E369" s="17" t="s">
        <v>537</v>
      </c>
      <c r="F369" s="17" t="s">
        <v>9552</v>
      </c>
      <c r="G369" s="17" t="s">
        <v>9552</v>
      </c>
      <c r="H369" s="17" t="s">
        <v>9538</v>
      </c>
      <c r="I369" s="17" t="s">
        <v>9538</v>
      </c>
      <c r="O369" s="17" t="s">
        <v>11402</v>
      </c>
      <c r="P369" s="17" t="s">
        <v>11990</v>
      </c>
      <c r="Q369" s="17" t="s">
        <v>7529</v>
      </c>
      <c r="R369" s="17" t="s">
        <v>7517</v>
      </c>
    </row>
    <row r="370" spans="1:18" x14ac:dyDescent="0.25">
      <c r="A370" s="17" t="s">
        <v>5996</v>
      </c>
      <c r="B370" s="17" t="s">
        <v>8696</v>
      </c>
      <c r="C370" s="17" t="s">
        <v>8696</v>
      </c>
      <c r="E370" s="17" t="s">
        <v>538</v>
      </c>
      <c r="F370" s="17" t="s">
        <v>9553</v>
      </c>
      <c r="G370" s="17" t="s">
        <v>9553</v>
      </c>
      <c r="H370" s="17" t="s">
        <v>9539</v>
      </c>
      <c r="I370" s="17" t="s">
        <v>9539</v>
      </c>
      <c r="O370" s="17" t="s">
        <v>11403</v>
      </c>
      <c r="P370" s="17" t="s">
        <v>12001</v>
      </c>
      <c r="Q370" s="17" t="s">
        <v>7543</v>
      </c>
      <c r="R370" s="17" t="s">
        <v>7520</v>
      </c>
    </row>
    <row r="371" spans="1:18" x14ac:dyDescent="0.25">
      <c r="A371" s="17" t="s">
        <v>6000</v>
      </c>
      <c r="B371" s="17" t="s">
        <v>8789</v>
      </c>
      <c r="C371" s="17" t="s">
        <v>8789</v>
      </c>
      <c r="E371" s="17" t="s">
        <v>539</v>
      </c>
      <c r="F371" s="17" t="s">
        <v>9554</v>
      </c>
      <c r="G371" s="17" t="s">
        <v>9554</v>
      </c>
      <c r="H371" s="17" t="s">
        <v>9540</v>
      </c>
      <c r="I371" s="17" t="s">
        <v>9540</v>
      </c>
      <c r="O371" s="17" t="s">
        <v>11404</v>
      </c>
      <c r="P371" s="17" t="s">
        <v>11991</v>
      </c>
      <c r="Q371" s="17" t="s">
        <v>7559</v>
      </c>
      <c r="R371" s="17" t="s">
        <v>7529</v>
      </c>
    </row>
    <row r="372" spans="1:18" x14ac:dyDescent="0.25">
      <c r="A372" s="17" t="s">
        <v>5998</v>
      </c>
      <c r="B372" s="17" t="s">
        <v>8698</v>
      </c>
      <c r="C372" s="17" t="s">
        <v>8698</v>
      </c>
      <c r="E372" s="17" t="s">
        <v>540</v>
      </c>
      <c r="F372" s="17" t="s">
        <v>9555</v>
      </c>
      <c r="G372" s="17" t="s">
        <v>9555</v>
      </c>
      <c r="H372" s="17" t="s">
        <v>9541</v>
      </c>
      <c r="I372" s="17" t="s">
        <v>9541</v>
      </c>
      <c r="O372" s="17" t="s">
        <v>11405</v>
      </c>
      <c r="P372" s="17" t="s">
        <v>12001</v>
      </c>
      <c r="Q372" s="17" t="s">
        <v>7569</v>
      </c>
      <c r="R372" s="17" t="s">
        <v>7530</v>
      </c>
    </row>
    <row r="373" spans="1:18" x14ac:dyDescent="0.25">
      <c r="A373" s="17" t="s">
        <v>6014</v>
      </c>
      <c r="B373" s="17" t="s">
        <v>8789</v>
      </c>
      <c r="C373" s="17" t="s">
        <v>8789</v>
      </c>
      <c r="E373" s="17" t="s">
        <v>541</v>
      </c>
      <c r="F373" s="17" t="s">
        <v>9556</v>
      </c>
      <c r="G373" s="17" t="s">
        <v>9556</v>
      </c>
      <c r="H373" s="17" t="s">
        <v>9542</v>
      </c>
      <c r="I373" s="17" t="s">
        <v>9542</v>
      </c>
      <c r="O373" s="17" t="s">
        <v>11406</v>
      </c>
      <c r="P373" s="17" t="s">
        <v>11992</v>
      </c>
      <c r="Q373" s="17" t="s">
        <v>7679</v>
      </c>
      <c r="R373" s="17" t="s">
        <v>7531</v>
      </c>
    </row>
    <row r="374" spans="1:18" x14ac:dyDescent="0.25">
      <c r="A374" s="17" t="s">
        <v>6170</v>
      </c>
      <c r="B374" s="17" t="s">
        <v>8696</v>
      </c>
      <c r="C374" s="17" t="s">
        <v>8696</v>
      </c>
      <c r="E374" s="17" t="s">
        <v>542</v>
      </c>
      <c r="F374" s="17" t="s">
        <v>9557</v>
      </c>
      <c r="G374" s="17" t="s">
        <v>9557</v>
      </c>
      <c r="H374" s="17" t="s">
        <v>9543</v>
      </c>
      <c r="I374" s="17" t="s">
        <v>9543</v>
      </c>
      <c r="O374" s="17" t="s">
        <v>11407</v>
      </c>
      <c r="P374" s="17" t="s">
        <v>12001</v>
      </c>
      <c r="Q374" s="17" t="s">
        <v>7693</v>
      </c>
      <c r="R374" s="17" t="s">
        <v>7543</v>
      </c>
    </row>
    <row r="375" spans="1:18" x14ac:dyDescent="0.25">
      <c r="A375" s="17" t="s">
        <v>3824</v>
      </c>
      <c r="B375" s="17" t="s">
        <v>8790</v>
      </c>
      <c r="C375" s="17" t="s">
        <v>8790</v>
      </c>
      <c r="E375" s="17" t="s">
        <v>543</v>
      </c>
      <c r="F375" s="17" t="s">
        <v>9558</v>
      </c>
      <c r="G375" s="17" t="s">
        <v>9558</v>
      </c>
      <c r="H375" s="17" t="s">
        <v>9544</v>
      </c>
      <c r="I375" s="17" t="s">
        <v>9544</v>
      </c>
      <c r="O375" s="17" t="s">
        <v>11408</v>
      </c>
      <c r="P375" s="17" t="s">
        <v>11993</v>
      </c>
      <c r="Q375" s="17" t="s">
        <v>7700</v>
      </c>
      <c r="R375" s="17" t="s">
        <v>7544</v>
      </c>
    </row>
    <row r="376" spans="1:18" x14ac:dyDescent="0.25">
      <c r="A376" s="17" t="s">
        <v>3833</v>
      </c>
      <c r="B376" s="17" t="s">
        <v>8698</v>
      </c>
      <c r="C376" s="17" t="s">
        <v>8698</v>
      </c>
      <c r="E376" s="17" t="s">
        <v>544</v>
      </c>
      <c r="F376" s="17" t="s">
        <v>9559</v>
      </c>
      <c r="G376" s="17" t="s">
        <v>9559</v>
      </c>
      <c r="H376" s="17" t="s">
        <v>9545</v>
      </c>
      <c r="I376" s="17" t="s">
        <v>9545</v>
      </c>
      <c r="O376" s="17" t="s">
        <v>11409</v>
      </c>
      <c r="P376" s="17" t="s">
        <v>12001</v>
      </c>
      <c r="Q376" s="17" t="s">
        <v>7714</v>
      </c>
      <c r="R376" s="17" t="s">
        <v>7545</v>
      </c>
    </row>
    <row r="377" spans="1:18" x14ac:dyDescent="0.25">
      <c r="A377" s="17" t="s">
        <v>3840</v>
      </c>
      <c r="B377" s="17" t="s">
        <v>8790</v>
      </c>
      <c r="C377" s="17" t="s">
        <v>8790</v>
      </c>
      <c r="E377" s="17" t="s">
        <v>545</v>
      </c>
      <c r="F377" s="17" t="s">
        <v>9560</v>
      </c>
      <c r="G377" s="17" t="s">
        <v>9560</v>
      </c>
      <c r="H377" s="17" t="s">
        <v>9546</v>
      </c>
      <c r="I377" s="17" t="s">
        <v>9546</v>
      </c>
      <c r="O377" s="17" t="s">
        <v>11410</v>
      </c>
      <c r="P377" s="17" t="s">
        <v>11994</v>
      </c>
      <c r="Q377" s="17" t="s">
        <v>7728</v>
      </c>
      <c r="R377" s="17" t="s">
        <v>7552</v>
      </c>
    </row>
    <row r="378" spans="1:18" x14ac:dyDescent="0.25">
      <c r="A378" s="17" t="s">
        <v>3863</v>
      </c>
      <c r="B378" s="17" t="s">
        <v>8696</v>
      </c>
      <c r="C378" s="17" t="s">
        <v>8696</v>
      </c>
      <c r="E378" s="17" t="s">
        <v>546</v>
      </c>
      <c r="F378" s="17" t="s">
        <v>9561</v>
      </c>
      <c r="G378" s="17" t="s">
        <v>9561</v>
      </c>
      <c r="H378" s="17" t="s">
        <v>9547</v>
      </c>
      <c r="I378" s="17" t="s">
        <v>9547</v>
      </c>
      <c r="O378" s="17" t="s">
        <v>11411</v>
      </c>
      <c r="P378" s="17" t="s">
        <v>12001</v>
      </c>
      <c r="Q378" s="17" t="s">
        <v>7744</v>
      </c>
      <c r="R378" s="17" t="s">
        <v>7559</v>
      </c>
    </row>
    <row r="379" spans="1:18" x14ac:dyDescent="0.25">
      <c r="A379" s="17" t="s">
        <v>3861</v>
      </c>
      <c r="B379" s="17" t="s">
        <v>8791</v>
      </c>
      <c r="C379" s="17" t="s">
        <v>8791</v>
      </c>
      <c r="E379" s="17" t="s">
        <v>547</v>
      </c>
      <c r="F379" s="17" t="s">
        <v>9562</v>
      </c>
      <c r="G379" s="17" t="s">
        <v>9562</v>
      </c>
      <c r="H379" s="17" t="s">
        <v>9548</v>
      </c>
      <c r="I379" s="17" t="s">
        <v>9548</v>
      </c>
      <c r="O379" s="17" t="s">
        <v>11412</v>
      </c>
      <c r="P379" s="17" t="s">
        <v>11995</v>
      </c>
      <c r="Q379" s="17" t="s">
        <v>8049</v>
      </c>
      <c r="R379" s="17" t="s">
        <v>7560</v>
      </c>
    </row>
    <row r="380" spans="1:18" x14ac:dyDescent="0.25">
      <c r="A380" s="17" t="s">
        <v>3877</v>
      </c>
      <c r="B380" s="17" t="s">
        <v>8698</v>
      </c>
      <c r="C380" s="17" t="s">
        <v>8698</v>
      </c>
      <c r="E380" s="17" t="s">
        <v>548</v>
      </c>
      <c r="F380" s="17" t="s">
        <v>9563</v>
      </c>
      <c r="G380" s="17" t="s">
        <v>9563</v>
      </c>
      <c r="H380" s="17" t="s">
        <v>9549</v>
      </c>
      <c r="I380" s="17" t="s">
        <v>9549</v>
      </c>
      <c r="O380" s="17" t="s">
        <v>11413</v>
      </c>
      <c r="P380" s="17" t="s">
        <v>12001</v>
      </c>
      <c r="Q380" s="17" t="s">
        <v>8063</v>
      </c>
      <c r="R380" s="17" t="s">
        <v>7561</v>
      </c>
    </row>
    <row r="381" spans="1:18" x14ac:dyDescent="0.25">
      <c r="A381" s="17" t="s">
        <v>3875</v>
      </c>
      <c r="B381" s="17" t="s">
        <v>8791</v>
      </c>
      <c r="C381" s="17" t="s">
        <v>8791</v>
      </c>
      <c r="E381" s="17" t="s">
        <v>549</v>
      </c>
      <c r="F381" s="17" t="s">
        <v>9564</v>
      </c>
      <c r="G381" s="17" t="s">
        <v>9564</v>
      </c>
      <c r="H381" s="17" t="s">
        <v>9550</v>
      </c>
      <c r="I381" s="17" t="s">
        <v>9550</v>
      </c>
      <c r="O381" s="17" t="s">
        <v>11414</v>
      </c>
      <c r="P381" s="17" t="s">
        <v>11996</v>
      </c>
      <c r="Q381" s="17" t="s">
        <v>8070</v>
      </c>
      <c r="R381" s="17" t="s">
        <v>7569</v>
      </c>
    </row>
    <row r="382" spans="1:18" x14ac:dyDescent="0.25">
      <c r="A382" s="17" t="s">
        <v>3891</v>
      </c>
      <c r="B382" s="17" t="s">
        <v>8696</v>
      </c>
      <c r="C382" s="17" t="s">
        <v>8696</v>
      </c>
      <c r="E382" s="17" t="s">
        <v>550</v>
      </c>
      <c r="F382" s="17" t="s">
        <v>9565</v>
      </c>
      <c r="G382" s="17" t="s">
        <v>9565</v>
      </c>
      <c r="H382" s="17" t="s">
        <v>9551</v>
      </c>
      <c r="I382" s="17" t="s">
        <v>9551</v>
      </c>
      <c r="O382" s="17" t="s">
        <v>11415</v>
      </c>
      <c r="P382" s="17" t="s">
        <v>12001</v>
      </c>
      <c r="Q382" s="17" t="s">
        <v>8084</v>
      </c>
      <c r="R382" s="17" t="s">
        <v>7572</v>
      </c>
    </row>
    <row r="383" spans="1:18" x14ac:dyDescent="0.25">
      <c r="A383" s="17" t="s">
        <v>3920</v>
      </c>
      <c r="B383" s="17" t="s">
        <v>8792</v>
      </c>
      <c r="C383" s="17" t="s">
        <v>8792</v>
      </c>
      <c r="E383" s="17" t="s">
        <v>551</v>
      </c>
      <c r="F383" s="17" t="s">
        <v>9566</v>
      </c>
      <c r="G383" s="17" t="s">
        <v>9566</v>
      </c>
      <c r="H383" s="17" t="s">
        <v>9552</v>
      </c>
      <c r="I383" s="17" t="s">
        <v>9552</v>
      </c>
      <c r="O383" s="17" t="s">
        <v>11416</v>
      </c>
      <c r="P383" s="17" t="s">
        <v>11997</v>
      </c>
      <c r="Q383" s="17" t="s">
        <v>8098</v>
      </c>
      <c r="R383" s="17" t="s">
        <v>7574</v>
      </c>
    </row>
    <row r="384" spans="1:18" x14ac:dyDescent="0.25">
      <c r="A384" s="17" t="s">
        <v>3933</v>
      </c>
      <c r="B384" s="17" t="s">
        <v>8698</v>
      </c>
      <c r="C384" s="17" t="s">
        <v>8698</v>
      </c>
      <c r="E384" s="17" t="s">
        <v>552</v>
      </c>
      <c r="F384" s="17" t="s">
        <v>9567</v>
      </c>
      <c r="G384" s="17" t="s">
        <v>9567</v>
      </c>
      <c r="H384" s="17" t="s">
        <v>9553</v>
      </c>
      <c r="I384" s="17" t="s">
        <v>9553</v>
      </c>
      <c r="O384" s="17" t="s">
        <v>11417</v>
      </c>
      <c r="P384" s="17" t="s">
        <v>12001</v>
      </c>
      <c r="Q384" s="17" t="s">
        <v>8114</v>
      </c>
      <c r="R384" s="17" t="s">
        <v>7585</v>
      </c>
    </row>
    <row r="385" spans="1:18" x14ac:dyDescent="0.25">
      <c r="A385" s="17" t="s">
        <v>4019</v>
      </c>
      <c r="B385" s="17" t="s">
        <v>8792</v>
      </c>
      <c r="C385" s="17" t="s">
        <v>8792</v>
      </c>
      <c r="E385" s="17" t="s">
        <v>553</v>
      </c>
      <c r="F385" s="17" t="s">
        <v>9568</v>
      </c>
      <c r="G385" s="17" t="s">
        <v>9568</v>
      </c>
      <c r="H385" s="17" t="s">
        <v>9554</v>
      </c>
      <c r="I385" s="17" t="s">
        <v>9554</v>
      </c>
      <c r="O385" s="17" t="s">
        <v>11418</v>
      </c>
      <c r="P385" s="17" t="s">
        <v>11998</v>
      </c>
      <c r="Q385" s="17" t="s">
        <v>8124</v>
      </c>
      <c r="R385" s="17" t="s">
        <v>7587</v>
      </c>
    </row>
    <row r="386" spans="1:18" x14ac:dyDescent="0.25">
      <c r="A386" s="17" t="s">
        <v>4018</v>
      </c>
      <c r="B386" s="17" t="s">
        <v>8696</v>
      </c>
      <c r="C386" s="17" t="s">
        <v>8696</v>
      </c>
      <c r="E386" s="17" t="s">
        <v>554</v>
      </c>
      <c r="F386" s="17" t="s">
        <v>9569</v>
      </c>
      <c r="G386" s="17" t="s">
        <v>9569</v>
      </c>
      <c r="H386" s="17" t="s">
        <v>9555</v>
      </c>
      <c r="I386" s="17" t="s">
        <v>9555</v>
      </c>
      <c r="O386" s="17" t="s">
        <v>11419</v>
      </c>
      <c r="P386" s="17" t="s">
        <v>12001</v>
      </c>
      <c r="Q386" s="17" t="s">
        <v>8137</v>
      </c>
      <c r="R386" s="17" t="s">
        <v>7600</v>
      </c>
    </row>
    <row r="387" spans="1:18" x14ac:dyDescent="0.25">
      <c r="A387" s="17" t="s">
        <v>4025</v>
      </c>
      <c r="B387" s="17" t="s">
        <v>8793</v>
      </c>
      <c r="C387" s="17" t="s">
        <v>8793</v>
      </c>
      <c r="E387" s="17" t="s">
        <v>555</v>
      </c>
      <c r="F387" s="17" t="s">
        <v>9570</v>
      </c>
      <c r="G387" s="17" t="s">
        <v>9570</v>
      </c>
      <c r="H387" s="17" t="s">
        <v>9556</v>
      </c>
      <c r="I387" s="17" t="s">
        <v>9556</v>
      </c>
      <c r="O387" s="17" t="s">
        <v>11420</v>
      </c>
      <c r="P387" s="17" t="s">
        <v>11999</v>
      </c>
      <c r="Q387" s="17" t="s">
        <v>8269</v>
      </c>
      <c r="R387" s="17" t="s">
        <v>7602</v>
      </c>
    </row>
    <row r="388" spans="1:18" x14ac:dyDescent="0.25">
      <c r="A388" s="17" t="s">
        <v>4062</v>
      </c>
      <c r="B388" s="17" t="s">
        <v>8698</v>
      </c>
      <c r="C388" s="17" t="s">
        <v>8698</v>
      </c>
      <c r="E388" s="17" t="s">
        <v>556</v>
      </c>
      <c r="F388" s="17" t="s">
        <v>9571</v>
      </c>
      <c r="G388" s="17" t="s">
        <v>9571</v>
      </c>
      <c r="H388" s="17" t="s">
        <v>9557</v>
      </c>
      <c r="I388" s="17" t="s">
        <v>9557</v>
      </c>
      <c r="O388" s="17" t="s">
        <v>11421</v>
      </c>
      <c r="P388" s="17" t="s">
        <v>12026</v>
      </c>
      <c r="Q388" s="17" t="s">
        <v>8277</v>
      </c>
      <c r="R388" s="17" t="s">
        <v>7679</v>
      </c>
    </row>
    <row r="389" spans="1:18" x14ac:dyDescent="0.25">
      <c r="A389" s="17" t="s">
        <v>4060</v>
      </c>
      <c r="B389" s="17" t="s">
        <v>8793</v>
      </c>
      <c r="C389" s="17" t="s">
        <v>8793</v>
      </c>
      <c r="E389" s="17" t="s">
        <v>557</v>
      </c>
      <c r="F389" s="17" t="s">
        <v>9572</v>
      </c>
      <c r="G389" s="17" t="s">
        <v>9572</v>
      </c>
      <c r="H389" s="17" t="s">
        <v>9558</v>
      </c>
      <c r="I389" s="17" t="s">
        <v>9558</v>
      </c>
      <c r="O389" s="17" t="s">
        <v>11422</v>
      </c>
      <c r="P389" s="17" t="s">
        <v>12001</v>
      </c>
      <c r="Q389" s="17" t="s">
        <v>8293</v>
      </c>
      <c r="R389" s="17" t="s">
        <v>7684</v>
      </c>
    </row>
    <row r="390" spans="1:18" x14ac:dyDescent="0.25">
      <c r="A390" s="17" t="s">
        <v>4076</v>
      </c>
      <c r="B390" s="17" t="s">
        <v>8696</v>
      </c>
      <c r="C390" s="17" t="s">
        <v>8696</v>
      </c>
      <c r="E390" s="17" t="s">
        <v>558</v>
      </c>
      <c r="F390" s="17" t="s">
        <v>9573</v>
      </c>
      <c r="G390" s="17" t="s">
        <v>9573</v>
      </c>
      <c r="H390" s="17" t="s">
        <v>9559</v>
      </c>
      <c r="I390" s="17" t="s">
        <v>9559</v>
      </c>
      <c r="O390" s="17" t="s">
        <v>11423</v>
      </c>
      <c r="P390" s="17" t="s">
        <v>12027</v>
      </c>
      <c r="Q390" s="17" t="s">
        <v>8303</v>
      </c>
      <c r="R390" s="17" t="s">
        <v>7693</v>
      </c>
    </row>
    <row r="391" spans="1:18" x14ac:dyDescent="0.25">
      <c r="A391" s="17" t="s">
        <v>4074</v>
      </c>
      <c r="B391" s="17" t="s">
        <v>8794</v>
      </c>
      <c r="C391" s="17" t="s">
        <v>8794</v>
      </c>
      <c r="E391" s="17" t="s">
        <v>559</v>
      </c>
      <c r="F391" s="17" t="s">
        <v>9574</v>
      </c>
      <c r="G391" s="17" t="s">
        <v>9574</v>
      </c>
      <c r="H391" s="17" t="s">
        <v>9560</v>
      </c>
      <c r="I391" s="17" t="s">
        <v>9560</v>
      </c>
      <c r="O391" s="17" t="s">
        <v>11424</v>
      </c>
      <c r="P391" s="17" t="s">
        <v>12001</v>
      </c>
      <c r="Q391" s="17" t="s">
        <v>8316</v>
      </c>
      <c r="R391" s="17" t="s">
        <v>7695</v>
      </c>
    </row>
    <row r="392" spans="1:18" x14ac:dyDescent="0.25">
      <c r="A392" s="17" t="s">
        <v>4092</v>
      </c>
      <c r="B392" s="17" t="s">
        <v>8698</v>
      </c>
      <c r="C392" s="17" t="s">
        <v>8698</v>
      </c>
      <c r="E392" s="17" t="s">
        <v>560</v>
      </c>
      <c r="F392" s="17" t="s">
        <v>9575</v>
      </c>
      <c r="G392" s="17" t="s">
        <v>9575</v>
      </c>
      <c r="H392" s="17" t="s">
        <v>9561</v>
      </c>
      <c r="I392" s="17" t="s">
        <v>9561</v>
      </c>
      <c r="O392" s="17" t="s">
        <v>11425</v>
      </c>
      <c r="P392" s="17" t="s">
        <v>12028</v>
      </c>
      <c r="Q392" s="17" t="s">
        <v>8427</v>
      </c>
      <c r="R392" s="17" t="s">
        <v>7698</v>
      </c>
    </row>
    <row r="393" spans="1:18" x14ac:dyDescent="0.25">
      <c r="A393" s="17" t="s">
        <v>4118</v>
      </c>
      <c r="B393" s="17" t="s">
        <v>8794</v>
      </c>
      <c r="C393" s="17" t="s">
        <v>8794</v>
      </c>
      <c r="E393" s="17" t="s">
        <v>561</v>
      </c>
      <c r="F393" s="17" t="s">
        <v>9576</v>
      </c>
      <c r="G393" s="17" t="s">
        <v>9576</v>
      </c>
      <c r="H393" s="17" t="s">
        <v>9562</v>
      </c>
      <c r="I393" s="17" t="s">
        <v>9562</v>
      </c>
      <c r="O393" s="17" t="s">
        <v>11426</v>
      </c>
      <c r="P393" s="17" t="s">
        <v>12001</v>
      </c>
      <c r="Q393" s="17" t="s">
        <v>8434</v>
      </c>
      <c r="R393" s="17" t="s">
        <v>7700</v>
      </c>
    </row>
    <row r="394" spans="1:18" x14ac:dyDescent="0.25">
      <c r="A394" s="17" t="s">
        <v>4247</v>
      </c>
      <c r="B394" s="17" t="s">
        <v>8795</v>
      </c>
      <c r="C394" s="17" t="s">
        <v>8795</v>
      </c>
      <c r="E394" s="17" t="s">
        <v>562</v>
      </c>
      <c r="F394" s="17" t="s">
        <v>9577</v>
      </c>
      <c r="G394" s="17" t="s">
        <v>9577</v>
      </c>
      <c r="H394" s="17" t="s">
        <v>9563</v>
      </c>
      <c r="I394" s="17" t="s">
        <v>9563</v>
      </c>
      <c r="O394" s="17" t="s">
        <v>11427</v>
      </c>
      <c r="P394" s="17" t="s">
        <v>12029</v>
      </c>
      <c r="Q394" s="17" t="s">
        <v>8448</v>
      </c>
      <c r="R394" s="17" t="s">
        <v>7702</v>
      </c>
    </row>
    <row r="395" spans="1:18" x14ac:dyDescent="0.25">
      <c r="A395" s="17" t="s">
        <v>4245</v>
      </c>
      <c r="B395" s="17" t="s">
        <v>8696</v>
      </c>
      <c r="C395" s="17" t="s">
        <v>8696</v>
      </c>
      <c r="E395" s="17" t="s">
        <v>563</v>
      </c>
      <c r="F395" s="17" t="s">
        <v>9578</v>
      </c>
      <c r="G395" s="17" t="s">
        <v>9578</v>
      </c>
      <c r="H395" s="17" t="s">
        <v>9564</v>
      </c>
      <c r="I395" s="17" t="s">
        <v>9564</v>
      </c>
      <c r="O395" s="17" t="s">
        <v>11428</v>
      </c>
      <c r="P395" s="17" t="s">
        <v>12001</v>
      </c>
      <c r="Q395" s="17" t="s">
        <v>8456</v>
      </c>
      <c r="R395" s="17" t="s">
        <v>7714</v>
      </c>
    </row>
    <row r="396" spans="1:18" x14ac:dyDescent="0.25">
      <c r="A396" s="17" t="s">
        <v>4303</v>
      </c>
      <c r="B396" s="17" t="s">
        <v>8796</v>
      </c>
      <c r="C396" s="17" t="s">
        <v>8796</v>
      </c>
      <c r="E396" s="17" t="s">
        <v>564</v>
      </c>
      <c r="F396" s="17" t="s">
        <v>9579</v>
      </c>
      <c r="G396" s="17" t="s">
        <v>9579</v>
      </c>
      <c r="H396" s="17" t="s">
        <v>9565</v>
      </c>
      <c r="I396" s="17" t="s">
        <v>9565</v>
      </c>
      <c r="O396" s="17" t="s">
        <v>11429</v>
      </c>
      <c r="P396" s="17" t="s">
        <v>12030</v>
      </c>
      <c r="Q396" s="17" t="s">
        <v>8472</v>
      </c>
      <c r="R396" s="17" t="s">
        <v>7716</v>
      </c>
    </row>
    <row r="397" spans="1:18" x14ac:dyDescent="0.25">
      <c r="A397" s="17" t="s">
        <v>4388</v>
      </c>
      <c r="B397" s="17" t="s">
        <v>8698</v>
      </c>
      <c r="C397" s="17" t="s">
        <v>8698</v>
      </c>
      <c r="E397" s="17" t="s">
        <v>565</v>
      </c>
      <c r="F397" s="17" t="s">
        <v>9580</v>
      </c>
      <c r="G397" s="17" t="s">
        <v>9580</v>
      </c>
      <c r="H397" s="17" t="s">
        <v>9566</v>
      </c>
      <c r="I397" s="17" t="s">
        <v>9566</v>
      </c>
      <c r="O397" s="17" t="s">
        <v>11430</v>
      </c>
      <c r="P397" s="17" t="s">
        <v>12001</v>
      </c>
      <c r="Q397" s="17" t="s">
        <v>8482</v>
      </c>
      <c r="R397" s="17" t="s">
        <v>7728</v>
      </c>
    </row>
    <row r="398" spans="1:18" x14ac:dyDescent="0.25">
      <c r="A398" s="17" t="s">
        <v>4395</v>
      </c>
      <c r="B398" s="17" t="s">
        <v>8796</v>
      </c>
      <c r="C398" s="17" t="s">
        <v>8796</v>
      </c>
      <c r="E398" s="17" t="s">
        <v>566</v>
      </c>
      <c r="F398" s="17" t="s">
        <v>9581</v>
      </c>
      <c r="G398" s="17" t="s">
        <v>9581</v>
      </c>
      <c r="H398" s="17" t="s">
        <v>9567</v>
      </c>
      <c r="I398" s="17" t="s">
        <v>9567</v>
      </c>
      <c r="O398" s="17" t="s">
        <v>11431</v>
      </c>
      <c r="P398" s="17" t="s">
        <v>12031</v>
      </c>
      <c r="Q398" s="17" t="s">
        <v>8495</v>
      </c>
      <c r="R398" s="17" t="s">
        <v>7730</v>
      </c>
    </row>
    <row r="399" spans="1:18" x14ac:dyDescent="0.25">
      <c r="A399" s="17" t="s">
        <v>4432</v>
      </c>
      <c r="B399" s="17" t="s">
        <v>8696</v>
      </c>
      <c r="C399" s="17" t="s">
        <v>8696</v>
      </c>
      <c r="E399" s="17" t="s">
        <v>567</v>
      </c>
      <c r="F399" s="17" t="s">
        <v>9582</v>
      </c>
      <c r="G399" s="17" t="s">
        <v>9582</v>
      </c>
      <c r="H399" s="17" t="s">
        <v>9568</v>
      </c>
      <c r="I399" s="17" t="s">
        <v>9568</v>
      </c>
      <c r="O399" s="17" t="s">
        <v>11432</v>
      </c>
      <c r="P399" s="17" t="s">
        <v>12001</v>
      </c>
      <c r="Q399" s="17" t="s">
        <v>8613</v>
      </c>
      <c r="R399" s="17" t="s">
        <v>7744</v>
      </c>
    </row>
    <row r="400" spans="1:18" x14ac:dyDescent="0.25">
      <c r="A400" s="17" t="s">
        <v>4430</v>
      </c>
      <c r="B400" s="17" t="s">
        <v>8797</v>
      </c>
      <c r="C400" s="17" t="s">
        <v>8797</v>
      </c>
      <c r="E400" s="17" t="s">
        <v>568</v>
      </c>
      <c r="F400" s="17" t="s">
        <v>9583</v>
      </c>
      <c r="G400" s="17" t="s">
        <v>9583</v>
      </c>
      <c r="H400" s="17" t="s">
        <v>9569</v>
      </c>
      <c r="I400" s="17" t="s">
        <v>9569</v>
      </c>
      <c r="O400" s="17" t="s">
        <v>11433</v>
      </c>
      <c r="P400" s="17" t="s">
        <v>12032</v>
      </c>
      <c r="Q400" s="17" t="s">
        <v>7602</v>
      </c>
      <c r="R400" s="17" t="s">
        <v>7746</v>
      </c>
    </row>
    <row r="401" spans="1:18" x14ac:dyDescent="0.25">
      <c r="A401" s="17" t="s">
        <v>4445</v>
      </c>
      <c r="B401" s="17" t="s">
        <v>8698</v>
      </c>
      <c r="C401" s="17" t="s">
        <v>8698</v>
      </c>
      <c r="E401" s="17" t="s">
        <v>569</v>
      </c>
      <c r="F401" s="17" t="s">
        <v>8944</v>
      </c>
      <c r="G401" s="17" t="s">
        <v>8944</v>
      </c>
      <c r="H401" s="17" t="s">
        <v>9570</v>
      </c>
      <c r="I401" s="17" t="s">
        <v>9570</v>
      </c>
      <c r="O401" s="17" t="s">
        <v>11434</v>
      </c>
      <c r="P401" s="17" t="s">
        <v>12001</v>
      </c>
      <c r="Q401" s="17" t="s">
        <v>7774</v>
      </c>
      <c r="R401" s="17" t="s">
        <v>7759</v>
      </c>
    </row>
    <row r="402" spans="1:18" x14ac:dyDescent="0.25">
      <c r="A402" s="17" t="s">
        <v>4446</v>
      </c>
      <c r="B402" s="17" t="s">
        <v>8797</v>
      </c>
      <c r="C402" s="17" t="s">
        <v>8797</v>
      </c>
      <c r="E402" s="17" t="s">
        <v>570</v>
      </c>
      <c r="F402" s="17" t="s">
        <v>9584</v>
      </c>
      <c r="G402" s="17" t="s">
        <v>9584</v>
      </c>
      <c r="H402" s="17" t="s">
        <v>9571</v>
      </c>
      <c r="I402" s="17" t="s">
        <v>9571</v>
      </c>
      <c r="O402" s="17" t="s">
        <v>11435</v>
      </c>
      <c r="P402" s="17" t="s">
        <v>12033</v>
      </c>
      <c r="Q402" s="17" t="s">
        <v>8088</v>
      </c>
      <c r="R402" s="17" t="s">
        <v>7772</v>
      </c>
    </row>
    <row r="403" spans="1:18" x14ac:dyDescent="0.25">
      <c r="A403" s="17" t="s">
        <v>4444</v>
      </c>
      <c r="B403" s="17" t="s">
        <v>8696</v>
      </c>
      <c r="C403" s="17" t="s">
        <v>8696</v>
      </c>
      <c r="E403" s="17" t="s">
        <v>571</v>
      </c>
      <c r="F403" s="17" t="s">
        <v>9585</v>
      </c>
      <c r="G403" s="17" t="s">
        <v>9585</v>
      </c>
      <c r="H403" s="17" t="s">
        <v>9572</v>
      </c>
      <c r="I403" s="17" t="s">
        <v>9572</v>
      </c>
      <c r="O403" s="17" t="s">
        <v>11436</v>
      </c>
      <c r="P403" s="17" t="s">
        <v>12001</v>
      </c>
      <c r="Q403" s="17" t="s">
        <v>7513</v>
      </c>
      <c r="R403" s="17" t="s">
        <v>7774</v>
      </c>
    </row>
    <row r="404" spans="1:18" x14ac:dyDescent="0.25">
      <c r="A404" s="17" t="s">
        <v>4475</v>
      </c>
      <c r="B404" s="17" t="s">
        <v>8798</v>
      </c>
      <c r="C404" s="17" t="s">
        <v>8798</v>
      </c>
      <c r="E404" s="17" t="s">
        <v>572</v>
      </c>
      <c r="F404" s="17" t="s">
        <v>9586</v>
      </c>
      <c r="G404" s="17" t="s">
        <v>9586</v>
      </c>
      <c r="H404" s="17" t="s">
        <v>9573</v>
      </c>
      <c r="I404" s="17" t="s">
        <v>9573</v>
      </c>
      <c r="O404" s="17" t="s">
        <v>11437</v>
      </c>
      <c r="P404" s="17" t="s">
        <v>12034</v>
      </c>
      <c r="Q404" s="17" t="s">
        <v>7520</v>
      </c>
      <c r="R404" s="17" t="s">
        <v>7785</v>
      </c>
    </row>
    <row r="405" spans="1:18" x14ac:dyDescent="0.25">
      <c r="A405" s="17" t="s">
        <v>4488</v>
      </c>
      <c r="B405" s="17" t="s">
        <v>8698</v>
      </c>
      <c r="C405" s="17" t="s">
        <v>8698</v>
      </c>
      <c r="E405" s="17" t="s">
        <v>573</v>
      </c>
      <c r="F405" s="17" t="s">
        <v>9587</v>
      </c>
      <c r="G405" s="17" t="s">
        <v>9587</v>
      </c>
      <c r="H405" s="17" t="s">
        <v>9574</v>
      </c>
      <c r="I405" s="17" t="s">
        <v>9574</v>
      </c>
      <c r="O405" s="17" t="s">
        <v>11438</v>
      </c>
      <c r="P405" s="17" t="s">
        <v>12001</v>
      </c>
      <c r="Q405" s="17" t="s">
        <v>7684</v>
      </c>
      <c r="R405" s="17" t="s">
        <v>8049</v>
      </c>
    </row>
    <row r="406" spans="1:18" x14ac:dyDescent="0.25">
      <c r="A406" s="17" t="s">
        <v>4617</v>
      </c>
      <c r="B406" s="17" t="s">
        <v>8798</v>
      </c>
      <c r="C406" s="17" t="s">
        <v>8798</v>
      </c>
      <c r="E406" s="17" t="s">
        <v>574</v>
      </c>
      <c r="F406" s="17" t="s">
        <v>9588</v>
      </c>
      <c r="G406" s="17" t="s">
        <v>9588</v>
      </c>
      <c r="H406" s="17" t="s">
        <v>9575</v>
      </c>
      <c r="I406" s="17" t="s">
        <v>9575</v>
      </c>
      <c r="O406" s="17" t="s">
        <v>11439</v>
      </c>
      <c r="P406" s="17" t="s">
        <v>12035</v>
      </c>
      <c r="Q406" s="17" t="s">
        <v>7698</v>
      </c>
      <c r="R406" s="17" t="s">
        <v>8054</v>
      </c>
    </row>
    <row r="407" spans="1:18" x14ac:dyDescent="0.25">
      <c r="A407" s="17" t="s">
        <v>4615</v>
      </c>
      <c r="B407" s="17" t="s">
        <v>8696</v>
      </c>
      <c r="C407" s="17" t="s">
        <v>8696</v>
      </c>
      <c r="E407" s="17" t="s">
        <v>575</v>
      </c>
      <c r="F407" s="17" t="s">
        <v>9589</v>
      </c>
      <c r="G407" s="17" t="s">
        <v>9589</v>
      </c>
      <c r="H407" s="17" t="s">
        <v>9576</v>
      </c>
      <c r="I407" s="17" t="s">
        <v>9576</v>
      </c>
      <c r="O407" s="17" t="s">
        <v>11440</v>
      </c>
      <c r="P407" s="17" t="s">
        <v>12001</v>
      </c>
      <c r="Q407" s="17" t="s">
        <v>8054</v>
      </c>
      <c r="R407" s="17" t="s">
        <v>8063</v>
      </c>
    </row>
    <row r="408" spans="1:18" x14ac:dyDescent="0.25">
      <c r="A408" s="17" t="s">
        <v>4667</v>
      </c>
      <c r="B408" s="17" t="s">
        <v>8799</v>
      </c>
      <c r="C408" s="17" t="s">
        <v>8799</v>
      </c>
      <c r="E408" s="17" t="s">
        <v>576</v>
      </c>
      <c r="F408" s="17" t="s">
        <v>9590</v>
      </c>
      <c r="G408" s="17" t="s">
        <v>9590</v>
      </c>
      <c r="H408" s="17" t="s">
        <v>9577</v>
      </c>
      <c r="I408" s="17" t="s">
        <v>9577</v>
      </c>
      <c r="O408" s="17" t="s">
        <v>11441</v>
      </c>
      <c r="P408" s="17" t="s">
        <v>12036</v>
      </c>
      <c r="Q408" s="17" t="s">
        <v>8068</v>
      </c>
      <c r="R408" s="17" t="s">
        <v>8065</v>
      </c>
    </row>
    <row r="409" spans="1:18" x14ac:dyDescent="0.25">
      <c r="A409" s="17" t="s">
        <v>4759</v>
      </c>
      <c r="B409" s="17" t="s">
        <v>8698</v>
      </c>
      <c r="C409" s="17" t="s">
        <v>8698</v>
      </c>
      <c r="E409" s="17" t="s">
        <v>577</v>
      </c>
      <c r="F409" s="17" t="s">
        <v>9591</v>
      </c>
      <c r="G409" s="17" t="s">
        <v>9591</v>
      </c>
      <c r="H409" s="17" t="s">
        <v>9578</v>
      </c>
      <c r="I409" s="17" t="s">
        <v>9578</v>
      </c>
      <c r="O409" s="17" t="s">
        <v>11442</v>
      </c>
      <c r="P409" s="17" t="s">
        <v>12001</v>
      </c>
      <c r="Q409" s="17" t="s">
        <v>8075</v>
      </c>
      <c r="R409" s="17" t="s">
        <v>8068</v>
      </c>
    </row>
    <row r="410" spans="1:18" x14ac:dyDescent="0.25">
      <c r="A410" s="17" t="s">
        <v>4780</v>
      </c>
      <c r="B410" s="17" t="s">
        <v>8799</v>
      </c>
      <c r="C410" s="17" t="s">
        <v>8799</v>
      </c>
      <c r="E410" s="17" t="s">
        <v>578</v>
      </c>
      <c r="F410" s="17" t="s">
        <v>9592</v>
      </c>
      <c r="G410" s="17" t="s">
        <v>9592</v>
      </c>
      <c r="H410" s="17" t="s">
        <v>9579</v>
      </c>
      <c r="I410" s="17" t="s">
        <v>9579</v>
      </c>
      <c r="O410" s="17" t="s">
        <v>11443</v>
      </c>
      <c r="P410" s="17" t="s">
        <v>11883</v>
      </c>
      <c r="Q410" s="17" t="s">
        <v>8132</v>
      </c>
      <c r="R410" s="17" t="s">
        <v>8070</v>
      </c>
    </row>
    <row r="411" spans="1:18" x14ac:dyDescent="0.25">
      <c r="A411" s="17" t="s">
        <v>4796</v>
      </c>
      <c r="B411" s="17" t="s">
        <v>8696</v>
      </c>
      <c r="C411" s="17" t="s">
        <v>8696</v>
      </c>
      <c r="E411" s="17" t="s">
        <v>579</v>
      </c>
      <c r="F411" s="17" t="s">
        <v>9593</v>
      </c>
      <c r="G411" s="17" t="s">
        <v>9593</v>
      </c>
      <c r="H411" s="17" t="s">
        <v>9580</v>
      </c>
      <c r="I411" s="17" t="s">
        <v>9580</v>
      </c>
      <c r="O411" s="17" t="s">
        <v>11444</v>
      </c>
      <c r="P411" s="17" t="s">
        <v>12001</v>
      </c>
      <c r="Q411" s="17" t="s">
        <v>8274</v>
      </c>
      <c r="R411" s="17" t="s">
        <v>8072</v>
      </c>
    </row>
    <row r="412" spans="1:18" x14ac:dyDescent="0.25">
      <c r="A412" s="17" t="s">
        <v>4794</v>
      </c>
      <c r="B412" s="17" t="s">
        <v>8800</v>
      </c>
      <c r="C412" s="17" t="s">
        <v>8800</v>
      </c>
      <c r="E412" s="17" t="s">
        <v>580</v>
      </c>
      <c r="F412" s="17" t="s">
        <v>9594</v>
      </c>
      <c r="G412" s="17" t="s">
        <v>9594</v>
      </c>
      <c r="H412" s="17" t="s">
        <v>9581</v>
      </c>
      <c r="I412" s="17" t="s">
        <v>9581</v>
      </c>
      <c r="O412" s="17" t="s">
        <v>11445</v>
      </c>
      <c r="P412" s="17" t="s">
        <v>11884</v>
      </c>
      <c r="Q412" s="17" t="s">
        <v>8311</v>
      </c>
      <c r="R412" s="17" t="s">
        <v>8075</v>
      </c>
    </row>
    <row r="413" spans="1:18" x14ac:dyDescent="0.25">
      <c r="A413" s="17" t="s">
        <v>4846</v>
      </c>
      <c r="B413" s="17" t="s">
        <v>8698</v>
      </c>
      <c r="C413" s="17" t="s">
        <v>8698</v>
      </c>
      <c r="E413" s="17" t="s">
        <v>581</v>
      </c>
      <c r="F413" s="17" t="s">
        <v>9595</v>
      </c>
      <c r="G413" s="17" t="s">
        <v>9595</v>
      </c>
      <c r="H413" s="17" t="s">
        <v>9582</v>
      </c>
      <c r="I413" s="17" t="s">
        <v>9582</v>
      </c>
      <c r="O413" s="17" t="s">
        <v>11446</v>
      </c>
      <c r="P413" s="17" t="s">
        <v>12001</v>
      </c>
      <c r="Q413" s="17" t="s">
        <v>8418</v>
      </c>
      <c r="R413" s="17" t="s">
        <v>8084</v>
      </c>
    </row>
    <row r="414" spans="1:18" x14ac:dyDescent="0.25">
      <c r="A414" s="17" t="s">
        <v>4975</v>
      </c>
      <c r="B414" s="17" t="s">
        <v>8800</v>
      </c>
      <c r="C414" s="17" t="s">
        <v>8800</v>
      </c>
      <c r="E414" s="17" t="s">
        <v>582</v>
      </c>
      <c r="F414" s="17" t="s">
        <v>9596</v>
      </c>
      <c r="G414" s="17" t="s">
        <v>9596</v>
      </c>
      <c r="H414" s="17" t="s">
        <v>9583</v>
      </c>
      <c r="I414" s="17" t="s">
        <v>9583</v>
      </c>
      <c r="O414" s="17" t="s">
        <v>11447</v>
      </c>
      <c r="P414" s="17" t="s">
        <v>11885</v>
      </c>
      <c r="Q414" s="17" t="s">
        <v>8432</v>
      </c>
      <c r="R414" s="17" t="s">
        <v>8086</v>
      </c>
    </row>
    <row r="415" spans="1:18" x14ac:dyDescent="0.25">
      <c r="A415" s="17" t="s">
        <v>4973</v>
      </c>
      <c r="B415" s="17" t="s">
        <v>8696</v>
      </c>
      <c r="C415" s="17" t="s">
        <v>8696</v>
      </c>
      <c r="E415" s="17" t="s">
        <v>583</v>
      </c>
      <c r="F415" s="17" t="s">
        <v>9597</v>
      </c>
      <c r="G415" s="17" t="s">
        <v>9597</v>
      </c>
      <c r="H415" s="17" t="s">
        <v>10773</v>
      </c>
      <c r="I415" s="17" t="s">
        <v>10773</v>
      </c>
      <c r="O415" s="17" t="s">
        <v>11448</v>
      </c>
      <c r="P415" s="17" t="s">
        <v>12001</v>
      </c>
      <c r="Q415" s="17" t="s">
        <v>8439</v>
      </c>
      <c r="R415" s="17" t="s">
        <v>8088</v>
      </c>
    </row>
    <row r="416" spans="1:18" x14ac:dyDescent="0.25">
      <c r="A416" s="17" t="s">
        <v>5025</v>
      </c>
      <c r="B416" s="17" t="s">
        <v>8801</v>
      </c>
      <c r="C416" s="17" t="s">
        <v>8801</v>
      </c>
      <c r="E416" s="17" t="s">
        <v>584</v>
      </c>
      <c r="F416" s="17" t="s">
        <v>9598</v>
      </c>
      <c r="G416" s="17" t="s">
        <v>9598</v>
      </c>
      <c r="H416" s="17" t="s">
        <v>10774</v>
      </c>
      <c r="I416" s="17" t="s">
        <v>10774</v>
      </c>
      <c r="O416" s="17" t="s">
        <v>11449</v>
      </c>
      <c r="P416" s="17" t="s">
        <v>11886</v>
      </c>
      <c r="Q416" s="17" t="s">
        <v>8453</v>
      </c>
      <c r="R416" s="17" t="s">
        <v>8098</v>
      </c>
    </row>
    <row r="417" spans="1:18" x14ac:dyDescent="0.25">
      <c r="A417" s="17" t="s">
        <v>6260</v>
      </c>
      <c r="B417" s="17" t="s">
        <v>8698</v>
      </c>
      <c r="C417" s="17" t="s">
        <v>8698</v>
      </c>
      <c r="E417" s="17" t="s">
        <v>585</v>
      </c>
      <c r="F417" s="17" t="s">
        <v>9599</v>
      </c>
      <c r="G417" s="17" t="s">
        <v>9599</v>
      </c>
      <c r="H417" s="17" t="s">
        <v>10775</v>
      </c>
      <c r="I417" s="17" t="s">
        <v>10775</v>
      </c>
      <c r="O417" s="17" t="s">
        <v>10679</v>
      </c>
      <c r="P417" s="17" t="s">
        <v>12001</v>
      </c>
      <c r="Q417" s="17" t="s">
        <v>8477</v>
      </c>
      <c r="R417" s="17" t="s">
        <v>8100</v>
      </c>
    </row>
    <row r="418" spans="1:18" x14ac:dyDescent="0.25">
      <c r="A418" s="17" t="s">
        <v>6270</v>
      </c>
      <c r="B418" s="17" t="s">
        <v>8801</v>
      </c>
      <c r="C418" s="17" t="s">
        <v>8801</v>
      </c>
      <c r="E418" s="17" t="s">
        <v>586</v>
      </c>
      <c r="F418" s="17" t="s">
        <v>9600</v>
      </c>
      <c r="G418" s="17" t="s">
        <v>9600</v>
      </c>
      <c r="H418" s="17" t="s">
        <v>10776</v>
      </c>
      <c r="I418" s="17" t="s">
        <v>10776</v>
      </c>
      <c r="O418" s="17" t="s">
        <v>11450</v>
      </c>
      <c r="P418" s="17" t="s">
        <v>11887</v>
      </c>
      <c r="Q418" s="17" t="s">
        <v>8597</v>
      </c>
      <c r="R418" s="17" t="s">
        <v>8114</v>
      </c>
    </row>
    <row r="419" spans="1:18" x14ac:dyDescent="0.25">
      <c r="A419" s="17" t="s">
        <v>6271</v>
      </c>
      <c r="B419" s="17" t="s">
        <v>8696</v>
      </c>
      <c r="C419" s="17" t="s">
        <v>8696</v>
      </c>
      <c r="E419" s="17" t="s">
        <v>587</v>
      </c>
      <c r="F419" s="17" t="s">
        <v>9601</v>
      </c>
      <c r="G419" s="17" t="s">
        <v>9601</v>
      </c>
      <c r="H419" s="17" t="s">
        <v>10777</v>
      </c>
      <c r="I419" s="17" t="s">
        <v>10777</v>
      </c>
      <c r="O419" s="17" t="s">
        <v>11451</v>
      </c>
      <c r="P419" s="17" t="s">
        <v>12001</v>
      </c>
      <c r="Q419" s="17" t="s">
        <v>8611</v>
      </c>
      <c r="R419" s="17" t="s">
        <v>8116</v>
      </c>
    </row>
    <row r="420" spans="1:18" x14ac:dyDescent="0.25">
      <c r="A420" s="17" t="s">
        <v>6269</v>
      </c>
      <c r="B420" s="17" t="s">
        <v>8802</v>
      </c>
      <c r="C420" s="17" t="s">
        <v>8802</v>
      </c>
      <c r="E420" s="17" t="s">
        <v>588</v>
      </c>
      <c r="F420" s="17" t="s">
        <v>9602</v>
      </c>
      <c r="G420" s="17" t="s">
        <v>9602</v>
      </c>
      <c r="H420" s="17" t="s">
        <v>10778</v>
      </c>
      <c r="I420" s="17" t="s">
        <v>10778</v>
      </c>
      <c r="O420" s="17" t="s">
        <v>11452</v>
      </c>
      <c r="P420" s="17" t="s">
        <v>11888</v>
      </c>
      <c r="Q420" s="17" t="s">
        <v>8632</v>
      </c>
      <c r="R420" s="17" t="s">
        <v>8124</v>
      </c>
    </row>
    <row r="421" spans="1:18" x14ac:dyDescent="0.25">
      <c r="A421" s="17" t="s">
        <v>6274</v>
      </c>
      <c r="B421" s="17" t="s">
        <v>8698</v>
      </c>
      <c r="C421" s="17" t="s">
        <v>8698</v>
      </c>
      <c r="E421" s="17" t="s">
        <v>589</v>
      </c>
      <c r="F421" s="17" t="s">
        <v>9603</v>
      </c>
      <c r="G421" s="17" t="s">
        <v>9603</v>
      </c>
      <c r="H421" s="17" t="s">
        <v>10779</v>
      </c>
      <c r="I421" s="17" t="s">
        <v>10779</v>
      </c>
      <c r="O421" s="17" t="s">
        <v>11453</v>
      </c>
      <c r="P421" s="17" t="s">
        <v>12001</v>
      </c>
      <c r="Q421" s="17" t="s">
        <v>8640</v>
      </c>
      <c r="R421" s="17" t="s">
        <v>8129</v>
      </c>
    </row>
    <row r="422" spans="1:18" x14ac:dyDescent="0.25">
      <c r="A422" s="17" t="s">
        <v>6277</v>
      </c>
      <c r="B422" s="17" t="s">
        <v>8802</v>
      </c>
      <c r="C422" s="17" t="s">
        <v>8802</v>
      </c>
      <c r="E422" s="17" t="s">
        <v>590</v>
      </c>
      <c r="F422" s="17" t="s">
        <v>9604</v>
      </c>
      <c r="G422" s="17" t="s">
        <v>9604</v>
      </c>
      <c r="H422" s="17" t="s">
        <v>10780</v>
      </c>
      <c r="I422" s="17" t="s">
        <v>10780</v>
      </c>
      <c r="O422" s="17" t="s">
        <v>11454</v>
      </c>
      <c r="P422" s="17" t="s">
        <v>11889</v>
      </c>
      <c r="Q422" s="17" t="s">
        <v>8592</v>
      </c>
      <c r="R422" s="17" t="s">
        <v>8132</v>
      </c>
    </row>
    <row r="423" spans="1:18" x14ac:dyDescent="0.25">
      <c r="A423" s="17" t="s">
        <v>6278</v>
      </c>
      <c r="B423" s="17" t="s">
        <v>8696</v>
      </c>
      <c r="C423" s="17" t="s">
        <v>8696</v>
      </c>
      <c r="E423" s="17" t="s">
        <v>591</v>
      </c>
      <c r="F423" s="17" t="s">
        <v>9605</v>
      </c>
      <c r="G423" s="17" t="s">
        <v>9605</v>
      </c>
      <c r="H423" s="17" t="s">
        <v>10781</v>
      </c>
      <c r="I423" s="17" t="s">
        <v>10781</v>
      </c>
      <c r="O423" s="17" t="s">
        <v>11455</v>
      </c>
      <c r="P423" s="17" t="s">
        <v>12001</v>
      </c>
      <c r="Q423" s="17" t="s">
        <v>7767</v>
      </c>
      <c r="R423" s="17" t="s">
        <v>8137</v>
      </c>
    </row>
    <row r="424" spans="1:18" x14ac:dyDescent="0.25">
      <c r="A424" s="17" t="s">
        <v>6276</v>
      </c>
      <c r="B424" s="17" t="s">
        <v>8803</v>
      </c>
      <c r="C424" s="17" t="s">
        <v>8803</v>
      </c>
      <c r="E424" s="17" t="s">
        <v>592</v>
      </c>
      <c r="F424" s="17" t="s">
        <v>9606</v>
      </c>
      <c r="G424" s="17" t="s">
        <v>9606</v>
      </c>
      <c r="H424" s="17" t="s">
        <v>10782</v>
      </c>
      <c r="I424" s="17" t="s">
        <v>10782</v>
      </c>
      <c r="O424" s="17" t="s">
        <v>11456</v>
      </c>
      <c r="P424" s="17" t="s">
        <v>11890</v>
      </c>
      <c r="R424" s="17" t="s">
        <v>8142</v>
      </c>
    </row>
    <row r="425" spans="1:18" x14ac:dyDescent="0.25">
      <c r="A425" s="17" t="s">
        <v>6281</v>
      </c>
      <c r="B425" s="17" t="s">
        <v>8698</v>
      </c>
      <c r="C425" s="17" t="s">
        <v>8698</v>
      </c>
      <c r="E425" s="17" t="s">
        <v>593</v>
      </c>
      <c r="F425" s="17" t="s">
        <v>9607</v>
      </c>
      <c r="G425" s="17" t="s">
        <v>9607</v>
      </c>
      <c r="H425" s="17" t="s">
        <v>10783</v>
      </c>
      <c r="I425" s="17" t="s">
        <v>10783</v>
      </c>
      <c r="O425" s="17" t="s">
        <v>11457</v>
      </c>
      <c r="P425" s="17" t="s">
        <v>12001</v>
      </c>
      <c r="R425" s="17" t="s">
        <v>8253</v>
      </c>
    </row>
    <row r="426" spans="1:18" x14ac:dyDescent="0.25">
      <c r="A426" s="17" t="s">
        <v>6292</v>
      </c>
      <c r="B426" s="17" t="s">
        <v>8803</v>
      </c>
      <c r="C426" s="17" t="s">
        <v>8803</v>
      </c>
      <c r="E426" s="17" t="s">
        <v>594</v>
      </c>
      <c r="F426" s="17" t="s">
        <v>9608</v>
      </c>
      <c r="G426" s="17" t="s">
        <v>9608</v>
      </c>
      <c r="H426" s="17" t="s">
        <v>10784</v>
      </c>
      <c r="I426" s="17" t="s">
        <v>10784</v>
      </c>
      <c r="O426" s="17" t="s">
        <v>11458</v>
      </c>
      <c r="P426" s="17" t="s">
        <v>11891</v>
      </c>
      <c r="R426" s="17" t="s">
        <v>8269</v>
      </c>
    </row>
    <row r="427" spans="1:18" x14ac:dyDescent="0.25">
      <c r="A427" s="17" t="s">
        <v>6290</v>
      </c>
      <c r="B427" s="17" t="s">
        <v>8696</v>
      </c>
      <c r="C427" s="17" t="s">
        <v>8696</v>
      </c>
      <c r="E427" s="17" t="s">
        <v>595</v>
      </c>
      <c r="F427" s="17" t="s">
        <v>9609</v>
      </c>
      <c r="G427" s="17" t="s">
        <v>9609</v>
      </c>
      <c r="H427" s="17" t="s">
        <v>10785</v>
      </c>
      <c r="I427" s="17" t="s">
        <v>10785</v>
      </c>
      <c r="O427" s="17" t="s">
        <v>11459</v>
      </c>
      <c r="P427" s="17" t="s">
        <v>12001</v>
      </c>
      <c r="R427" s="17" t="s">
        <v>8271</v>
      </c>
    </row>
    <row r="428" spans="1:18" x14ac:dyDescent="0.25">
      <c r="A428" s="17" t="s">
        <v>6298</v>
      </c>
      <c r="B428" s="17" t="s">
        <v>8804</v>
      </c>
      <c r="C428" s="17" t="s">
        <v>8804</v>
      </c>
      <c r="E428" s="17" t="s">
        <v>596</v>
      </c>
      <c r="F428" s="17" t="s">
        <v>9610</v>
      </c>
      <c r="G428" s="17" t="s">
        <v>9610</v>
      </c>
      <c r="H428" s="17" t="s">
        <v>10786</v>
      </c>
      <c r="I428" s="17" t="s">
        <v>10786</v>
      </c>
      <c r="O428" s="17" t="s">
        <v>11460</v>
      </c>
      <c r="P428" s="17" t="s">
        <v>11892</v>
      </c>
      <c r="R428" s="17" t="s">
        <v>8274</v>
      </c>
    </row>
    <row r="429" spans="1:18" x14ac:dyDescent="0.25">
      <c r="A429" s="17" t="s">
        <v>6299</v>
      </c>
      <c r="B429" s="17" t="s">
        <v>8698</v>
      </c>
      <c r="C429" s="17" t="s">
        <v>8698</v>
      </c>
      <c r="E429" s="17" t="s">
        <v>597</v>
      </c>
      <c r="F429" s="17" t="s">
        <v>9611</v>
      </c>
      <c r="G429" s="17" t="s">
        <v>9611</v>
      </c>
      <c r="H429" s="17" t="s">
        <v>8944</v>
      </c>
      <c r="I429" s="17" t="s">
        <v>8944</v>
      </c>
      <c r="O429" s="17" t="s">
        <v>11461</v>
      </c>
      <c r="P429" s="17" t="s">
        <v>12001</v>
      </c>
      <c r="R429" s="17" t="s">
        <v>8277</v>
      </c>
    </row>
    <row r="430" spans="1:18" x14ac:dyDescent="0.25">
      <c r="A430" s="17" t="s">
        <v>6297</v>
      </c>
      <c r="B430" s="17" t="s">
        <v>8804</v>
      </c>
      <c r="C430" s="17" t="s">
        <v>8804</v>
      </c>
      <c r="E430" s="17" t="s">
        <v>598</v>
      </c>
      <c r="F430" s="17" t="s">
        <v>9612</v>
      </c>
      <c r="G430" s="17" t="s">
        <v>9612</v>
      </c>
      <c r="H430" s="17" t="s">
        <v>9584</v>
      </c>
      <c r="I430" s="17" t="s">
        <v>9584</v>
      </c>
      <c r="O430" s="17" t="s">
        <v>11462</v>
      </c>
      <c r="P430" s="17" t="s">
        <v>11893</v>
      </c>
      <c r="R430" s="17" t="s">
        <v>8279</v>
      </c>
    </row>
    <row r="431" spans="1:18" x14ac:dyDescent="0.25">
      <c r="A431" s="17" t="s">
        <v>6305</v>
      </c>
      <c r="B431" s="17" t="s">
        <v>8696</v>
      </c>
      <c r="C431" s="17" t="s">
        <v>8696</v>
      </c>
      <c r="E431" s="17" t="s">
        <v>599</v>
      </c>
      <c r="F431" s="17" t="s">
        <v>9613</v>
      </c>
      <c r="G431" s="17" t="s">
        <v>9613</v>
      </c>
      <c r="H431" s="17" t="s">
        <v>9585</v>
      </c>
      <c r="I431" s="17" t="s">
        <v>9585</v>
      </c>
      <c r="O431" s="17" t="s">
        <v>11463</v>
      </c>
      <c r="P431" s="17" t="s">
        <v>12001</v>
      </c>
      <c r="R431" s="17" t="s">
        <v>8293</v>
      </c>
    </row>
    <row r="432" spans="1:18" x14ac:dyDescent="0.25">
      <c r="A432" s="17" t="s">
        <v>6312</v>
      </c>
      <c r="B432" s="17" t="s">
        <v>8805</v>
      </c>
      <c r="C432" s="17" t="s">
        <v>8805</v>
      </c>
      <c r="E432" s="17" t="s">
        <v>600</v>
      </c>
      <c r="F432" s="17" t="s">
        <v>9614</v>
      </c>
      <c r="G432" s="17" t="s">
        <v>9614</v>
      </c>
      <c r="H432" s="17" t="s">
        <v>9586</v>
      </c>
      <c r="I432" s="17" t="s">
        <v>9586</v>
      </c>
      <c r="O432" s="17" t="s">
        <v>11464</v>
      </c>
      <c r="P432" s="17" t="s">
        <v>11894</v>
      </c>
      <c r="R432" s="17" t="s">
        <v>8295</v>
      </c>
    </row>
    <row r="433" spans="1:18" x14ac:dyDescent="0.25">
      <c r="A433" s="17" t="s">
        <v>6313</v>
      </c>
      <c r="B433" s="17" t="s">
        <v>8698</v>
      </c>
      <c r="C433" s="17" t="s">
        <v>8698</v>
      </c>
      <c r="E433" s="17" t="s">
        <v>601</v>
      </c>
      <c r="F433" s="17" t="s">
        <v>9615</v>
      </c>
      <c r="G433" s="17" t="s">
        <v>9615</v>
      </c>
      <c r="H433" s="17" t="s">
        <v>9587</v>
      </c>
      <c r="I433" s="17" t="s">
        <v>9587</v>
      </c>
      <c r="O433" s="17" t="s">
        <v>11465</v>
      </c>
      <c r="P433" s="17" t="s">
        <v>12001</v>
      </c>
      <c r="R433" s="17" t="s">
        <v>8303</v>
      </c>
    </row>
    <row r="434" spans="1:18" x14ac:dyDescent="0.25">
      <c r="A434" s="17" t="s">
        <v>6311</v>
      </c>
      <c r="B434" s="17" t="s">
        <v>8805</v>
      </c>
      <c r="C434" s="17" t="s">
        <v>8805</v>
      </c>
      <c r="E434" s="17" t="s">
        <v>602</v>
      </c>
      <c r="F434" s="17" t="s">
        <v>9616</v>
      </c>
      <c r="G434" s="17" t="s">
        <v>9616</v>
      </c>
      <c r="H434" s="17" t="s">
        <v>9588</v>
      </c>
      <c r="I434" s="17" t="s">
        <v>9588</v>
      </c>
      <c r="O434" s="17" t="s">
        <v>11466</v>
      </c>
      <c r="P434" s="17" t="s">
        <v>11895</v>
      </c>
      <c r="R434" s="17" t="s">
        <v>8308</v>
      </c>
    </row>
    <row r="435" spans="1:18" x14ac:dyDescent="0.25">
      <c r="A435" s="17" t="s">
        <v>6314</v>
      </c>
      <c r="B435" s="17" t="s">
        <v>8696</v>
      </c>
      <c r="C435" s="17" t="s">
        <v>8696</v>
      </c>
      <c r="E435" s="17" t="s">
        <v>603</v>
      </c>
      <c r="F435" s="17" t="s">
        <v>9617</v>
      </c>
      <c r="G435" s="17" t="s">
        <v>9617</v>
      </c>
      <c r="H435" s="17" t="s">
        <v>9589</v>
      </c>
      <c r="I435" s="17" t="s">
        <v>9589</v>
      </c>
      <c r="O435" s="17" t="s">
        <v>11467</v>
      </c>
      <c r="P435" s="17" t="s">
        <v>12001</v>
      </c>
      <c r="R435" s="17" t="s">
        <v>8311</v>
      </c>
    </row>
    <row r="436" spans="1:18" x14ac:dyDescent="0.25">
      <c r="A436" s="17" t="s">
        <v>6326</v>
      </c>
      <c r="B436" s="17" t="s">
        <v>8806</v>
      </c>
      <c r="C436" s="17" t="s">
        <v>8806</v>
      </c>
      <c r="E436" s="17" t="s">
        <v>604</v>
      </c>
      <c r="F436" s="17" t="s">
        <v>9618</v>
      </c>
      <c r="G436" s="17" t="s">
        <v>9618</v>
      </c>
      <c r="H436" s="17" t="s">
        <v>9590</v>
      </c>
      <c r="I436" s="17" t="s">
        <v>9590</v>
      </c>
      <c r="O436" s="17" t="s">
        <v>11468</v>
      </c>
      <c r="P436" s="17" t="s">
        <v>11896</v>
      </c>
      <c r="R436" s="17" t="s">
        <v>8314</v>
      </c>
    </row>
    <row r="437" spans="1:18" x14ac:dyDescent="0.25">
      <c r="A437" s="17" t="s">
        <v>6327</v>
      </c>
      <c r="B437" s="17" t="s">
        <v>8698</v>
      </c>
      <c r="C437" s="17" t="s">
        <v>8698</v>
      </c>
      <c r="E437" s="17" t="s">
        <v>605</v>
      </c>
      <c r="F437" s="17" t="s">
        <v>9619</v>
      </c>
      <c r="G437" s="17" t="s">
        <v>9619</v>
      </c>
      <c r="H437" s="17" t="s">
        <v>9591</v>
      </c>
      <c r="I437" s="17" t="s">
        <v>9591</v>
      </c>
      <c r="O437" s="17" t="s">
        <v>11469</v>
      </c>
      <c r="P437" s="17" t="s">
        <v>12001</v>
      </c>
      <c r="R437" s="17" t="s">
        <v>8316</v>
      </c>
    </row>
    <row r="438" spans="1:18" x14ac:dyDescent="0.25">
      <c r="A438" s="17" t="s">
        <v>6325</v>
      </c>
      <c r="B438" s="17" t="s">
        <v>8806</v>
      </c>
      <c r="C438" s="17" t="s">
        <v>8806</v>
      </c>
      <c r="E438" s="17" t="s">
        <v>606</v>
      </c>
      <c r="F438" s="17" t="s">
        <v>9620</v>
      </c>
      <c r="G438" s="17" t="s">
        <v>9620</v>
      </c>
      <c r="H438" s="17" t="s">
        <v>9592</v>
      </c>
      <c r="I438" s="17" t="s">
        <v>9592</v>
      </c>
      <c r="O438" s="17" t="s">
        <v>11470</v>
      </c>
      <c r="P438" s="17" t="s">
        <v>11897</v>
      </c>
      <c r="R438" s="17" t="s">
        <v>8321</v>
      </c>
    </row>
    <row r="439" spans="1:18" x14ac:dyDescent="0.25">
      <c r="A439" s="17" t="s">
        <v>6342</v>
      </c>
      <c r="B439" s="17" t="s">
        <v>8696</v>
      </c>
      <c r="C439" s="17" t="s">
        <v>8696</v>
      </c>
      <c r="E439" s="17" t="s">
        <v>607</v>
      </c>
      <c r="F439" s="17" t="s">
        <v>9621</v>
      </c>
      <c r="G439" s="17" t="s">
        <v>9621</v>
      </c>
      <c r="H439" s="17" t="s">
        <v>9593</v>
      </c>
      <c r="I439" s="17" t="s">
        <v>9593</v>
      </c>
      <c r="O439" s="17" t="s">
        <v>11471</v>
      </c>
      <c r="P439" s="17" t="s">
        <v>12001</v>
      </c>
      <c r="R439" s="17" t="s">
        <v>8418</v>
      </c>
    </row>
    <row r="440" spans="1:18" x14ac:dyDescent="0.25">
      <c r="A440" s="17" t="s">
        <v>6343</v>
      </c>
      <c r="B440" s="17" t="s">
        <v>8807</v>
      </c>
      <c r="C440" s="17" t="s">
        <v>8807</v>
      </c>
      <c r="E440" s="17" t="s">
        <v>608</v>
      </c>
      <c r="F440" s="17" t="s">
        <v>9622</v>
      </c>
      <c r="G440" s="17" t="s">
        <v>9622</v>
      </c>
      <c r="H440" s="17" t="s">
        <v>9594</v>
      </c>
      <c r="I440" s="17" t="s">
        <v>9594</v>
      </c>
      <c r="O440" s="17" t="s">
        <v>11472</v>
      </c>
      <c r="P440" s="17" t="s">
        <v>11898</v>
      </c>
      <c r="R440" s="17" t="s">
        <v>8427</v>
      </c>
    </row>
    <row r="441" spans="1:18" x14ac:dyDescent="0.25">
      <c r="A441" s="17" t="s">
        <v>6341</v>
      </c>
      <c r="B441" s="17" t="s">
        <v>8698</v>
      </c>
      <c r="C441" s="17" t="s">
        <v>8698</v>
      </c>
      <c r="E441" s="17" t="s">
        <v>609</v>
      </c>
      <c r="F441" s="17" t="s">
        <v>9623</v>
      </c>
      <c r="G441" s="17" t="s">
        <v>9623</v>
      </c>
      <c r="H441" s="17" t="s">
        <v>9595</v>
      </c>
      <c r="I441" s="17" t="s">
        <v>9595</v>
      </c>
      <c r="O441" s="17" t="s">
        <v>11473</v>
      </c>
      <c r="P441" s="17" t="s">
        <v>12001</v>
      </c>
      <c r="R441" s="17" t="s">
        <v>8432</v>
      </c>
    </row>
    <row r="442" spans="1:18" x14ac:dyDescent="0.25">
      <c r="A442" s="17" t="s">
        <v>6354</v>
      </c>
      <c r="B442" s="17" t="s">
        <v>8807</v>
      </c>
      <c r="C442" s="17" t="s">
        <v>8807</v>
      </c>
      <c r="E442" s="17" t="s">
        <v>610</v>
      </c>
      <c r="F442" s="17" t="s">
        <v>9624</v>
      </c>
      <c r="G442" s="17" t="s">
        <v>9624</v>
      </c>
      <c r="H442" s="17" t="s">
        <v>9596</v>
      </c>
      <c r="I442" s="17" t="s">
        <v>9596</v>
      </c>
      <c r="O442" s="17" t="s">
        <v>11474</v>
      </c>
      <c r="P442" s="17" t="s">
        <v>11899</v>
      </c>
      <c r="R442" s="17" t="s">
        <v>8434</v>
      </c>
    </row>
    <row r="443" spans="1:18" x14ac:dyDescent="0.25">
      <c r="A443" s="17" t="s">
        <v>6356</v>
      </c>
      <c r="B443" s="17" t="s">
        <v>8808</v>
      </c>
      <c r="C443" s="17" t="s">
        <v>8808</v>
      </c>
      <c r="E443" s="17" t="s">
        <v>611</v>
      </c>
      <c r="F443" s="17" t="s">
        <v>9625</v>
      </c>
      <c r="G443" s="17" t="s">
        <v>9625</v>
      </c>
      <c r="H443" s="17" t="s">
        <v>9597</v>
      </c>
      <c r="I443" s="17" t="s">
        <v>9597</v>
      </c>
      <c r="O443" s="17" t="s">
        <v>11475</v>
      </c>
      <c r="P443" s="17" t="s">
        <v>12001</v>
      </c>
      <c r="R443" s="17" t="s">
        <v>8439</v>
      </c>
    </row>
    <row r="444" spans="1:18" x14ac:dyDescent="0.25">
      <c r="A444" s="17" t="s">
        <v>6369</v>
      </c>
      <c r="B444" s="17" t="s">
        <v>8696</v>
      </c>
      <c r="C444" s="17" t="s">
        <v>8696</v>
      </c>
      <c r="E444" s="17" t="s">
        <v>612</v>
      </c>
      <c r="F444" s="17" t="s">
        <v>9626</v>
      </c>
      <c r="G444" s="17" t="s">
        <v>9626</v>
      </c>
      <c r="H444" s="17" t="s">
        <v>9598</v>
      </c>
      <c r="I444" s="17" t="s">
        <v>9598</v>
      </c>
      <c r="O444" s="17" t="s">
        <v>11476</v>
      </c>
      <c r="P444" s="17" t="s">
        <v>11900</v>
      </c>
      <c r="R444" s="17" t="s">
        <v>8448</v>
      </c>
    </row>
    <row r="445" spans="1:18" x14ac:dyDescent="0.25">
      <c r="A445" s="17" t="s">
        <v>6456</v>
      </c>
      <c r="B445" s="17" t="s">
        <v>8809</v>
      </c>
      <c r="C445" s="17" t="s">
        <v>8809</v>
      </c>
      <c r="E445" s="17" t="s">
        <v>613</v>
      </c>
      <c r="F445" s="17" t="s">
        <v>9627</v>
      </c>
      <c r="G445" s="17" t="s">
        <v>9627</v>
      </c>
      <c r="H445" s="17" t="s">
        <v>9599</v>
      </c>
      <c r="I445" s="17" t="s">
        <v>9599</v>
      </c>
      <c r="O445" s="17" t="s">
        <v>11477</v>
      </c>
      <c r="P445" s="17" t="s">
        <v>12001</v>
      </c>
      <c r="R445" s="17" t="s">
        <v>8450</v>
      </c>
    </row>
    <row r="446" spans="1:18" x14ac:dyDescent="0.25">
      <c r="A446" s="17" t="s">
        <v>6461</v>
      </c>
      <c r="B446" s="17" t="s">
        <v>8698</v>
      </c>
      <c r="C446" s="17" t="s">
        <v>8698</v>
      </c>
      <c r="E446" s="17" t="s">
        <v>614</v>
      </c>
      <c r="F446" s="17" t="s">
        <v>9628</v>
      </c>
      <c r="G446" s="17" t="s">
        <v>9628</v>
      </c>
      <c r="H446" s="17" t="s">
        <v>9600</v>
      </c>
      <c r="I446" s="17" t="s">
        <v>9600</v>
      </c>
      <c r="O446" s="17" t="s">
        <v>11478</v>
      </c>
      <c r="P446" s="17" t="s">
        <v>11901</v>
      </c>
      <c r="R446" s="17" t="s">
        <v>8453</v>
      </c>
    </row>
    <row r="447" spans="1:18" x14ac:dyDescent="0.25">
      <c r="A447" s="17" t="s">
        <v>6477</v>
      </c>
      <c r="B447" s="17" t="s">
        <v>8809</v>
      </c>
      <c r="C447" s="17" t="s">
        <v>8809</v>
      </c>
      <c r="E447" s="17" t="s">
        <v>615</v>
      </c>
      <c r="F447" s="17" t="s">
        <v>9629</v>
      </c>
      <c r="G447" s="17" t="s">
        <v>9629</v>
      </c>
      <c r="H447" s="17" t="s">
        <v>9601</v>
      </c>
      <c r="I447" s="17" t="s">
        <v>9601</v>
      </c>
      <c r="O447" s="17" t="s">
        <v>11479</v>
      </c>
      <c r="P447" s="17" t="s">
        <v>12001</v>
      </c>
      <c r="R447" s="17" t="s">
        <v>8456</v>
      </c>
    </row>
    <row r="448" spans="1:18" x14ac:dyDescent="0.25">
      <c r="A448" s="17" t="s">
        <v>6475</v>
      </c>
      <c r="B448" s="17" t="s">
        <v>8696</v>
      </c>
      <c r="C448" s="17" t="s">
        <v>8696</v>
      </c>
      <c r="E448" s="17" t="s">
        <v>616</v>
      </c>
      <c r="F448" s="17" t="s">
        <v>9630</v>
      </c>
      <c r="G448" s="17" t="s">
        <v>9630</v>
      </c>
      <c r="H448" s="17" t="s">
        <v>9602</v>
      </c>
      <c r="I448" s="17" t="s">
        <v>9602</v>
      </c>
      <c r="O448" s="17" t="s">
        <v>11480</v>
      </c>
      <c r="P448" s="17" t="s">
        <v>11902</v>
      </c>
      <c r="R448" s="17" t="s">
        <v>8472</v>
      </c>
    </row>
    <row r="449" spans="1:18" x14ac:dyDescent="0.25">
      <c r="A449" s="17" t="s">
        <v>6480</v>
      </c>
      <c r="B449" s="17" t="s">
        <v>8810</v>
      </c>
      <c r="C449" s="17" t="s">
        <v>8810</v>
      </c>
      <c r="E449" s="17" t="s">
        <v>617</v>
      </c>
      <c r="F449" s="17" t="s">
        <v>9631</v>
      </c>
      <c r="G449" s="17" t="s">
        <v>9631</v>
      </c>
      <c r="H449" s="17" t="s">
        <v>9603</v>
      </c>
      <c r="I449" s="17" t="s">
        <v>9603</v>
      </c>
      <c r="O449" s="17" t="s">
        <v>11481</v>
      </c>
      <c r="P449" s="17" t="s">
        <v>12001</v>
      </c>
      <c r="R449" s="17" t="s">
        <v>8477</v>
      </c>
    </row>
    <row r="450" spans="1:18" x14ac:dyDescent="0.25">
      <c r="A450" s="17" t="s">
        <v>6484</v>
      </c>
      <c r="B450" s="17" t="s">
        <v>8698</v>
      </c>
      <c r="C450" s="17" t="s">
        <v>8698</v>
      </c>
      <c r="E450" s="17" t="s">
        <v>618</v>
      </c>
      <c r="F450" s="17" t="s">
        <v>9632</v>
      </c>
      <c r="G450" s="17" t="s">
        <v>9632</v>
      </c>
      <c r="H450" s="17" t="s">
        <v>9604</v>
      </c>
      <c r="I450" s="17" t="s">
        <v>9604</v>
      </c>
      <c r="O450" s="17" t="s">
        <v>11482</v>
      </c>
      <c r="P450" s="17" t="s">
        <v>11903</v>
      </c>
      <c r="R450" s="17" t="s">
        <v>8482</v>
      </c>
    </row>
    <row r="451" spans="1:18" x14ac:dyDescent="0.25">
      <c r="A451" s="17" t="s">
        <v>6482</v>
      </c>
      <c r="B451" s="17" t="s">
        <v>8810</v>
      </c>
      <c r="C451" s="17" t="s">
        <v>8810</v>
      </c>
      <c r="E451" s="17" t="s">
        <v>619</v>
      </c>
      <c r="F451" s="17" t="s">
        <v>9633</v>
      </c>
      <c r="G451" s="17" t="s">
        <v>9633</v>
      </c>
      <c r="H451" s="17" t="s">
        <v>9605</v>
      </c>
      <c r="I451" s="17" t="s">
        <v>9605</v>
      </c>
      <c r="O451" s="17" t="s">
        <v>11483</v>
      </c>
      <c r="P451" s="17" t="s">
        <v>12001</v>
      </c>
      <c r="R451" s="17" t="s">
        <v>8495</v>
      </c>
    </row>
    <row r="452" spans="1:18" x14ac:dyDescent="0.25">
      <c r="A452" s="17" t="s">
        <v>6497</v>
      </c>
      <c r="B452" s="17" t="s">
        <v>8696</v>
      </c>
      <c r="C452" s="17" t="s">
        <v>8696</v>
      </c>
      <c r="E452" s="17" t="s">
        <v>620</v>
      </c>
      <c r="F452" s="17" t="s">
        <v>9634</v>
      </c>
      <c r="G452" s="17" t="s">
        <v>9634</v>
      </c>
      <c r="H452" s="17" t="s">
        <v>9606</v>
      </c>
      <c r="I452" s="17" t="s">
        <v>9606</v>
      </c>
      <c r="O452" s="17" t="s">
        <v>11484</v>
      </c>
      <c r="P452" s="17" t="s">
        <v>11904</v>
      </c>
      <c r="R452" s="17" t="s">
        <v>8597</v>
      </c>
    </row>
    <row r="453" spans="1:18" x14ac:dyDescent="0.25">
      <c r="A453" s="17" t="s">
        <v>6498</v>
      </c>
      <c r="B453" s="17" t="s">
        <v>8811</v>
      </c>
      <c r="C453" s="17" t="s">
        <v>8811</v>
      </c>
      <c r="E453" s="17" t="s">
        <v>621</v>
      </c>
      <c r="F453" s="17" t="s">
        <v>9635</v>
      </c>
      <c r="G453" s="17" t="s">
        <v>9635</v>
      </c>
      <c r="H453" s="17" t="s">
        <v>9607</v>
      </c>
      <c r="I453" s="17" t="s">
        <v>9607</v>
      </c>
      <c r="O453" s="17" t="s">
        <v>11485</v>
      </c>
      <c r="P453" s="17" t="s">
        <v>12001</v>
      </c>
      <c r="R453" s="17" t="s">
        <v>8611</v>
      </c>
    </row>
    <row r="454" spans="1:18" x14ac:dyDescent="0.25">
      <c r="A454" s="17" t="s">
        <v>6496</v>
      </c>
      <c r="B454" s="17" t="s">
        <v>8698</v>
      </c>
      <c r="C454" s="17" t="s">
        <v>8698</v>
      </c>
      <c r="E454" s="17" t="s">
        <v>622</v>
      </c>
      <c r="F454" s="17" t="s">
        <v>9636</v>
      </c>
      <c r="G454" s="17" t="s">
        <v>9636</v>
      </c>
      <c r="H454" s="17" t="s">
        <v>9608</v>
      </c>
      <c r="I454" s="17" t="s">
        <v>9608</v>
      </c>
      <c r="O454" s="17" t="s">
        <v>11486</v>
      </c>
      <c r="P454" s="17" t="s">
        <v>11905</v>
      </c>
      <c r="R454" s="17" t="s">
        <v>8613</v>
      </c>
    </row>
    <row r="455" spans="1:18" x14ac:dyDescent="0.25">
      <c r="A455" s="17" t="s">
        <v>6512</v>
      </c>
      <c r="B455" s="17" t="s">
        <v>8811</v>
      </c>
      <c r="C455" s="17" t="s">
        <v>8811</v>
      </c>
      <c r="E455" s="17" t="s">
        <v>623</v>
      </c>
      <c r="F455" s="17" t="s">
        <v>9637</v>
      </c>
      <c r="G455" s="17" t="s">
        <v>9637</v>
      </c>
      <c r="H455" s="17" t="s">
        <v>9609</v>
      </c>
      <c r="I455" s="17" t="s">
        <v>9609</v>
      </c>
      <c r="O455" s="17" t="s">
        <v>11487</v>
      </c>
      <c r="P455" s="17" t="s">
        <v>12001</v>
      </c>
      <c r="R455" s="17" t="s">
        <v>8329</v>
      </c>
    </row>
    <row r="456" spans="1:18" x14ac:dyDescent="0.25">
      <c r="A456" s="17" t="s">
        <v>6510</v>
      </c>
      <c r="B456" s="17" t="s">
        <v>8696</v>
      </c>
      <c r="C456" s="17" t="s">
        <v>8696</v>
      </c>
      <c r="E456" s="17" t="s">
        <v>624</v>
      </c>
      <c r="F456" s="17" t="s">
        <v>9638</v>
      </c>
      <c r="G456" s="17" t="s">
        <v>9638</v>
      </c>
      <c r="H456" s="17" t="s">
        <v>9610</v>
      </c>
      <c r="I456" s="17" t="s">
        <v>9610</v>
      </c>
      <c r="O456" s="17" t="s">
        <v>11488</v>
      </c>
      <c r="P456" s="17" t="s">
        <v>11906</v>
      </c>
      <c r="R456" s="17" t="s">
        <v>8155</v>
      </c>
    </row>
    <row r="457" spans="1:18" x14ac:dyDescent="0.25">
      <c r="A457" s="17" t="s">
        <v>6528</v>
      </c>
      <c r="B457" s="17" t="s">
        <v>8812</v>
      </c>
      <c r="C457" s="17" t="s">
        <v>8812</v>
      </c>
      <c r="E457" s="17" t="s">
        <v>625</v>
      </c>
      <c r="F457" s="17" t="s">
        <v>9639</v>
      </c>
      <c r="G457" s="17" t="s">
        <v>9639</v>
      </c>
      <c r="H457" s="17" t="s">
        <v>9611</v>
      </c>
      <c r="I457" s="17" t="s">
        <v>9611</v>
      </c>
      <c r="O457" s="17" t="s">
        <v>11489</v>
      </c>
      <c r="P457" s="17" t="s">
        <v>12001</v>
      </c>
      <c r="R457" s="17" t="s">
        <v>7733</v>
      </c>
    </row>
    <row r="458" spans="1:18" x14ac:dyDescent="0.25">
      <c r="A458" s="17" t="s">
        <v>6541</v>
      </c>
      <c r="B458" s="17" t="s">
        <v>8698</v>
      </c>
      <c r="C458" s="17" t="s">
        <v>8698</v>
      </c>
      <c r="E458" s="17" t="s">
        <v>626</v>
      </c>
      <c r="F458" s="17" t="s">
        <v>9640</v>
      </c>
      <c r="G458" s="17" t="s">
        <v>9640</v>
      </c>
      <c r="H458" s="17" t="s">
        <v>9612</v>
      </c>
      <c r="I458" s="17" t="s">
        <v>9612</v>
      </c>
      <c r="O458" s="17" t="s">
        <v>11490</v>
      </c>
      <c r="P458" s="17" t="s">
        <v>11907</v>
      </c>
      <c r="R458" s="17" t="s">
        <v>7767</v>
      </c>
    </row>
    <row r="459" spans="1:18" x14ac:dyDescent="0.25">
      <c r="A459" s="17" t="s">
        <v>6543</v>
      </c>
      <c r="B459" s="17" t="s">
        <v>8812</v>
      </c>
      <c r="C459" s="17" t="s">
        <v>8812</v>
      </c>
      <c r="E459" s="17" t="s">
        <v>627</v>
      </c>
      <c r="F459" s="17" t="s">
        <v>9641</v>
      </c>
      <c r="G459" s="17" t="s">
        <v>9641</v>
      </c>
      <c r="H459" s="17" t="s">
        <v>9613</v>
      </c>
      <c r="I459" s="17" t="s">
        <v>9613</v>
      </c>
      <c r="O459" s="17" t="s">
        <v>11491</v>
      </c>
      <c r="P459" s="17" t="s">
        <v>12001</v>
      </c>
      <c r="R459" s="17" t="s">
        <v>8234</v>
      </c>
    </row>
    <row r="460" spans="1:18" x14ac:dyDescent="0.25">
      <c r="A460" s="17" t="s">
        <v>6552</v>
      </c>
      <c r="B460" s="17" t="s">
        <v>8696</v>
      </c>
      <c r="C460" s="17" t="s">
        <v>8696</v>
      </c>
      <c r="E460" s="17" t="s">
        <v>628</v>
      </c>
      <c r="F460" s="17" t="s">
        <v>9642</v>
      </c>
      <c r="G460" s="17" t="s">
        <v>9642</v>
      </c>
      <c r="H460" s="17" t="s">
        <v>9614</v>
      </c>
      <c r="I460" s="17" t="s">
        <v>9614</v>
      </c>
      <c r="O460" s="17" t="s">
        <v>11492</v>
      </c>
      <c r="P460" s="17" t="s">
        <v>11908</v>
      </c>
      <c r="R460" s="17" t="s">
        <v>8334</v>
      </c>
    </row>
    <row r="461" spans="1:18" x14ac:dyDescent="0.25">
      <c r="A461" s="17" t="s">
        <v>6554</v>
      </c>
      <c r="B461" s="17" t="s">
        <v>8813</v>
      </c>
      <c r="C461" s="17" t="s">
        <v>8813</v>
      </c>
      <c r="E461" s="17" t="s">
        <v>629</v>
      </c>
      <c r="F461" s="17" t="s">
        <v>9643</v>
      </c>
      <c r="G461" s="17" t="s">
        <v>9643</v>
      </c>
      <c r="H461" s="17" t="s">
        <v>9615</v>
      </c>
      <c r="I461" s="17" t="s">
        <v>9615</v>
      </c>
      <c r="O461" s="17" t="s">
        <v>11493</v>
      </c>
      <c r="P461" s="17" t="s">
        <v>12001</v>
      </c>
      <c r="R461" s="17" t="s">
        <v>8150</v>
      </c>
    </row>
    <row r="462" spans="1:18" x14ac:dyDescent="0.25">
      <c r="A462" s="17" t="s">
        <v>6556</v>
      </c>
      <c r="B462" s="17" t="s">
        <v>8698</v>
      </c>
      <c r="C462" s="17" t="s">
        <v>8698</v>
      </c>
      <c r="E462" s="17" t="s">
        <v>630</v>
      </c>
      <c r="F462" s="17" t="s">
        <v>9644</v>
      </c>
      <c r="G462" s="17" t="s">
        <v>9644</v>
      </c>
      <c r="H462" s="17" t="s">
        <v>9616</v>
      </c>
      <c r="I462" s="17" t="s">
        <v>9616</v>
      </c>
      <c r="O462" s="17" t="s">
        <v>11494</v>
      </c>
      <c r="P462" s="17" t="s">
        <v>11909</v>
      </c>
      <c r="R462" s="17" t="s">
        <v>8632</v>
      </c>
    </row>
    <row r="463" spans="1:18" x14ac:dyDescent="0.25">
      <c r="A463" s="17" t="s">
        <v>6565</v>
      </c>
      <c r="B463" s="17" t="s">
        <v>8813</v>
      </c>
      <c r="C463" s="17" t="s">
        <v>8813</v>
      </c>
      <c r="E463" s="17" t="s">
        <v>631</v>
      </c>
      <c r="F463" s="17" t="s">
        <v>9645</v>
      </c>
      <c r="G463" s="17" t="s">
        <v>9645</v>
      </c>
      <c r="H463" s="17" t="s">
        <v>9617</v>
      </c>
      <c r="I463" s="17" t="s">
        <v>9617</v>
      </c>
      <c r="O463" s="17" t="s">
        <v>11495</v>
      </c>
      <c r="P463" s="17" t="s">
        <v>12001</v>
      </c>
    </row>
    <row r="464" spans="1:18" x14ac:dyDescent="0.25">
      <c r="A464" s="17" t="s">
        <v>6567</v>
      </c>
      <c r="B464" s="17" t="s">
        <v>8696</v>
      </c>
      <c r="C464" s="17" t="s">
        <v>8696</v>
      </c>
      <c r="E464" s="17" t="s">
        <v>632</v>
      </c>
      <c r="F464" s="17" t="s">
        <v>9646</v>
      </c>
      <c r="G464" s="17" t="s">
        <v>9646</v>
      </c>
      <c r="H464" s="17" t="s">
        <v>9618</v>
      </c>
      <c r="I464" s="17" t="s">
        <v>9618</v>
      </c>
      <c r="O464" s="17" t="s">
        <v>11496</v>
      </c>
      <c r="P464" s="17" t="s">
        <v>11910</v>
      </c>
    </row>
    <row r="465" spans="1:16" x14ac:dyDescent="0.25">
      <c r="A465" s="17" t="s">
        <v>6569</v>
      </c>
      <c r="B465" s="17" t="s">
        <v>8814</v>
      </c>
      <c r="C465" s="17" t="s">
        <v>8814</v>
      </c>
      <c r="E465" s="17" t="s">
        <v>633</v>
      </c>
      <c r="F465" s="17" t="s">
        <v>9647</v>
      </c>
      <c r="G465" s="17" t="s">
        <v>9647</v>
      </c>
      <c r="H465" s="17" t="s">
        <v>9619</v>
      </c>
      <c r="I465" s="17" t="s">
        <v>9619</v>
      </c>
      <c r="O465" s="17" t="s">
        <v>11497</v>
      </c>
      <c r="P465" s="17" t="s">
        <v>12001</v>
      </c>
    </row>
    <row r="466" spans="1:16" x14ac:dyDescent="0.25">
      <c r="A466" s="17" t="s">
        <v>6817</v>
      </c>
      <c r="B466" s="17" t="s">
        <v>8698</v>
      </c>
      <c r="C466" s="17" t="s">
        <v>8698</v>
      </c>
      <c r="E466" s="17" t="s">
        <v>634</v>
      </c>
      <c r="F466" s="17" t="s">
        <v>9648</v>
      </c>
      <c r="G466" s="17" t="s">
        <v>9648</v>
      </c>
      <c r="H466" s="17" t="s">
        <v>9620</v>
      </c>
      <c r="I466" s="17" t="s">
        <v>9620</v>
      </c>
      <c r="O466" s="17" t="s">
        <v>11498</v>
      </c>
      <c r="P466" s="17" t="s">
        <v>11911</v>
      </c>
    </row>
    <row r="467" spans="1:16" x14ac:dyDescent="0.25">
      <c r="A467" s="17" t="s">
        <v>6826</v>
      </c>
      <c r="B467" s="17" t="s">
        <v>8814</v>
      </c>
      <c r="C467" s="17" t="s">
        <v>8814</v>
      </c>
      <c r="E467" s="17" t="s">
        <v>635</v>
      </c>
      <c r="F467" s="17" t="s">
        <v>9649</v>
      </c>
      <c r="G467" s="17" t="s">
        <v>9649</v>
      </c>
      <c r="H467" s="17" t="s">
        <v>9621</v>
      </c>
      <c r="I467" s="17" t="s">
        <v>9621</v>
      </c>
      <c r="O467" s="17" t="s">
        <v>11499</v>
      </c>
      <c r="P467" s="17" t="s">
        <v>12001</v>
      </c>
    </row>
    <row r="468" spans="1:16" x14ac:dyDescent="0.25">
      <c r="A468" s="17" t="s">
        <v>6833</v>
      </c>
      <c r="B468" s="17" t="s">
        <v>8696</v>
      </c>
      <c r="C468" s="17" t="s">
        <v>8696</v>
      </c>
      <c r="E468" s="17" t="s">
        <v>636</v>
      </c>
      <c r="F468" s="17" t="s">
        <v>9650</v>
      </c>
      <c r="G468" s="17" t="s">
        <v>9650</v>
      </c>
      <c r="H468" s="17" t="s">
        <v>9622</v>
      </c>
      <c r="I468" s="17" t="s">
        <v>9622</v>
      </c>
      <c r="O468" s="17" t="s">
        <v>11500</v>
      </c>
      <c r="P468" s="17" t="s">
        <v>11912</v>
      </c>
    </row>
    <row r="469" spans="1:16" x14ac:dyDescent="0.25">
      <c r="A469" s="17" t="s">
        <v>6831</v>
      </c>
      <c r="B469" s="17" t="s">
        <v>8815</v>
      </c>
      <c r="C469" s="17" t="s">
        <v>8815</v>
      </c>
      <c r="E469" s="17" t="s">
        <v>637</v>
      </c>
      <c r="F469" s="17" t="s">
        <v>9651</v>
      </c>
      <c r="G469" s="17" t="s">
        <v>9651</v>
      </c>
      <c r="H469" s="17" t="s">
        <v>9623</v>
      </c>
      <c r="I469" s="17" t="s">
        <v>9623</v>
      </c>
      <c r="O469" s="17" t="s">
        <v>11501</v>
      </c>
      <c r="P469" s="17" t="s">
        <v>12001</v>
      </c>
    </row>
    <row r="470" spans="1:16" x14ac:dyDescent="0.25">
      <c r="A470" s="17" t="s">
        <v>6845</v>
      </c>
      <c r="B470" s="17" t="s">
        <v>8698</v>
      </c>
      <c r="C470" s="17" t="s">
        <v>8698</v>
      </c>
      <c r="E470" s="17" t="s">
        <v>638</v>
      </c>
      <c r="F470" s="17" t="s">
        <v>9652</v>
      </c>
      <c r="G470" s="17" t="s">
        <v>9652</v>
      </c>
      <c r="H470" s="17" t="s">
        <v>9624</v>
      </c>
      <c r="I470" s="17" t="s">
        <v>9624</v>
      </c>
      <c r="O470" s="17" t="s">
        <v>11502</v>
      </c>
      <c r="P470" s="17" t="s">
        <v>11913</v>
      </c>
    </row>
    <row r="471" spans="1:16" x14ac:dyDescent="0.25">
      <c r="A471" s="17" t="s">
        <v>6850</v>
      </c>
      <c r="B471" s="17" t="s">
        <v>8815</v>
      </c>
      <c r="C471" s="17" t="s">
        <v>8815</v>
      </c>
      <c r="E471" s="17" t="s">
        <v>639</v>
      </c>
      <c r="F471" s="17" t="s">
        <v>9653</v>
      </c>
      <c r="G471" s="17" t="s">
        <v>9653</v>
      </c>
      <c r="H471" s="17" t="s">
        <v>9625</v>
      </c>
      <c r="I471" s="17" t="s">
        <v>9625</v>
      </c>
      <c r="O471" s="17" t="s">
        <v>11503</v>
      </c>
      <c r="P471" s="17" t="s">
        <v>12001</v>
      </c>
    </row>
    <row r="472" spans="1:16" x14ac:dyDescent="0.25">
      <c r="A472" s="17" t="s">
        <v>6854</v>
      </c>
      <c r="B472" s="17" t="s">
        <v>8696</v>
      </c>
      <c r="C472" s="17" t="s">
        <v>8696</v>
      </c>
      <c r="E472" s="17" t="s">
        <v>640</v>
      </c>
      <c r="F472" s="17" t="s">
        <v>9654</v>
      </c>
      <c r="G472" s="17" t="s">
        <v>9654</v>
      </c>
      <c r="H472" s="17" t="s">
        <v>9626</v>
      </c>
      <c r="I472" s="17" t="s">
        <v>9626</v>
      </c>
      <c r="O472" s="17" t="s">
        <v>11504</v>
      </c>
      <c r="P472" s="17" t="s">
        <v>11914</v>
      </c>
    </row>
    <row r="473" spans="1:16" x14ac:dyDescent="0.25">
      <c r="A473" s="17" t="s">
        <v>6852</v>
      </c>
      <c r="B473" s="17" t="s">
        <v>8816</v>
      </c>
      <c r="C473" s="17" t="s">
        <v>8816</v>
      </c>
      <c r="E473" s="17" t="s">
        <v>641</v>
      </c>
      <c r="F473" s="17" t="s">
        <v>9655</v>
      </c>
      <c r="G473" s="17" t="s">
        <v>9655</v>
      </c>
      <c r="H473" s="17" t="s">
        <v>9627</v>
      </c>
      <c r="I473" s="17" t="s">
        <v>9627</v>
      </c>
      <c r="O473" s="17" t="s">
        <v>11505</v>
      </c>
      <c r="P473" s="17" t="s">
        <v>12001</v>
      </c>
    </row>
    <row r="474" spans="1:16" x14ac:dyDescent="0.25">
      <c r="A474" s="17" t="s">
        <v>6868</v>
      </c>
      <c r="B474" s="17" t="s">
        <v>8698</v>
      </c>
      <c r="C474" s="17" t="s">
        <v>8698</v>
      </c>
      <c r="E474" s="17" t="s">
        <v>642</v>
      </c>
      <c r="F474" s="17" t="s">
        <v>9656</v>
      </c>
      <c r="G474" s="17" t="s">
        <v>9656</v>
      </c>
      <c r="H474" s="17" t="s">
        <v>9628</v>
      </c>
      <c r="I474" s="17" t="s">
        <v>9628</v>
      </c>
      <c r="O474" s="17" t="s">
        <v>11506</v>
      </c>
      <c r="P474" s="17" t="s">
        <v>11915</v>
      </c>
    </row>
    <row r="475" spans="1:16" x14ac:dyDescent="0.25">
      <c r="A475" s="17" t="s">
        <v>6866</v>
      </c>
      <c r="B475" s="17" t="s">
        <v>8816</v>
      </c>
      <c r="C475" s="17" t="s">
        <v>8816</v>
      </c>
      <c r="E475" s="17" t="s">
        <v>643</v>
      </c>
      <c r="F475" s="17" t="s">
        <v>9657</v>
      </c>
      <c r="G475" s="17" t="s">
        <v>9657</v>
      </c>
      <c r="H475" s="17" t="s">
        <v>9629</v>
      </c>
      <c r="I475" s="17" t="s">
        <v>9629</v>
      </c>
      <c r="O475" s="17" t="s">
        <v>11507</v>
      </c>
      <c r="P475" s="17" t="s">
        <v>12001</v>
      </c>
    </row>
    <row r="476" spans="1:16" x14ac:dyDescent="0.25">
      <c r="A476" s="17" t="s">
        <v>6881</v>
      </c>
      <c r="B476" s="17" t="s">
        <v>8696</v>
      </c>
      <c r="C476" s="17" t="s">
        <v>8696</v>
      </c>
      <c r="E476" s="17" t="s">
        <v>644</v>
      </c>
      <c r="F476" s="17" t="s">
        <v>9658</v>
      </c>
      <c r="G476" s="17" t="s">
        <v>9658</v>
      </c>
      <c r="H476" s="17" t="s">
        <v>9630</v>
      </c>
      <c r="I476" s="17" t="s">
        <v>9630</v>
      </c>
      <c r="O476" s="17" t="s">
        <v>11508</v>
      </c>
      <c r="P476" s="17" t="s">
        <v>11916</v>
      </c>
    </row>
    <row r="477" spans="1:16" x14ac:dyDescent="0.25">
      <c r="A477" s="17" t="s">
        <v>6882</v>
      </c>
      <c r="B477" s="17" t="s">
        <v>8817</v>
      </c>
      <c r="C477" s="17" t="s">
        <v>8817</v>
      </c>
      <c r="E477" s="17" t="s">
        <v>645</v>
      </c>
      <c r="F477" s="17" t="s">
        <v>9659</v>
      </c>
      <c r="G477" s="17" t="s">
        <v>9659</v>
      </c>
      <c r="H477" s="17" t="s">
        <v>9631</v>
      </c>
      <c r="I477" s="17" t="s">
        <v>9631</v>
      </c>
      <c r="O477" s="17" t="s">
        <v>11509</v>
      </c>
      <c r="P477" s="17" t="s">
        <v>12001</v>
      </c>
    </row>
    <row r="478" spans="1:16" x14ac:dyDescent="0.25">
      <c r="A478" s="17" t="s">
        <v>6880</v>
      </c>
      <c r="B478" s="17" t="s">
        <v>8698</v>
      </c>
      <c r="C478" s="17" t="s">
        <v>8698</v>
      </c>
      <c r="E478" s="17" t="s">
        <v>646</v>
      </c>
      <c r="F478" s="17" t="s">
        <v>9660</v>
      </c>
      <c r="G478" s="17" t="s">
        <v>9660</v>
      </c>
      <c r="H478" s="17" t="s">
        <v>9632</v>
      </c>
      <c r="I478" s="17" t="s">
        <v>9632</v>
      </c>
      <c r="O478" s="17" t="s">
        <v>11510</v>
      </c>
      <c r="P478" s="17" t="s">
        <v>11917</v>
      </c>
    </row>
    <row r="479" spans="1:16" x14ac:dyDescent="0.25">
      <c r="A479" s="17" t="s">
        <v>6898</v>
      </c>
      <c r="B479" s="17" t="s">
        <v>8817</v>
      </c>
      <c r="C479" s="17" t="s">
        <v>8817</v>
      </c>
      <c r="E479" s="17" t="s">
        <v>647</v>
      </c>
      <c r="F479" s="17" t="s">
        <v>9661</v>
      </c>
      <c r="G479" s="17" t="s">
        <v>9661</v>
      </c>
      <c r="H479" s="17" t="s">
        <v>9633</v>
      </c>
      <c r="I479" s="17" t="s">
        <v>9633</v>
      </c>
      <c r="O479" s="17" t="s">
        <v>11511</v>
      </c>
      <c r="P479" s="17" t="s">
        <v>12001</v>
      </c>
    </row>
    <row r="480" spans="1:16" x14ac:dyDescent="0.25">
      <c r="A480" s="17" t="s">
        <v>6909</v>
      </c>
      <c r="B480" s="17" t="s">
        <v>8696</v>
      </c>
      <c r="C480" s="17" t="s">
        <v>8696</v>
      </c>
      <c r="E480" s="17" t="s">
        <v>648</v>
      </c>
      <c r="F480" s="17" t="s">
        <v>9662</v>
      </c>
      <c r="G480" s="17" t="s">
        <v>9662</v>
      </c>
      <c r="H480" s="17" t="s">
        <v>9634</v>
      </c>
      <c r="I480" s="17" t="s">
        <v>9634</v>
      </c>
      <c r="O480" s="17" t="s">
        <v>11512</v>
      </c>
      <c r="P480" s="17" t="s">
        <v>11918</v>
      </c>
    </row>
    <row r="481" spans="1:16" x14ac:dyDescent="0.25">
      <c r="A481" s="17" t="s">
        <v>6911</v>
      </c>
      <c r="B481" s="17" t="s">
        <v>8818</v>
      </c>
      <c r="C481" s="17" t="s">
        <v>8818</v>
      </c>
      <c r="E481" s="17" t="s">
        <v>649</v>
      </c>
      <c r="F481" s="17" t="s">
        <v>9663</v>
      </c>
      <c r="G481" s="17" t="s">
        <v>9663</v>
      </c>
      <c r="H481" s="17" t="s">
        <v>9635</v>
      </c>
      <c r="I481" s="17" t="s">
        <v>9635</v>
      </c>
      <c r="O481" s="17" t="s">
        <v>11513</v>
      </c>
      <c r="P481" s="17" t="s">
        <v>12001</v>
      </c>
    </row>
    <row r="482" spans="1:16" x14ac:dyDescent="0.25">
      <c r="A482" s="17" t="s">
        <v>6913</v>
      </c>
      <c r="B482" s="17" t="s">
        <v>8698</v>
      </c>
      <c r="C482" s="17" t="s">
        <v>8698</v>
      </c>
      <c r="E482" s="17" t="s">
        <v>650</v>
      </c>
      <c r="F482" s="17" t="s">
        <v>9664</v>
      </c>
      <c r="G482" s="17" t="s">
        <v>9664</v>
      </c>
      <c r="H482" s="17" t="s">
        <v>9636</v>
      </c>
      <c r="I482" s="17" t="s">
        <v>9636</v>
      </c>
      <c r="O482" s="17" t="s">
        <v>11514</v>
      </c>
      <c r="P482" s="17" t="s">
        <v>11919</v>
      </c>
    </row>
    <row r="483" spans="1:16" x14ac:dyDescent="0.25">
      <c r="A483" s="17" t="s">
        <v>6914</v>
      </c>
      <c r="B483" s="17" t="s">
        <v>8818</v>
      </c>
      <c r="C483" s="17" t="s">
        <v>8818</v>
      </c>
      <c r="E483" s="17" t="s">
        <v>651</v>
      </c>
      <c r="F483" s="17" t="s">
        <v>9665</v>
      </c>
      <c r="G483" s="17" t="s">
        <v>9665</v>
      </c>
      <c r="H483" s="17" t="s">
        <v>9637</v>
      </c>
      <c r="I483" s="17" t="s">
        <v>9637</v>
      </c>
      <c r="O483" s="17" t="s">
        <v>11515</v>
      </c>
      <c r="P483" s="17" t="s">
        <v>12001</v>
      </c>
    </row>
    <row r="484" spans="1:16" x14ac:dyDescent="0.25">
      <c r="A484" s="17" t="s">
        <v>6924</v>
      </c>
      <c r="B484" s="17" t="s">
        <v>8696</v>
      </c>
      <c r="C484" s="17" t="s">
        <v>8696</v>
      </c>
      <c r="E484" s="17" t="s">
        <v>652</v>
      </c>
      <c r="F484" s="17" t="s">
        <v>9666</v>
      </c>
      <c r="G484" s="17" t="s">
        <v>9666</v>
      </c>
      <c r="H484" s="17" t="s">
        <v>9638</v>
      </c>
      <c r="I484" s="17" t="s">
        <v>9638</v>
      </c>
      <c r="O484" s="17" t="s">
        <v>11516</v>
      </c>
      <c r="P484" s="17" t="s">
        <v>11920</v>
      </c>
    </row>
    <row r="485" spans="1:16" x14ac:dyDescent="0.25">
      <c r="A485" s="17" t="s">
        <v>6926</v>
      </c>
      <c r="B485" s="17" t="s">
        <v>8819</v>
      </c>
      <c r="C485" s="17" t="s">
        <v>8819</v>
      </c>
      <c r="E485" s="17" t="s">
        <v>653</v>
      </c>
      <c r="F485" s="17" t="s">
        <v>9667</v>
      </c>
      <c r="G485" s="17" t="s">
        <v>9667</v>
      </c>
      <c r="H485" s="17" t="s">
        <v>9639</v>
      </c>
      <c r="I485" s="17" t="s">
        <v>9639</v>
      </c>
      <c r="O485" s="17" t="s">
        <v>11517</v>
      </c>
      <c r="P485" s="17" t="s">
        <v>12001</v>
      </c>
    </row>
    <row r="486" spans="1:16" x14ac:dyDescent="0.25">
      <c r="A486" s="17" t="s">
        <v>6932</v>
      </c>
      <c r="B486" s="17" t="s">
        <v>8698</v>
      </c>
      <c r="C486" s="17" t="s">
        <v>8698</v>
      </c>
      <c r="E486" s="17" t="s">
        <v>654</v>
      </c>
      <c r="F486" s="17" t="s">
        <v>9668</v>
      </c>
      <c r="G486" s="17" t="s">
        <v>9668</v>
      </c>
      <c r="H486" s="17" t="s">
        <v>9640</v>
      </c>
      <c r="I486" s="17" t="s">
        <v>9640</v>
      </c>
      <c r="O486" s="17" t="s">
        <v>11518</v>
      </c>
      <c r="P486" s="17" t="s">
        <v>11921</v>
      </c>
    </row>
    <row r="487" spans="1:16" x14ac:dyDescent="0.25">
      <c r="A487" s="17" t="s">
        <v>6939</v>
      </c>
      <c r="B487" s="17" t="s">
        <v>8819</v>
      </c>
      <c r="C487" s="17" t="s">
        <v>8819</v>
      </c>
      <c r="E487" s="17" t="s">
        <v>655</v>
      </c>
      <c r="F487" s="17" t="s">
        <v>9669</v>
      </c>
      <c r="G487" s="17" t="s">
        <v>9669</v>
      </c>
      <c r="H487" s="17" t="s">
        <v>9641</v>
      </c>
      <c r="I487" s="17" t="s">
        <v>9641</v>
      </c>
      <c r="O487" s="17" t="s">
        <v>11519</v>
      </c>
      <c r="P487" s="17" t="s">
        <v>12001</v>
      </c>
    </row>
    <row r="488" spans="1:16" x14ac:dyDescent="0.25">
      <c r="A488" s="17" t="s">
        <v>7016</v>
      </c>
      <c r="B488" s="17" t="s">
        <v>8696</v>
      </c>
      <c r="C488" s="17" t="s">
        <v>8696</v>
      </c>
      <c r="E488" s="17" t="s">
        <v>656</v>
      </c>
      <c r="F488" s="17" t="s">
        <v>9670</v>
      </c>
      <c r="G488" s="17" t="s">
        <v>9670</v>
      </c>
      <c r="H488" s="17" t="s">
        <v>9642</v>
      </c>
      <c r="I488" s="17" t="s">
        <v>9642</v>
      </c>
      <c r="O488" s="17" t="s">
        <v>11520</v>
      </c>
      <c r="P488" s="17" t="s">
        <v>11922</v>
      </c>
    </row>
    <row r="489" spans="1:16" x14ac:dyDescent="0.25">
      <c r="A489" s="17" t="s">
        <v>7030</v>
      </c>
      <c r="B489" s="17" t="s">
        <v>8820</v>
      </c>
      <c r="C489" s="17" t="s">
        <v>8820</v>
      </c>
      <c r="E489" s="17" t="s">
        <v>657</v>
      </c>
      <c r="F489" s="17" t="s">
        <v>9671</v>
      </c>
      <c r="G489" s="17" t="s">
        <v>9671</v>
      </c>
      <c r="H489" s="17" t="s">
        <v>9643</v>
      </c>
      <c r="I489" s="17" t="s">
        <v>9643</v>
      </c>
      <c r="O489" s="17" t="s">
        <v>11521</v>
      </c>
      <c r="P489" s="17" t="s">
        <v>12001</v>
      </c>
    </row>
    <row r="490" spans="1:16" x14ac:dyDescent="0.25">
      <c r="A490" s="17" t="s">
        <v>7037</v>
      </c>
      <c r="B490" s="17" t="s">
        <v>8698</v>
      </c>
      <c r="C490" s="17" t="s">
        <v>8698</v>
      </c>
      <c r="E490" s="17" t="s">
        <v>658</v>
      </c>
      <c r="F490" s="17" t="s">
        <v>9672</v>
      </c>
      <c r="G490" s="17" t="s">
        <v>9672</v>
      </c>
      <c r="H490" s="17" t="s">
        <v>9644</v>
      </c>
      <c r="I490" s="17" t="s">
        <v>9644</v>
      </c>
      <c r="O490" s="17" t="s">
        <v>11522</v>
      </c>
      <c r="P490" s="17" t="s">
        <v>11923</v>
      </c>
    </row>
    <row r="491" spans="1:16" x14ac:dyDescent="0.25">
      <c r="A491" s="17" t="s">
        <v>7053</v>
      </c>
      <c r="B491" s="17" t="s">
        <v>8820</v>
      </c>
      <c r="C491" s="17" t="s">
        <v>8820</v>
      </c>
      <c r="E491" s="17" t="s">
        <v>659</v>
      </c>
      <c r="F491" s="17" t="s">
        <v>9673</v>
      </c>
      <c r="G491" s="17" t="s">
        <v>9673</v>
      </c>
      <c r="H491" s="17" t="s">
        <v>9645</v>
      </c>
      <c r="I491" s="17" t="s">
        <v>9645</v>
      </c>
      <c r="O491" s="17" t="s">
        <v>11523</v>
      </c>
      <c r="P491" s="17" t="s">
        <v>12001</v>
      </c>
    </row>
    <row r="492" spans="1:16" x14ac:dyDescent="0.25">
      <c r="A492" s="17" t="s">
        <v>7061</v>
      </c>
      <c r="B492" s="17" t="s">
        <v>8821</v>
      </c>
      <c r="C492" s="17" t="s">
        <v>8821</v>
      </c>
      <c r="E492" s="17" t="s">
        <v>660</v>
      </c>
      <c r="F492" s="17" t="s">
        <v>9674</v>
      </c>
      <c r="G492" s="17" t="s">
        <v>9674</v>
      </c>
      <c r="H492" s="17" t="s">
        <v>9646</v>
      </c>
      <c r="I492" s="17" t="s">
        <v>9646</v>
      </c>
      <c r="O492" s="17" t="s">
        <v>11524</v>
      </c>
      <c r="P492" s="17" t="s">
        <v>11924</v>
      </c>
    </row>
    <row r="493" spans="1:16" x14ac:dyDescent="0.25">
      <c r="A493" s="17" t="s">
        <v>7077</v>
      </c>
      <c r="B493" s="17" t="s">
        <v>8696</v>
      </c>
      <c r="C493" s="17" t="s">
        <v>8696</v>
      </c>
      <c r="E493" s="17" t="s">
        <v>661</v>
      </c>
      <c r="F493" s="17" t="s">
        <v>9675</v>
      </c>
      <c r="G493" s="17" t="s">
        <v>9675</v>
      </c>
      <c r="H493" s="17" t="s">
        <v>9647</v>
      </c>
      <c r="I493" s="17" t="s">
        <v>9647</v>
      </c>
      <c r="O493" s="17" t="s">
        <v>11525</v>
      </c>
      <c r="P493" s="17" t="s">
        <v>12001</v>
      </c>
    </row>
    <row r="494" spans="1:16" x14ac:dyDescent="0.25">
      <c r="A494" s="17" t="s">
        <v>7105</v>
      </c>
      <c r="B494" s="17" t="s">
        <v>8822</v>
      </c>
      <c r="C494" s="17" t="s">
        <v>8822</v>
      </c>
      <c r="E494" s="17" t="s">
        <v>662</v>
      </c>
      <c r="F494" s="17" t="s">
        <v>9676</v>
      </c>
      <c r="G494" s="17" t="s">
        <v>9676</v>
      </c>
      <c r="H494" s="17" t="s">
        <v>9648</v>
      </c>
      <c r="I494" s="17" t="s">
        <v>9648</v>
      </c>
      <c r="O494" s="17" t="s">
        <v>11526</v>
      </c>
      <c r="P494" s="17" t="s">
        <v>11925</v>
      </c>
    </row>
    <row r="495" spans="1:16" x14ac:dyDescent="0.25">
      <c r="A495" s="17" t="s">
        <v>7195</v>
      </c>
      <c r="B495" s="17" t="s">
        <v>8698</v>
      </c>
      <c r="C495" s="17" t="s">
        <v>8698</v>
      </c>
      <c r="E495" s="17" t="s">
        <v>663</v>
      </c>
      <c r="F495" s="17" t="s">
        <v>9677</v>
      </c>
      <c r="G495" s="17" t="s">
        <v>9677</v>
      </c>
      <c r="H495" s="17" t="s">
        <v>9649</v>
      </c>
      <c r="I495" s="17" t="s">
        <v>9649</v>
      </c>
      <c r="O495" s="17" t="s">
        <v>11527</v>
      </c>
      <c r="P495" s="17" t="s">
        <v>12001</v>
      </c>
    </row>
    <row r="496" spans="1:16" x14ac:dyDescent="0.25">
      <c r="A496" s="17" t="s">
        <v>7209</v>
      </c>
      <c r="B496" s="17" t="s">
        <v>8822</v>
      </c>
      <c r="C496" s="17" t="s">
        <v>8822</v>
      </c>
      <c r="E496" s="17" t="s">
        <v>664</v>
      </c>
      <c r="F496" s="17" t="s">
        <v>9678</v>
      </c>
      <c r="G496" s="17" t="s">
        <v>9678</v>
      </c>
      <c r="H496" s="17" t="s">
        <v>9650</v>
      </c>
      <c r="I496" s="17" t="s">
        <v>9650</v>
      </c>
      <c r="O496" s="17" t="s">
        <v>11528</v>
      </c>
      <c r="P496" s="17" t="s">
        <v>11926</v>
      </c>
    </row>
    <row r="497" spans="1:16" x14ac:dyDescent="0.25">
      <c r="A497" s="17" t="s">
        <v>7214</v>
      </c>
      <c r="B497" s="17" t="s">
        <v>8696</v>
      </c>
      <c r="C497" s="17" t="s">
        <v>8696</v>
      </c>
      <c r="E497" s="17" t="s">
        <v>665</v>
      </c>
      <c r="F497" s="17" t="s">
        <v>9679</v>
      </c>
      <c r="G497" s="17" t="s">
        <v>9679</v>
      </c>
      <c r="H497" s="17" t="s">
        <v>9651</v>
      </c>
      <c r="I497" s="17" t="s">
        <v>9651</v>
      </c>
      <c r="O497" s="17" t="s">
        <v>11529</v>
      </c>
      <c r="P497" s="17" t="s">
        <v>12001</v>
      </c>
    </row>
    <row r="498" spans="1:16" x14ac:dyDescent="0.25">
      <c r="A498" s="17" t="s">
        <v>7218</v>
      </c>
      <c r="B498" s="17" t="s">
        <v>8823</v>
      </c>
      <c r="C498" s="17" t="s">
        <v>8823</v>
      </c>
      <c r="E498" s="17" t="s">
        <v>666</v>
      </c>
      <c r="F498" s="17" t="s">
        <v>9680</v>
      </c>
      <c r="G498" s="17" t="s">
        <v>9680</v>
      </c>
      <c r="H498" s="17" t="s">
        <v>9652</v>
      </c>
      <c r="I498" s="17" t="s">
        <v>9652</v>
      </c>
      <c r="O498" s="17" t="s">
        <v>11530</v>
      </c>
      <c r="P498" s="17" t="s">
        <v>11927</v>
      </c>
    </row>
    <row r="499" spans="1:16" x14ac:dyDescent="0.25">
      <c r="A499" s="17" t="s">
        <v>7216</v>
      </c>
      <c r="B499" s="17" t="s">
        <v>8698</v>
      </c>
      <c r="C499" s="17" t="s">
        <v>8698</v>
      </c>
      <c r="E499" s="17" t="s">
        <v>667</v>
      </c>
      <c r="F499" s="17" t="s">
        <v>9681</v>
      </c>
      <c r="G499" s="17" t="s">
        <v>9681</v>
      </c>
      <c r="H499" s="17" t="s">
        <v>9653</v>
      </c>
      <c r="I499" s="17" t="s">
        <v>9653</v>
      </c>
      <c r="O499" s="17" t="s">
        <v>11531</v>
      </c>
      <c r="P499" s="17" t="s">
        <v>12001</v>
      </c>
    </row>
    <row r="500" spans="1:16" x14ac:dyDescent="0.25">
      <c r="A500" s="17" t="s">
        <v>7232</v>
      </c>
      <c r="B500" s="17" t="s">
        <v>8823</v>
      </c>
      <c r="C500" s="17" t="s">
        <v>8823</v>
      </c>
      <c r="E500" s="17" t="s">
        <v>668</v>
      </c>
      <c r="F500" s="17" t="s">
        <v>9682</v>
      </c>
      <c r="G500" s="17" t="s">
        <v>9682</v>
      </c>
      <c r="H500" s="17" t="s">
        <v>9654</v>
      </c>
      <c r="I500" s="17" t="s">
        <v>9654</v>
      </c>
      <c r="O500" s="17" t="s">
        <v>10681</v>
      </c>
      <c r="P500" s="17" t="s">
        <v>11928</v>
      </c>
    </row>
    <row r="501" spans="1:16" x14ac:dyDescent="0.25">
      <c r="A501" s="17" t="s">
        <v>7230</v>
      </c>
      <c r="B501" s="17" t="s">
        <v>8696</v>
      </c>
      <c r="C501" s="17" t="s">
        <v>8696</v>
      </c>
      <c r="E501" s="17" t="s">
        <v>669</v>
      </c>
      <c r="F501" s="17" t="s">
        <v>9683</v>
      </c>
      <c r="G501" s="17" t="s">
        <v>9683</v>
      </c>
      <c r="H501" s="17" t="s">
        <v>9655</v>
      </c>
      <c r="I501" s="17" t="s">
        <v>9655</v>
      </c>
      <c r="O501" s="17" t="s">
        <v>11532</v>
      </c>
      <c r="P501" s="17" t="s">
        <v>12001</v>
      </c>
    </row>
    <row r="502" spans="1:16" x14ac:dyDescent="0.25">
      <c r="A502" s="17" t="s">
        <v>7256</v>
      </c>
      <c r="B502" s="17" t="s">
        <v>8824</v>
      </c>
      <c r="C502" s="17" t="s">
        <v>8824</v>
      </c>
      <c r="E502" s="17" t="s">
        <v>670</v>
      </c>
      <c r="F502" s="17" t="s">
        <v>9684</v>
      </c>
      <c r="G502" s="17" t="s">
        <v>9684</v>
      </c>
      <c r="H502" s="17" t="s">
        <v>9656</v>
      </c>
      <c r="I502" s="17" t="s">
        <v>9656</v>
      </c>
      <c r="O502" s="17" t="s">
        <v>11533</v>
      </c>
      <c r="P502" s="17" t="s">
        <v>11929</v>
      </c>
    </row>
    <row r="503" spans="1:16" x14ac:dyDescent="0.25">
      <c r="A503" s="17" t="s">
        <v>7264</v>
      </c>
      <c r="B503" s="17" t="s">
        <v>8698</v>
      </c>
      <c r="C503" s="17" t="s">
        <v>8698</v>
      </c>
      <c r="E503" s="17" t="s">
        <v>671</v>
      </c>
      <c r="F503" s="17" t="s">
        <v>9685</v>
      </c>
      <c r="G503" s="17" t="s">
        <v>9685</v>
      </c>
      <c r="H503" s="17" t="s">
        <v>9657</v>
      </c>
      <c r="I503" s="17" t="s">
        <v>9657</v>
      </c>
      <c r="O503" s="17" t="s">
        <v>11534</v>
      </c>
      <c r="P503" s="17" t="s">
        <v>12001</v>
      </c>
    </row>
    <row r="504" spans="1:16" x14ac:dyDescent="0.25">
      <c r="A504" s="17" t="s">
        <v>7374</v>
      </c>
      <c r="B504" s="17" t="s">
        <v>8824</v>
      </c>
      <c r="C504" s="17" t="s">
        <v>8824</v>
      </c>
      <c r="E504" s="17" t="s">
        <v>672</v>
      </c>
      <c r="F504" s="17" t="s">
        <v>9686</v>
      </c>
      <c r="G504" s="17" t="s">
        <v>9686</v>
      </c>
      <c r="H504" s="17" t="s">
        <v>9658</v>
      </c>
      <c r="I504" s="17" t="s">
        <v>9658</v>
      </c>
      <c r="O504" s="17" t="s">
        <v>11535</v>
      </c>
      <c r="P504" s="17" t="s">
        <v>11930</v>
      </c>
    </row>
    <row r="505" spans="1:16" x14ac:dyDescent="0.25">
      <c r="A505" s="17" t="s">
        <v>7388</v>
      </c>
      <c r="B505" s="17" t="s">
        <v>8696</v>
      </c>
      <c r="C505" s="17" t="s">
        <v>8696</v>
      </c>
      <c r="E505" s="17" t="s">
        <v>673</v>
      </c>
      <c r="F505" s="17" t="s">
        <v>9687</v>
      </c>
      <c r="G505" s="17" t="s">
        <v>9687</v>
      </c>
      <c r="H505" s="17" t="s">
        <v>9659</v>
      </c>
      <c r="I505" s="17" t="s">
        <v>9659</v>
      </c>
      <c r="O505" s="17" t="s">
        <v>11536</v>
      </c>
      <c r="P505" s="17" t="s">
        <v>12001</v>
      </c>
    </row>
    <row r="506" spans="1:16" x14ac:dyDescent="0.25">
      <c r="A506" s="17" t="s">
        <v>674</v>
      </c>
      <c r="B506" s="17" t="s">
        <v>8825</v>
      </c>
      <c r="C506" s="17" t="s">
        <v>8825</v>
      </c>
      <c r="E506" s="17" t="s">
        <v>674</v>
      </c>
      <c r="F506" s="17" t="s">
        <v>9688</v>
      </c>
      <c r="G506" s="17" t="s">
        <v>9688</v>
      </c>
      <c r="H506" s="17" t="s">
        <v>9660</v>
      </c>
      <c r="I506" s="17" t="s">
        <v>9660</v>
      </c>
      <c r="O506" s="17" t="s">
        <v>11537</v>
      </c>
      <c r="P506" s="17" t="s">
        <v>11931</v>
      </c>
    </row>
    <row r="507" spans="1:16" x14ac:dyDescent="0.25">
      <c r="A507" s="17" t="s">
        <v>675</v>
      </c>
      <c r="B507" s="17" t="s">
        <v>8698</v>
      </c>
      <c r="C507" s="17" t="s">
        <v>8698</v>
      </c>
      <c r="E507" s="17" t="s">
        <v>675</v>
      </c>
      <c r="F507" s="17" t="s">
        <v>9689</v>
      </c>
      <c r="G507" s="17" t="s">
        <v>9689</v>
      </c>
      <c r="H507" s="17" t="s">
        <v>9661</v>
      </c>
      <c r="I507" s="17" t="s">
        <v>9661</v>
      </c>
      <c r="O507" s="17" t="s">
        <v>11538</v>
      </c>
      <c r="P507" s="17" t="s">
        <v>12001</v>
      </c>
    </row>
    <row r="508" spans="1:16" x14ac:dyDescent="0.25">
      <c r="A508" s="17" t="s">
        <v>676</v>
      </c>
      <c r="B508" s="17" t="s">
        <v>8825</v>
      </c>
      <c r="C508" s="17" t="s">
        <v>8825</v>
      </c>
      <c r="E508" s="17" t="s">
        <v>676</v>
      </c>
      <c r="F508" s="17" t="s">
        <v>9690</v>
      </c>
      <c r="G508" s="17" t="s">
        <v>9690</v>
      </c>
      <c r="H508" s="17" t="s">
        <v>9662</v>
      </c>
      <c r="I508" s="17" t="s">
        <v>9662</v>
      </c>
      <c r="O508" s="17" t="s">
        <v>11539</v>
      </c>
      <c r="P508" s="17" t="s">
        <v>11932</v>
      </c>
    </row>
    <row r="509" spans="1:16" x14ac:dyDescent="0.25">
      <c r="A509" s="17" t="s">
        <v>677</v>
      </c>
      <c r="B509" s="17" t="s">
        <v>8696</v>
      </c>
      <c r="C509" s="17" t="s">
        <v>8696</v>
      </c>
      <c r="E509" s="17" t="s">
        <v>677</v>
      </c>
      <c r="F509" s="17" t="s">
        <v>9691</v>
      </c>
      <c r="G509" s="17" t="s">
        <v>9691</v>
      </c>
      <c r="H509" s="17" t="s">
        <v>9663</v>
      </c>
      <c r="I509" s="17" t="s">
        <v>9663</v>
      </c>
      <c r="O509" s="17" t="s">
        <v>11540</v>
      </c>
      <c r="P509" s="17" t="s">
        <v>12001</v>
      </c>
    </row>
    <row r="510" spans="1:16" x14ac:dyDescent="0.25">
      <c r="A510" s="17" t="s">
        <v>678</v>
      </c>
      <c r="B510" s="17" t="s">
        <v>8826</v>
      </c>
      <c r="C510" s="17" t="s">
        <v>8826</v>
      </c>
      <c r="E510" s="17" t="s">
        <v>678</v>
      </c>
      <c r="F510" s="17" t="s">
        <v>9692</v>
      </c>
      <c r="G510" s="17" t="s">
        <v>9692</v>
      </c>
      <c r="H510" s="17" t="s">
        <v>9664</v>
      </c>
      <c r="I510" s="17" t="s">
        <v>9664</v>
      </c>
      <c r="O510" s="17" t="s">
        <v>11541</v>
      </c>
      <c r="P510" s="17" t="s">
        <v>11933</v>
      </c>
    </row>
    <row r="511" spans="1:16" x14ac:dyDescent="0.25">
      <c r="A511" s="17" t="s">
        <v>679</v>
      </c>
      <c r="B511" s="17" t="s">
        <v>8698</v>
      </c>
      <c r="C511" s="17" t="s">
        <v>8698</v>
      </c>
      <c r="E511" s="17" t="s">
        <v>679</v>
      </c>
      <c r="F511" s="17" t="s">
        <v>9693</v>
      </c>
      <c r="G511" s="17" t="s">
        <v>9693</v>
      </c>
      <c r="H511" s="17" t="s">
        <v>9665</v>
      </c>
      <c r="I511" s="17" t="s">
        <v>9665</v>
      </c>
      <c r="O511" s="17" t="s">
        <v>11542</v>
      </c>
      <c r="P511" s="17" t="s">
        <v>12001</v>
      </c>
    </row>
    <row r="512" spans="1:16" x14ac:dyDescent="0.25">
      <c r="A512" s="17" t="s">
        <v>680</v>
      </c>
      <c r="B512" s="17" t="s">
        <v>8826</v>
      </c>
      <c r="C512" s="17" t="s">
        <v>8826</v>
      </c>
      <c r="E512" s="17" t="s">
        <v>680</v>
      </c>
      <c r="F512" s="17" t="s">
        <v>9694</v>
      </c>
      <c r="G512" s="17" t="s">
        <v>9694</v>
      </c>
      <c r="H512" s="17" t="s">
        <v>9666</v>
      </c>
      <c r="I512" s="17" t="s">
        <v>9666</v>
      </c>
      <c r="O512" s="17" t="s">
        <v>11543</v>
      </c>
      <c r="P512" s="17" t="s">
        <v>11934</v>
      </c>
    </row>
    <row r="513" spans="1:16" x14ac:dyDescent="0.25">
      <c r="A513" s="17" t="s">
        <v>681</v>
      </c>
      <c r="B513" s="17" t="s">
        <v>8696</v>
      </c>
      <c r="C513" s="17" t="s">
        <v>8696</v>
      </c>
      <c r="E513" s="17" t="s">
        <v>681</v>
      </c>
      <c r="F513" s="17" t="s">
        <v>9695</v>
      </c>
      <c r="G513" s="17" t="s">
        <v>9695</v>
      </c>
      <c r="H513" s="17" t="s">
        <v>9667</v>
      </c>
      <c r="I513" s="17" t="s">
        <v>9667</v>
      </c>
      <c r="O513" s="17" t="s">
        <v>11544</v>
      </c>
      <c r="P513" s="17" t="s">
        <v>12001</v>
      </c>
    </row>
    <row r="514" spans="1:16" x14ac:dyDescent="0.25">
      <c r="A514" s="17" t="s">
        <v>682</v>
      </c>
      <c r="B514" s="17" t="s">
        <v>8827</v>
      </c>
      <c r="C514" s="17" t="s">
        <v>8827</v>
      </c>
      <c r="E514" s="17" t="s">
        <v>682</v>
      </c>
      <c r="F514" s="17" t="s">
        <v>9696</v>
      </c>
      <c r="G514" s="17" t="s">
        <v>9696</v>
      </c>
      <c r="H514" s="17" t="s">
        <v>9668</v>
      </c>
      <c r="I514" s="17" t="s">
        <v>9668</v>
      </c>
      <c r="O514" s="17" t="s">
        <v>11545</v>
      </c>
      <c r="P514" s="17" t="s">
        <v>11935</v>
      </c>
    </row>
    <row r="515" spans="1:16" x14ac:dyDescent="0.25">
      <c r="A515" s="17" t="s">
        <v>683</v>
      </c>
      <c r="B515" s="17" t="s">
        <v>8698</v>
      </c>
      <c r="C515" s="17" t="s">
        <v>8698</v>
      </c>
      <c r="E515" s="17" t="s">
        <v>683</v>
      </c>
      <c r="F515" s="17" t="s">
        <v>9697</v>
      </c>
      <c r="G515" s="17" t="s">
        <v>9697</v>
      </c>
      <c r="H515" s="17" t="s">
        <v>9669</v>
      </c>
      <c r="I515" s="17" t="s">
        <v>9669</v>
      </c>
      <c r="O515" s="17" t="s">
        <v>11546</v>
      </c>
      <c r="P515" s="17" t="s">
        <v>12001</v>
      </c>
    </row>
    <row r="516" spans="1:16" x14ac:dyDescent="0.25">
      <c r="A516" s="17" t="s">
        <v>684</v>
      </c>
      <c r="B516" s="17" t="s">
        <v>8827</v>
      </c>
      <c r="C516" s="17" t="s">
        <v>8827</v>
      </c>
      <c r="E516" s="17" t="s">
        <v>684</v>
      </c>
      <c r="F516" s="17" t="s">
        <v>9698</v>
      </c>
      <c r="G516" s="17" t="s">
        <v>9698</v>
      </c>
      <c r="H516" s="17" t="s">
        <v>9670</v>
      </c>
      <c r="I516" s="17" t="s">
        <v>9670</v>
      </c>
      <c r="O516" s="17" t="s">
        <v>11547</v>
      </c>
      <c r="P516" s="17" t="s">
        <v>11936</v>
      </c>
    </row>
    <row r="517" spans="1:16" x14ac:dyDescent="0.25">
      <c r="A517" s="17" t="s">
        <v>685</v>
      </c>
      <c r="B517" s="17" t="s">
        <v>8696</v>
      </c>
      <c r="C517" s="17" t="s">
        <v>8696</v>
      </c>
      <c r="E517" s="17" t="s">
        <v>685</v>
      </c>
      <c r="F517" s="17" t="s">
        <v>9699</v>
      </c>
      <c r="G517" s="17" t="s">
        <v>9699</v>
      </c>
      <c r="H517" s="17" t="s">
        <v>9671</v>
      </c>
      <c r="I517" s="17" t="s">
        <v>9671</v>
      </c>
      <c r="O517" s="17" t="s">
        <v>11548</v>
      </c>
      <c r="P517" s="17" t="s">
        <v>12001</v>
      </c>
    </row>
    <row r="518" spans="1:16" x14ac:dyDescent="0.25">
      <c r="A518" s="17" t="s">
        <v>686</v>
      </c>
      <c r="B518" s="17" t="s">
        <v>8828</v>
      </c>
      <c r="C518" s="17" t="s">
        <v>8828</v>
      </c>
      <c r="E518" s="17" t="s">
        <v>686</v>
      </c>
      <c r="F518" s="17" t="s">
        <v>9700</v>
      </c>
      <c r="G518" s="17" t="s">
        <v>9700</v>
      </c>
      <c r="H518" s="17" t="s">
        <v>9672</v>
      </c>
      <c r="I518" s="17" t="s">
        <v>9672</v>
      </c>
      <c r="O518" s="17" t="s">
        <v>11549</v>
      </c>
      <c r="P518" s="17" t="s">
        <v>11937</v>
      </c>
    </row>
    <row r="519" spans="1:16" x14ac:dyDescent="0.25">
      <c r="A519" s="17" t="s">
        <v>687</v>
      </c>
      <c r="B519" s="17" t="s">
        <v>8698</v>
      </c>
      <c r="C519" s="17" t="s">
        <v>8698</v>
      </c>
      <c r="E519" s="17" t="s">
        <v>687</v>
      </c>
      <c r="F519" s="17" t="s">
        <v>9701</v>
      </c>
      <c r="G519" s="17" t="s">
        <v>9701</v>
      </c>
      <c r="H519" s="17" t="s">
        <v>9673</v>
      </c>
      <c r="I519" s="17" t="s">
        <v>9673</v>
      </c>
      <c r="O519" s="17" t="s">
        <v>11550</v>
      </c>
      <c r="P519" s="17" t="s">
        <v>12001</v>
      </c>
    </row>
    <row r="520" spans="1:16" x14ac:dyDescent="0.25">
      <c r="A520" s="17" t="s">
        <v>688</v>
      </c>
      <c r="B520" s="17" t="s">
        <v>8828</v>
      </c>
      <c r="C520" s="17" t="s">
        <v>8828</v>
      </c>
      <c r="E520" s="17" t="s">
        <v>688</v>
      </c>
      <c r="F520" s="17" t="s">
        <v>9702</v>
      </c>
      <c r="G520" s="17" t="s">
        <v>9702</v>
      </c>
      <c r="H520" s="17" t="s">
        <v>9674</v>
      </c>
      <c r="I520" s="17" t="s">
        <v>9674</v>
      </c>
      <c r="O520" s="17" t="s">
        <v>11551</v>
      </c>
      <c r="P520" s="17" t="s">
        <v>11938</v>
      </c>
    </row>
    <row r="521" spans="1:16" x14ac:dyDescent="0.25">
      <c r="A521" s="17" t="s">
        <v>689</v>
      </c>
      <c r="B521" s="17" t="s">
        <v>8696</v>
      </c>
      <c r="C521" s="17" t="s">
        <v>8696</v>
      </c>
      <c r="E521" s="17" t="s">
        <v>689</v>
      </c>
      <c r="F521" s="17" t="s">
        <v>9703</v>
      </c>
      <c r="G521" s="17" t="s">
        <v>9703</v>
      </c>
      <c r="H521" s="17" t="s">
        <v>9675</v>
      </c>
      <c r="I521" s="17" t="s">
        <v>9675</v>
      </c>
      <c r="O521" s="17" t="s">
        <v>11552</v>
      </c>
      <c r="P521" s="17" t="s">
        <v>12001</v>
      </c>
    </row>
    <row r="522" spans="1:16" x14ac:dyDescent="0.25">
      <c r="A522" s="17" t="s">
        <v>690</v>
      </c>
      <c r="B522" s="17" t="s">
        <v>8829</v>
      </c>
      <c r="C522" s="17" t="s">
        <v>8829</v>
      </c>
      <c r="E522" s="17" t="s">
        <v>690</v>
      </c>
      <c r="F522" s="17" t="s">
        <v>9704</v>
      </c>
      <c r="G522" s="17" t="s">
        <v>9704</v>
      </c>
      <c r="H522" s="17" t="s">
        <v>9676</v>
      </c>
      <c r="I522" s="17" t="s">
        <v>9676</v>
      </c>
      <c r="O522" s="17" t="s">
        <v>11553</v>
      </c>
      <c r="P522" s="17" t="s">
        <v>11939</v>
      </c>
    </row>
    <row r="523" spans="1:16" x14ac:dyDescent="0.25">
      <c r="A523" s="17" t="s">
        <v>691</v>
      </c>
      <c r="B523" s="17" t="s">
        <v>8698</v>
      </c>
      <c r="C523" s="17" t="s">
        <v>8698</v>
      </c>
      <c r="E523" s="17" t="s">
        <v>691</v>
      </c>
      <c r="F523" s="17" t="s">
        <v>9705</v>
      </c>
      <c r="G523" s="17" t="s">
        <v>9705</v>
      </c>
      <c r="H523" s="17" t="s">
        <v>9677</v>
      </c>
      <c r="I523" s="17" t="s">
        <v>9677</v>
      </c>
      <c r="O523" s="17" t="s">
        <v>11554</v>
      </c>
      <c r="P523" s="17" t="s">
        <v>12001</v>
      </c>
    </row>
    <row r="524" spans="1:16" x14ac:dyDescent="0.25">
      <c r="A524" s="17" t="s">
        <v>692</v>
      </c>
      <c r="B524" s="17" t="s">
        <v>8829</v>
      </c>
      <c r="C524" s="17" t="s">
        <v>8829</v>
      </c>
      <c r="E524" s="17" t="s">
        <v>692</v>
      </c>
      <c r="F524" s="17" t="s">
        <v>9706</v>
      </c>
      <c r="G524" s="17" t="s">
        <v>9706</v>
      </c>
      <c r="H524" s="17" t="s">
        <v>9678</v>
      </c>
      <c r="I524" s="17" t="s">
        <v>9678</v>
      </c>
      <c r="O524" s="17" t="s">
        <v>11555</v>
      </c>
      <c r="P524" s="17" t="s">
        <v>11940</v>
      </c>
    </row>
    <row r="525" spans="1:16" x14ac:dyDescent="0.25">
      <c r="A525" s="17" t="s">
        <v>693</v>
      </c>
      <c r="B525" s="17" t="s">
        <v>8696</v>
      </c>
      <c r="C525" s="17" t="s">
        <v>8696</v>
      </c>
      <c r="E525" s="17" t="s">
        <v>693</v>
      </c>
      <c r="F525" s="17" t="s">
        <v>9707</v>
      </c>
      <c r="G525" s="17" t="s">
        <v>9707</v>
      </c>
      <c r="H525" s="17" t="s">
        <v>9679</v>
      </c>
      <c r="I525" s="17" t="s">
        <v>9679</v>
      </c>
      <c r="O525" s="17" t="s">
        <v>11556</v>
      </c>
      <c r="P525" s="17" t="s">
        <v>12001</v>
      </c>
    </row>
    <row r="526" spans="1:16" x14ac:dyDescent="0.25">
      <c r="A526" s="17" t="s">
        <v>694</v>
      </c>
      <c r="B526" s="17" t="s">
        <v>8830</v>
      </c>
      <c r="C526" s="17" t="s">
        <v>8830</v>
      </c>
      <c r="E526" s="17" t="s">
        <v>694</v>
      </c>
      <c r="F526" s="17" t="s">
        <v>9708</v>
      </c>
      <c r="G526" s="17" t="s">
        <v>9708</v>
      </c>
      <c r="H526" s="17" t="s">
        <v>9680</v>
      </c>
      <c r="I526" s="17" t="s">
        <v>9680</v>
      </c>
      <c r="O526" s="17" t="s">
        <v>11557</v>
      </c>
      <c r="P526" s="17" t="s">
        <v>11941</v>
      </c>
    </row>
    <row r="527" spans="1:16" x14ac:dyDescent="0.25">
      <c r="A527" s="17" t="s">
        <v>695</v>
      </c>
      <c r="B527" s="17" t="s">
        <v>8698</v>
      </c>
      <c r="C527" s="17" t="s">
        <v>8698</v>
      </c>
      <c r="E527" s="17" t="s">
        <v>695</v>
      </c>
      <c r="F527" s="17" t="s">
        <v>9709</v>
      </c>
      <c r="G527" s="17" t="s">
        <v>9709</v>
      </c>
      <c r="H527" s="17" t="s">
        <v>9681</v>
      </c>
      <c r="I527" s="17" t="s">
        <v>9681</v>
      </c>
      <c r="O527" s="17" t="s">
        <v>11558</v>
      </c>
      <c r="P527" s="17" t="s">
        <v>12001</v>
      </c>
    </row>
    <row r="528" spans="1:16" x14ac:dyDescent="0.25">
      <c r="A528" s="17" t="s">
        <v>696</v>
      </c>
      <c r="B528" s="17" t="s">
        <v>8830</v>
      </c>
      <c r="C528" s="17" t="s">
        <v>8830</v>
      </c>
      <c r="E528" s="17" t="s">
        <v>696</v>
      </c>
      <c r="F528" s="17" t="s">
        <v>9710</v>
      </c>
      <c r="G528" s="17" t="s">
        <v>9710</v>
      </c>
      <c r="H528" s="17" t="s">
        <v>9682</v>
      </c>
      <c r="I528" s="17" t="s">
        <v>9682</v>
      </c>
      <c r="O528" s="17" t="s">
        <v>11559</v>
      </c>
      <c r="P528" s="17" t="s">
        <v>11942</v>
      </c>
    </row>
    <row r="529" spans="1:16" x14ac:dyDescent="0.25">
      <c r="A529" s="17" t="s">
        <v>697</v>
      </c>
      <c r="B529" s="17" t="s">
        <v>8696</v>
      </c>
      <c r="C529" s="17" t="s">
        <v>8696</v>
      </c>
      <c r="E529" s="17" t="s">
        <v>697</v>
      </c>
      <c r="F529" s="17" t="s">
        <v>9711</v>
      </c>
      <c r="G529" s="17" t="s">
        <v>9711</v>
      </c>
      <c r="H529" s="17" t="s">
        <v>9683</v>
      </c>
      <c r="I529" s="17" t="s">
        <v>9683</v>
      </c>
      <c r="O529" s="17" t="s">
        <v>11560</v>
      </c>
      <c r="P529" s="17" t="s">
        <v>12001</v>
      </c>
    </row>
    <row r="530" spans="1:16" x14ac:dyDescent="0.25">
      <c r="A530" s="17" t="s">
        <v>698</v>
      </c>
      <c r="B530" s="17" t="s">
        <v>8831</v>
      </c>
      <c r="C530" s="17" t="s">
        <v>8831</v>
      </c>
      <c r="E530" s="17" t="s">
        <v>698</v>
      </c>
      <c r="F530" s="17" t="s">
        <v>9712</v>
      </c>
      <c r="G530" s="17" t="s">
        <v>9712</v>
      </c>
      <c r="H530" s="17" t="s">
        <v>9684</v>
      </c>
      <c r="I530" s="17" t="s">
        <v>9684</v>
      </c>
      <c r="O530" s="17" t="s">
        <v>11561</v>
      </c>
      <c r="P530" s="17" t="s">
        <v>11943</v>
      </c>
    </row>
    <row r="531" spans="1:16" x14ac:dyDescent="0.25">
      <c r="A531" s="17" t="s">
        <v>699</v>
      </c>
      <c r="B531" s="17" t="s">
        <v>8698</v>
      </c>
      <c r="C531" s="17" t="s">
        <v>8698</v>
      </c>
      <c r="E531" s="17" t="s">
        <v>699</v>
      </c>
      <c r="F531" s="17" t="s">
        <v>9713</v>
      </c>
      <c r="G531" s="17" t="s">
        <v>9713</v>
      </c>
      <c r="H531" s="17" t="s">
        <v>9685</v>
      </c>
      <c r="I531" s="17" t="s">
        <v>9685</v>
      </c>
      <c r="O531" s="17" t="s">
        <v>11562</v>
      </c>
      <c r="P531" s="17" t="s">
        <v>12001</v>
      </c>
    </row>
    <row r="532" spans="1:16" x14ac:dyDescent="0.25">
      <c r="A532" s="17" t="s">
        <v>700</v>
      </c>
      <c r="B532" s="17" t="s">
        <v>8831</v>
      </c>
      <c r="C532" s="17" t="s">
        <v>8831</v>
      </c>
      <c r="E532" s="17" t="s">
        <v>700</v>
      </c>
      <c r="F532" s="17" t="s">
        <v>9714</v>
      </c>
      <c r="G532" s="17" t="s">
        <v>9714</v>
      </c>
      <c r="H532" s="17" t="s">
        <v>9686</v>
      </c>
      <c r="I532" s="17" t="s">
        <v>9686</v>
      </c>
      <c r="O532" s="17" t="s">
        <v>11563</v>
      </c>
      <c r="P532" s="17" t="s">
        <v>11944</v>
      </c>
    </row>
    <row r="533" spans="1:16" x14ac:dyDescent="0.25">
      <c r="A533" s="17" t="s">
        <v>701</v>
      </c>
      <c r="B533" s="17" t="s">
        <v>8696</v>
      </c>
      <c r="C533" s="17" t="s">
        <v>8696</v>
      </c>
      <c r="E533" s="17" t="s">
        <v>701</v>
      </c>
      <c r="F533" s="17" t="s">
        <v>9715</v>
      </c>
      <c r="G533" s="17" t="s">
        <v>9715</v>
      </c>
      <c r="H533" s="17" t="s">
        <v>9687</v>
      </c>
      <c r="I533" s="17" t="s">
        <v>9687</v>
      </c>
      <c r="O533" s="17" t="s">
        <v>11564</v>
      </c>
      <c r="P533" s="17" t="s">
        <v>12001</v>
      </c>
    </row>
    <row r="534" spans="1:16" x14ac:dyDescent="0.25">
      <c r="A534" s="17" t="s">
        <v>702</v>
      </c>
      <c r="B534" s="17" t="s">
        <v>8832</v>
      </c>
      <c r="C534" s="17" t="s">
        <v>8832</v>
      </c>
      <c r="E534" s="17" t="s">
        <v>702</v>
      </c>
      <c r="F534" s="17" t="s">
        <v>9716</v>
      </c>
      <c r="G534" s="17" t="s">
        <v>9716</v>
      </c>
      <c r="H534" s="17" t="s">
        <v>9688</v>
      </c>
      <c r="I534" s="17" t="s">
        <v>9688</v>
      </c>
      <c r="O534" s="17" t="s">
        <v>11565</v>
      </c>
      <c r="P534" s="17" t="s">
        <v>11945</v>
      </c>
    </row>
    <row r="535" spans="1:16" x14ac:dyDescent="0.25">
      <c r="A535" s="17" t="s">
        <v>703</v>
      </c>
      <c r="B535" s="17" t="s">
        <v>8698</v>
      </c>
      <c r="C535" s="17" t="s">
        <v>8698</v>
      </c>
      <c r="E535" s="17" t="s">
        <v>703</v>
      </c>
      <c r="F535" s="17" t="s">
        <v>9717</v>
      </c>
      <c r="G535" s="17" t="s">
        <v>9717</v>
      </c>
      <c r="H535" s="17" t="s">
        <v>9689</v>
      </c>
      <c r="I535" s="17" t="s">
        <v>9689</v>
      </c>
      <c r="O535" s="17" t="s">
        <v>11566</v>
      </c>
      <c r="P535" s="17" t="s">
        <v>12001</v>
      </c>
    </row>
    <row r="536" spans="1:16" x14ac:dyDescent="0.25">
      <c r="A536" s="17" t="s">
        <v>704</v>
      </c>
      <c r="B536" s="17" t="s">
        <v>8832</v>
      </c>
      <c r="C536" s="17" t="s">
        <v>8832</v>
      </c>
      <c r="E536" s="17" t="s">
        <v>704</v>
      </c>
      <c r="F536" s="17" t="s">
        <v>9718</v>
      </c>
      <c r="G536" s="17" t="s">
        <v>9718</v>
      </c>
      <c r="H536" s="17" t="s">
        <v>9690</v>
      </c>
      <c r="I536" s="17" t="s">
        <v>9690</v>
      </c>
      <c r="O536" s="17" t="s">
        <v>11567</v>
      </c>
      <c r="P536" s="17" t="s">
        <v>11946</v>
      </c>
    </row>
    <row r="537" spans="1:16" x14ac:dyDescent="0.25">
      <c r="A537" s="17" t="s">
        <v>705</v>
      </c>
      <c r="B537" s="17" t="s">
        <v>8696</v>
      </c>
      <c r="C537" s="17" t="s">
        <v>8696</v>
      </c>
      <c r="E537" s="17" t="s">
        <v>705</v>
      </c>
      <c r="F537" s="17" t="s">
        <v>9719</v>
      </c>
      <c r="G537" s="17" t="s">
        <v>9719</v>
      </c>
      <c r="H537" s="17" t="s">
        <v>9691</v>
      </c>
      <c r="I537" s="17" t="s">
        <v>9691</v>
      </c>
      <c r="O537" s="17" t="s">
        <v>11568</v>
      </c>
      <c r="P537" s="17" t="s">
        <v>12001</v>
      </c>
    </row>
    <row r="538" spans="1:16" x14ac:dyDescent="0.25">
      <c r="A538" s="17" t="s">
        <v>706</v>
      </c>
      <c r="B538" s="17" t="s">
        <v>8833</v>
      </c>
      <c r="C538" s="17" t="s">
        <v>8833</v>
      </c>
      <c r="E538" s="17" t="s">
        <v>706</v>
      </c>
      <c r="F538" s="17" t="s">
        <v>9720</v>
      </c>
      <c r="G538" s="17" t="s">
        <v>9720</v>
      </c>
      <c r="H538" s="17" t="s">
        <v>9692</v>
      </c>
      <c r="I538" s="17" t="s">
        <v>9692</v>
      </c>
      <c r="O538" s="17" t="s">
        <v>11569</v>
      </c>
      <c r="P538" s="17" t="s">
        <v>11947</v>
      </c>
    </row>
    <row r="539" spans="1:16" x14ac:dyDescent="0.25">
      <c r="A539" s="17" t="s">
        <v>707</v>
      </c>
      <c r="B539" s="17" t="s">
        <v>8698</v>
      </c>
      <c r="C539" s="17" t="s">
        <v>8698</v>
      </c>
      <c r="E539" s="17" t="s">
        <v>707</v>
      </c>
      <c r="F539" s="17" t="s">
        <v>9721</v>
      </c>
      <c r="G539" s="17" t="s">
        <v>9721</v>
      </c>
      <c r="H539" s="17" t="s">
        <v>9693</v>
      </c>
      <c r="I539" s="17" t="s">
        <v>9693</v>
      </c>
      <c r="O539" s="17" t="s">
        <v>11570</v>
      </c>
      <c r="P539" s="17" t="s">
        <v>12037</v>
      </c>
    </row>
    <row r="540" spans="1:16" x14ac:dyDescent="0.25">
      <c r="A540" s="17" t="s">
        <v>708</v>
      </c>
      <c r="B540" s="17" t="s">
        <v>8833</v>
      </c>
      <c r="C540" s="17" t="s">
        <v>8833</v>
      </c>
      <c r="E540" s="17" t="s">
        <v>708</v>
      </c>
      <c r="F540" s="17" t="s">
        <v>9722</v>
      </c>
      <c r="G540" s="17" t="s">
        <v>9722</v>
      </c>
      <c r="H540" s="17" t="s">
        <v>9694</v>
      </c>
      <c r="I540" s="17" t="s">
        <v>9694</v>
      </c>
      <c r="O540" s="17" t="s">
        <v>11571</v>
      </c>
      <c r="P540" s="17" t="s">
        <v>12001</v>
      </c>
    </row>
    <row r="541" spans="1:16" x14ac:dyDescent="0.25">
      <c r="A541" s="17" t="s">
        <v>709</v>
      </c>
      <c r="B541" s="17" t="s">
        <v>8834</v>
      </c>
      <c r="C541" s="17" t="s">
        <v>8834</v>
      </c>
      <c r="E541" s="17" t="s">
        <v>709</v>
      </c>
      <c r="F541" s="17" t="s">
        <v>9723</v>
      </c>
      <c r="G541" s="17" t="s">
        <v>9723</v>
      </c>
      <c r="H541" s="17" t="s">
        <v>9695</v>
      </c>
      <c r="I541" s="17" t="s">
        <v>9695</v>
      </c>
      <c r="O541" s="17" t="s">
        <v>11572</v>
      </c>
      <c r="P541" s="17" t="s">
        <v>12038</v>
      </c>
    </row>
    <row r="542" spans="1:16" x14ac:dyDescent="0.25">
      <c r="A542" s="17" t="s">
        <v>710</v>
      </c>
      <c r="B542" s="17" t="s">
        <v>8696</v>
      </c>
      <c r="C542" s="17" t="s">
        <v>8696</v>
      </c>
      <c r="E542" s="17" t="s">
        <v>710</v>
      </c>
      <c r="F542" s="17" t="s">
        <v>9724</v>
      </c>
      <c r="G542" s="17" t="s">
        <v>9724</v>
      </c>
      <c r="H542" s="17" t="s">
        <v>9696</v>
      </c>
      <c r="I542" s="17" t="s">
        <v>9696</v>
      </c>
      <c r="O542" s="17" t="s">
        <v>11573</v>
      </c>
      <c r="P542" s="17" t="s">
        <v>12001</v>
      </c>
    </row>
    <row r="543" spans="1:16" x14ac:dyDescent="0.25">
      <c r="A543" s="17" t="s">
        <v>711</v>
      </c>
      <c r="B543" s="17" t="s">
        <v>8835</v>
      </c>
      <c r="C543" s="17" t="s">
        <v>8835</v>
      </c>
      <c r="E543" s="17" t="s">
        <v>711</v>
      </c>
      <c r="F543" s="17" t="s">
        <v>9725</v>
      </c>
      <c r="G543" s="17" t="s">
        <v>9725</v>
      </c>
      <c r="H543" s="17" t="s">
        <v>9697</v>
      </c>
      <c r="I543" s="17" t="s">
        <v>9697</v>
      </c>
      <c r="O543" s="17" t="s">
        <v>11574</v>
      </c>
      <c r="P543" s="17" t="s">
        <v>12039</v>
      </c>
    </row>
    <row r="544" spans="1:16" x14ac:dyDescent="0.25">
      <c r="A544" s="17" t="s">
        <v>712</v>
      </c>
      <c r="B544" s="17" t="s">
        <v>8698</v>
      </c>
      <c r="C544" s="17" t="s">
        <v>8698</v>
      </c>
      <c r="E544" s="17" t="s">
        <v>712</v>
      </c>
      <c r="F544" s="17" t="s">
        <v>9726</v>
      </c>
      <c r="G544" s="17" t="s">
        <v>9726</v>
      </c>
      <c r="H544" s="17" t="s">
        <v>9698</v>
      </c>
      <c r="I544" s="17" t="s">
        <v>9698</v>
      </c>
      <c r="O544" s="17" t="s">
        <v>11575</v>
      </c>
      <c r="P544" s="17" t="s">
        <v>12001</v>
      </c>
    </row>
    <row r="545" spans="1:16" x14ac:dyDescent="0.25">
      <c r="A545" s="17" t="s">
        <v>713</v>
      </c>
      <c r="B545" s="17" t="s">
        <v>8835</v>
      </c>
      <c r="C545" s="17" t="s">
        <v>8835</v>
      </c>
      <c r="E545" s="17" t="s">
        <v>713</v>
      </c>
      <c r="F545" s="17" t="s">
        <v>9727</v>
      </c>
      <c r="G545" s="17" t="s">
        <v>9727</v>
      </c>
      <c r="H545" s="17" t="s">
        <v>9699</v>
      </c>
      <c r="I545" s="17" t="s">
        <v>9699</v>
      </c>
      <c r="O545" s="17" t="s">
        <v>11576</v>
      </c>
      <c r="P545" s="17" t="s">
        <v>12040</v>
      </c>
    </row>
    <row r="546" spans="1:16" x14ac:dyDescent="0.25">
      <c r="A546" s="17" t="s">
        <v>714</v>
      </c>
      <c r="B546" s="17" t="s">
        <v>8696</v>
      </c>
      <c r="C546" s="17" t="s">
        <v>8696</v>
      </c>
      <c r="E546" s="17" t="s">
        <v>714</v>
      </c>
      <c r="F546" s="17" t="s">
        <v>9728</v>
      </c>
      <c r="G546" s="17" t="s">
        <v>9728</v>
      </c>
      <c r="H546" s="17" t="s">
        <v>9700</v>
      </c>
      <c r="I546" s="17" t="s">
        <v>9700</v>
      </c>
      <c r="O546" s="17" t="s">
        <v>11577</v>
      </c>
      <c r="P546" s="17" t="s">
        <v>12001</v>
      </c>
    </row>
    <row r="547" spans="1:16" x14ac:dyDescent="0.25">
      <c r="A547" s="17" t="s">
        <v>715</v>
      </c>
      <c r="B547" s="17" t="s">
        <v>8836</v>
      </c>
      <c r="C547" s="17" t="s">
        <v>8836</v>
      </c>
      <c r="E547" s="17" t="s">
        <v>715</v>
      </c>
      <c r="F547" s="17" t="s">
        <v>9729</v>
      </c>
      <c r="G547" s="17" t="s">
        <v>9729</v>
      </c>
      <c r="H547" s="17" t="s">
        <v>9701</v>
      </c>
      <c r="I547" s="17" t="s">
        <v>9701</v>
      </c>
      <c r="O547" s="17" t="s">
        <v>11578</v>
      </c>
      <c r="P547" s="17" t="s">
        <v>12041</v>
      </c>
    </row>
    <row r="548" spans="1:16" x14ac:dyDescent="0.25">
      <c r="A548" s="17" t="s">
        <v>716</v>
      </c>
      <c r="B548" s="17" t="s">
        <v>8698</v>
      </c>
      <c r="C548" s="17" t="s">
        <v>8698</v>
      </c>
      <c r="E548" s="17" t="s">
        <v>716</v>
      </c>
      <c r="F548" s="17" t="s">
        <v>9730</v>
      </c>
      <c r="G548" s="17" t="s">
        <v>9730</v>
      </c>
      <c r="H548" s="17" t="s">
        <v>9702</v>
      </c>
      <c r="I548" s="17" t="s">
        <v>9702</v>
      </c>
      <c r="O548" s="17" t="s">
        <v>11579</v>
      </c>
      <c r="P548" s="17" t="s">
        <v>12001</v>
      </c>
    </row>
    <row r="549" spans="1:16" x14ac:dyDescent="0.25">
      <c r="A549" s="17" t="s">
        <v>717</v>
      </c>
      <c r="B549" s="17" t="s">
        <v>8836</v>
      </c>
      <c r="C549" s="17" t="s">
        <v>8836</v>
      </c>
      <c r="E549" s="17" t="s">
        <v>717</v>
      </c>
      <c r="F549" s="17" t="s">
        <v>9731</v>
      </c>
      <c r="G549" s="17" t="s">
        <v>9731</v>
      </c>
      <c r="H549" s="17" t="s">
        <v>9703</v>
      </c>
      <c r="I549" s="17" t="s">
        <v>9703</v>
      </c>
      <c r="O549" s="17" t="s">
        <v>11580</v>
      </c>
      <c r="P549" s="17" t="s">
        <v>12042</v>
      </c>
    </row>
    <row r="550" spans="1:16" x14ac:dyDescent="0.25">
      <c r="A550" s="17" t="s">
        <v>718</v>
      </c>
      <c r="B550" s="17" t="s">
        <v>8696</v>
      </c>
      <c r="C550" s="17" t="s">
        <v>8696</v>
      </c>
      <c r="E550" s="17" t="s">
        <v>718</v>
      </c>
      <c r="F550" s="17" t="s">
        <v>9732</v>
      </c>
      <c r="G550" s="17" t="s">
        <v>9732</v>
      </c>
      <c r="H550" s="17" t="s">
        <v>9704</v>
      </c>
      <c r="I550" s="17" t="s">
        <v>9704</v>
      </c>
      <c r="O550" s="17" t="s">
        <v>11581</v>
      </c>
      <c r="P550" s="17" t="s">
        <v>12001</v>
      </c>
    </row>
    <row r="551" spans="1:16" x14ac:dyDescent="0.25">
      <c r="A551" s="17" t="s">
        <v>719</v>
      </c>
      <c r="B551" s="17" t="s">
        <v>8837</v>
      </c>
      <c r="C551" s="17" t="s">
        <v>8837</v>
      </c>
      <c r="E551" s="17" t="s">
        <v>719</v>
      </c>
      <c r="F551" s="17" t="s">
        <v>9733</v>
      </c>
      <c r="G551" s="17" t="s">
        <v>9733</v>
      </c>
      <c r="H551" s="17" t="s">
        <v>9705</v>
      </c>
      <c r="I551" s="17" t="s">
        <v>9705</v>
      </c>
      <c r="O551" s="17" t="s">
        <v>11582</v>
      </c>
      <c r="P551" s="17" t="s">
        <v>12043</v>
      </c>
    </row>
    <row r="552" spans="1:16" x14ac:dyDescent="0.25">
      <c r="A552" s="17" t="s">
        <v>720</v>
      </c>
      <c r="B552" s="17" t="s">
        <v>8698</v>
      </c>
      <c r="C552" s="17" t="s">
        <v>8698</v>
      </c>
      <c r="E552" s="17" t="s">
        <v>720</v>
      </c>
      <c r="F552" s="17" t="s">
        <v>9734</v>
      </c>
      <c r="G552" s="17" t="s">
        <v>9734</v>
      </c>
      <c r="H552" s="17" t="s">
        <v>9706</v>
      </c>
      <c r="I552" s="17" t="s">
        <v>9706</v>
      </c>
      <c r="O552" s="17" t="s">
        <v>11583</v>
      </c>
      <c r="P552" s="17" t="s">
        <v>12001</v>
      </c>
    </row>
    <row r="553" spans="1:16" x14ac:dyDescent="0.25">
      <c r="A553" s="17" t="s">
        <v>721</v>
      </c>
      <c r="B553" s="17" t="s">
        <v>8837</v>
      </c>
      <c r="C553" s="17" t="s">
        <v>8837</v>
      </c>
      <c r="E553" s="17" t="s">
        <v>721</v>
      </c>
      <c r="F553" s="17" t="s">
        <v>9735</v>
      </c>
      <c r="G553" s="17" t="s">
        <v>9735</v>
      </c>
      <c r="H553" s="17" t="s">
        <v>9707</v>
      </c>
      <c r="I553" s="17" t="s">
        <v>9707</v>
      </c>
      <c r="O553" s="17" t="s">
        <v>11584</v>
      </c>
      <c r="P553" s="17" t="s">
        <v>12044</v>
      </c>
    </row>
    <row r="554" spans="1:16" x14ac:dyDescent="0.25">
      <c r="A554" s="17" t="s">
        <v>722</v>
      </c>
      <c r="B554" s="17" t="s">
        <v>8696</v>
      </c>
      <c r="C554" s="17" t="s">
        <v>8696</v>
      </c>
      <c r="E554" s="17" t="s">
        <v>722</v>
      </c>
      <c r="F554" s="17" t="s">
        <v>9736</v>
      </c>
      <c r="G554" s="17" t="s">
        <v>9736</v>
      </c>
      <c r="H554" s="17" t="s">
        <v>9708</v>
      </c>
      <c r="I554" s="17" t="s">
        <v>9708</v>
      </c>
      <c r="O554" s="17" t="s">
        <v>11585</v>
      </c>
      <c r="P554" s="17" t="s">
        <v>12001</v>
      </c>
    </row>
    <row r="555" spans="1:16" x14ac:dyDescent="0.25">
      <c r="A555" s="17" t="s">
        <v>723</v>
      </c>
      <c r="B555" s="17" t="s">
        <v>8838</v>
      </c>
      <c r="C555" s="17" t="s">
        <v>8838</v>
      </c>
      <c r="E555" s="17" t="s">
        <v>723</v>
      </c>
      <c r="F555" s="17" t="s">
        <v>9737</v>
      </c>
      <c r="G555" s="17" t="s">
        <v>9737</v>
      </c>
      <c r="H555" s="17" t="s">
        <v>9709</v>
      </c>
      <c r="I555" s="17" t="s">
        <v>9709</v>
      </c>
      <c r="O555" s="17" t="s">
        <v>11586</v>
      </c>
      <c r="P555" s="17" t="s">
        <v>12045</v>
      </c>
    </row>
    <row r="556" spans="1:16" x14ac:dyDescent="0.25">
      <c r="A556" s="17" t="s">
        <v>724</v>
      </c>
      <c r="B556" s="17" t="s">
        <v>8698</v>
      </c>
      <c r="C556" s="17" t="s">
        <v>8698</v>
      </c>
      <c r="E556" s="17" t="s">
        <v>724</v>
      </c>
      <c r="F556" s="17" t="s">
        <v>9738</v>
      </c>
      <c r="G556" s="17" t="s">
        <v>9738</v>
      </c>
      <c r="H556" s="17" t="s">
        <v>9710</v>
      </c>
      <c r="I556" s="17" t="s">
        <v>9710</v>
      </c>
      <c r="O556" s="17" t="s">
        <v>11587</v>
      </c>
      <c r="P556" s="17" t="s">
        <v>12001</v>
      </c>
    </row>
    <row r="557" spans="1:16" x14ac:dyDescent="0.25">
      <c r="A557" s="17" t="s">
        <v>725</v>
      </c>
      <c r="B557" s="17" t="s">
        <v>8838</v>
      </c>
      <c r="C557" s="17" t="s">
        <v>8838</v>
      </c>
      <c r="E557" s="17" t="s">
        <v>725</v>
      </c>
      <c r="F557" s="17" t="s">
        <v>9739</v>
      </c>
      <c r="G557" s="17" t="s">
        <v>9739</v>
      </c>
      <c r="H557" s="17" t="s">
        <v>9711</v>
      </c>
      <c r="I557" s="17" t="s">
        <v>9711</v>
      </c>
      <c r="O557" s="17" t="s">
        <v>11588</v>
      </c>
      <c r="P557" s="17" t="s">
        <v>12046</v>
      </c>
    </row>
    <row r="558" spans="1:16" x14ac:dyDescent="0.25">
      <c r="A558" s="17" t="s">
        <v>726</v>
      </c>
      <c r="B558" s="17" t="s">
        <v>8696</v>
      </c>
      <c r="C558" s="17" t="s">
        <v>8696</v>
      </c>
      <c r="E558" s="17" t="s">
        <v>726</v>
      </c>
      <c r="F558" s="17" t="s">
        <v>9740</v>
      </c>
      <c r="G558" s="17" t="s">
        <v>9740</v>
      </c>
      <c r="H558" s="17" t="s">
        <v>9712</v>
      </c>
      <c r="I558" s="17" t="s">
        <v>9712</v>
      </c>
      <c r="O558" s="17" t="s">
        <v>11589</v>
      </c>
      <c r="P558" s="17" t="s">
        <v>12001</v>
      </c>
    </row>
    <row r="559" spans="1:16" x14ac:dyDescent="0.25">
      <c r="A559" s="17" t="s">
        <v>727</v>
      </c>
      <c r="B559" s="17" t="s">
        <v>8839</v>
      </c>
      <c r="C559" s="17" t="s">
        <v>8839</v>
      </c>
      <c r="E559" s="17" t="s">
        <v>727</v>
      </c>
      <c r="F559" s="17" t="s">
        <v>9741</v>
      </c>
      <c r="G559" s="17" t="s">
        <v>9741</v>
      </c>
      <c r="H559" s="17" t="s">
        <v>9713</v>
      </c>
      <c r="I559" s="17" t="s">
        <v>9713</v>
      </c>
      <c r="O559" s="17" t="s">
        <v>11590</v>
      </c>
      <c r="P559" s="17" t="s">
        <v>12047</v>
      </c>
    </row>
    <row r="560" spans="1:16" x14ac:dyDescent="0.25">
      <c r="A560" s="17" t="s">
        <v>728</v>
      </c>
      <c r="B560" s="17" t="s">
        <v>8698</v>
      </c>
      <c r="C560" s="17" t="s">
        <v>8698</v>
      </c>
      <c r="E560" s="17" t="s">
        <v>728</v>
      </c>
      <c r="F560" s="17" t="s">
        <v>9742</v>
      </c>
      <c r="G560" s="17" t="s">
        <v>9742</v>
      </c>
      <c r="H560" s="17" t="s">
        <v>9714</v>
      </c>
      <c r="I560" s="17" t="s">
        <v>9714</v>
      </c>
      <c r="O560" s="17" t="s">
        <v>11591</v>
      </c>
      <c r="P560" s="17" t="s">
        <v>12001</v>
      </c>
    </row>
    <row r="561" spans="1:16" x14ac:dyDescent="0.25">
      <c r="A561" s="17" t="s">
        <v>729</v>
      </c>
      <c r="B561" s="17" t="s">
        <v>8839</v>
      </c>
      <c r="C561" s="17" t="s">
        <v>8839</v>
      </c>
      <c r="E561" s="17" t="s">
        <v>729</v>
      </c>
      <c r="F561" s="17" t="s">
        <v>9743</v>
      </c>
      <c r="G561" s="17" t="s">
        <v>9743</v>
      </c>
      <c r="H561" s="17" t="s">
        <v>9715</v>
      </c>
      <c r="I561" s="17" t="s">
        <v>9715</v>
      </c>
      <c r="O561" s="17" t="s">
        <v>11592</v>
      </c>
      <c r="P561" s="17" t="s">
        <v>12048</v>
      </c>
    </row>
    <row r="562" spans="1:16" x14ac:dyDescent="0.25">
      <c r="A562" s="17" t="s">
        <v>730</v>
      </c>
      <c r="B562" s="17" t="s">
        <v>8696</v>
      </c>
      <c r="C562" s="17" t="s">
        <v>8696</v>
      </c>
      <c r="E562" s="17" t="s">
        <v>730</v>
      </c>
      <c r="F562" s="17" t="s">
        <v>9744</v>
      </c>
      <c r="G562" s="17" t="s">
        <v>9744</v>
      </c>
      <c r="H562" s="17" t="s">
        <v>9716</v>
      </c>
      <c r="I562" s="17" t="s">
        <v>9716</v>
      </c>
      <c r="O562" s="17" t="s">
        <v>11593</v>
      </c>
      <c r="P562" s="17" t="s">
        <v>12001</v>
      </c>
    </row>
    <row r="563" spans="1:16" x14ac:dyDescent="0.25">
      <c r="A563" s="17" t="s">
        <v>731</v>
      </c>
      <c r="B563" s="17" t="s">
        <v>8840</v>
      </c>
      <c r="C563" s="17" t="s">
        <v>8840</v>
      </c>
      <c r="E563" s="17" t="s">
        <v>731</v>
      </c>
      <c r="F563" s="17" t="s">
        <v>9745</v>
      </c>
      <c r="G563" s="17" t="s">
        <v>9745</v>
      </c>
      <c r="H563" s="17" t="s">
        <v>9717</v>
      </c>
      <c r="I563" s="17" t="s">
        <v>9717</v>
      </c>
      <c r="O563" s="17" t="s">
        <v>11594</v>
      </c>
      <c r="P563" s="17" t="s">
        <v>12049</v>
      </c>
    </row>
    <row r="564" spans="1:16" x14ac:dyDescent="0.25">
      <c r="A564" s="17" t="s">
        <v>732</v>
      </c>
      <c r="B564" s="17" t="s">
        <v>8698</v>
      </c>
      <c r="C564" s="17" t="s">
        <v>8698</v>
      </c>
      <c r="E564" s="17" t="s">
        <v>732</v>
      </c>
      <c r="F564" s="17" t="s">
        <v>9746</v>
      </c>
      <c r="G564" s="17" t="s">
        <v>9746</v>
      </c>
      <c r="H564" s="17" t="s">
        <v>9718</v>
      </c>
      <c r="I564" s="17" t="s">
        <v>9718</v>
      </c>
      <c r="O564" s="17" t="s">
        <v>11595</v>
      </c>
      <c r="P564" s="17" t="s">
        <v>12001</v>
      </c>
    </row>
    <row r="565" spans="1:16" x14ac:dyDescent="0.25">
      <c r="A565" s="17" t="s">
        <v>733</v>
      </c>
      <c r="B565" s="17" t="s">
        <v>8840</v>
      </c>
      <c r="C565" s="17" t="s">
        <v>8840</v>
      </c>
      <c r="E565" s="17" t="s">
        <v>733</v>
      </c>
      <c r="F565" s="17" t="s">
        <v>9747</v>
      </c>
      <c r="G565" s="17" t="s">
        <v>9747</v>
      </c>
      <c r="H565" s="17" t="s">
        <v>9719</v>
      </c>
      <c r="I565" s="17" t="s">
        <v>9719</v>
      </c>
      <c r="O565" s="17" t="s">
        <v>11596</v>
      </c>
      <c r="P565" s="17" t="s">
        <v>12050</v>
      </c>
    </row>
    <row r="566" spans="1:16" x14ac:dyDescent="0.25">
      <c r="A566" s="17" t="s">
        <v>734</v>
      </c>
      <c r="B566" s="17" t="s">
        <v>8696</v>
      </c>
      <c r="C566" s="17" t="s">
        <v>8696</v>
      </c>
      <c r="E566" s="17" t="s">
        <v>734</v>
      </c>
      <c r="F566" s="17" t="s">
        <v>9748</v>
      </c>
      <c r="G566" s="17" t="s">
        <v>9748</v>
      </c>
      <c r="H566" s="17" t="s">
        <v>9720</v>
      </c>
      <c r="I566" s="17" t="s">
        <v>9720</v>
      </c>
      <c r="O566" s="17" t="s">
        <v>11597</v>
      </c>
      <c r="P566" s="17" t="s">
        <v>12001</v>
      </c>
    </row>
    <row r="567" spans="1:16" x14ac:dyDescent="0.25">
      <c r="A567" s="17" t="s">
        <v>735</v>
      </c>
      <c r="B567" s="17" t="s">
        <v>8841</v>
      </c>
      <c r="C567" s="17" t="s">
        <v>8841</v>
      </c>
      <c r="E567" s="17" t="s">
        <v>735</v>
      </c>
      <c r="F567" s="17" t="s">
        <v>9749</v>
      </c>
      <c r="G567" s="17" t="s">
        <v>9749</v>
      </c>
      <c r="H567" s="17" t="s">
        <v>9721</v>
      </c>
      <c r="I567" s="17" t="s">
        <v>9721</v>
      </c>
      <c r="O567" s="17" t="s">
        <v>11598</v>
      </c>
      <c r="P567" s="17" t="s">
        <v>12051</v>
      </c>
    </row>
    <row r="568" spans="1:16" x14ac:dyDescent="0.25">
      <c r="A568" s="17" t="s">
        <v>736</v>
      </c>
      <c r="B568" s="17" t="s">
        <v>8698</v>
      </c>
      <c r="C568" s="17" t="s">
        <v>8698</v>
      </c>
      <c r="E568" s="17" t="s">
        <v>736</v>
      </c>
      <c r="F568" s="17" t="s">
        <v>9750</v>
      </c>
      <c r="G568" s="17" t="s">
        <v>9750</v>
      </c>
      <c r="H568" s="17" t="s">
        <v>9722</v>
      </c>
      <c r="I568" s="17" t="s">
        <v>9722</v>
      </c>
      <c r="O568" s="17" t="s">
        <v>11599</v>
      </c>
      <c r="P568" s="17" t="s">
        <v>12001</v>
      </c>
    </row>
    <row r="569" spans="1:16" x14ac:dyDescent="0.25">
      <c r="A569" s="17" t="s">
        <v>737</v>
      </c>
      <c r="B569" s="17" t="s">
        <v>8841</v>
      </c>
      <c r="C569" s="17" t="s">
        <v>8841</v>
      </c>
      <c r="E569" s="17" t="s">
        <v>737</v>
      </c>
      <c r="F569" s="17" t="s">
        <v>9751</v>
      </c>
      <c r="G569" s="17" t="s">
        <v>9751</v>
      </c>
      <c r="H569" s="17" t="s">
        <v>9723</v>
      </c>
      <c r="I569" s="17" t="s">
        <v>9723</v>
      </c>
      <c r="O569" s="17" t="s">
        <v>11600</v>
      </c>
      <c r="P569" s="17" t="s">
        <v>12052</v>
      </c>
    </row>
    <row r="570" spans="1:16" x14ac:dyDescent="0.25">
      <c r="A570" s="17" t="s">
        <v>738</v>
      </c>
      <c r="B570" s="17" t="s">
        <v>8696</v>
      </c>
      <c r="C570" s="17" t="s">
        <v>8696</v>
      </c>
      <c r="E570" s="17" t="s">
        <v>738</v>
      </c>
      <c r="F570" s="17" t="s">
        <v>9752</v>
      </c>
      <c r="G570" s="17" t="s">
        <v>9752</v>
      </c>
      <c r="H570" s="17" t="s">
        <v>9724</v>
      </c>
      <c r="I570" s="17" t="s">
        <v>9724</v>
      </c>
      <c r="O570" s="17" t="s">
        <v>11601</v>
      </c>
      <c r="P570" s="17" t="s">
        <v>12001</v>
      </c>
    </row>
    <row r="571" spans="1:16" x14ac:dyDescent="0.25">
      <c r="A571" s="17" t="s">
        <v>739</v>
      </c>
      <c r="B571" s="17" t="s">
        <v>8842</v>
      </c>
      <c r="C571" s="17" t="s">
        <v>8842</v>
      </c>
      <c r="E571" s="17" t="s">
        <v>739</v>
      </c>
      <c r="F571" s="17" t="s">
        <v>9753</v>
      </c>
      <c r="G571" s="17" t="s">
        <v>9753</v>
      </c>
      <c r="H571" s="17" t="s">
        <v>9725</v>
      </c>
      <c r="I571" s="17" t="s">
        <v>9725</v>
      </c>
      <c r="O571" s="17" t="s">
        <v>11602</v>
      </c>
      <c r="P571" s="17" t="s">
        <v>12053</v>
      </c>
    </row>
    <row r="572" spans="1:16" x14ac:dyDescent="0.25">
      <c r="A572" s="17" t="s">
        <v>740</v>
      </c>
      <c r="B572" s="17" t="s">
        <v>8698</v>
      </c>
      <c r="C572" s="17" t="s">
        <v>8698</v>
      </c>
      <c r="E572" s="17" t="s">
        <v>740</v>
      </c>
      <c r="F572" s="17" t="s">
        <v>9754</v>
      </c>
      <c r="G572" s="17" t="s">
        <v>9754</v>
      </c>
      <c r="H572" s="17" t="s">
        <v>9726</v>
      </c>
      <c r="I572" s="17" t="s">
        <v>9726</v>
      </c>
      <c r="O572" s="17" t="s">
        <v>11603</v>
      </c>
      <c r="P572" s="17" t="s">
        <v>12001</v>
      </c>
    </row>
    <row r="573" spans="1:16" x14ac:dyDescent="0.25">
      <c r="A573" s="17" t="s">
        <v>741</v>
      </c>
      <c r="B573" s="17" t="s">
        <v>8842</v>
      </c>
      <c r="C573" s="17" t="s">
        <v>8842</v>
      </c>
      <c r="E573" s="17" t="s">
        <v>741</v>
      </c>
      <c r="F573" s="17" t="s">
        <v>9755</v>
      </c>
      <c r="G573" s="17" t="s">
        <v>9755</v>
      </c>
      <c r="H573" s="17" t="s">
        <v>9727</v>
      </c>
      <c r="I573" s="17" t="s">
        <v>9727</v>
      </c>
      <c r="O573" s="17" t="s">
        <v>11604</v>
      </c>
      <c r="P573" s="17" t="s">
        <v>12054</v>
      </c>
    </row>
    <row r="574" spans="1:16" x14ac:dyDescent="0.25">
      <c r="A574" s="17" t="s">
        <v>742</v>
      </c>
      <c r="B574" s="17" t="s">
        <v>8696</v>
      </c>
      <c r="C574" s="17" t="s">
        <v>8696</v>
      </c>
      <c r="E574" s="17" t="s">
        <v>742</v>
      </c>
      <c r="F574" s="17" t="s">
        <v>9756</v>
      </c>
      <c r="G574" s="17" t="s">
        <v>9756</v>
      </c>
      <c r="H574" s="17" t="s">
        <v>9728</v>
      </c>
      <c r="I574" s="17" t="s">
        <v>9728</v>
      </c>
      <c r="O574" s="17" t="s">
        <v>11605</v>
      </c>
      <c r="P574" s="17" t="s">
        <v>12001</v>
      </c>
    </row>
    <row r="575" spans="1:16" x14ac:dyDescent="0.25">
      <c r="A575" s="17" t="s">
        <v>743</v>
      </c>
      <c r="B575" s="17" t="s">
        <v>8843</v>
      </c>
      <c r="C575" s="17" t="s">
        <v>8843</v>
      </c>
      <c r="E575" s="17" t="s">
        <v>743</v>
      </c>
      <c r="F575" s="17" t="s">
        <v>9757</v>
      </c>
      <c r="G575" s="17" t="s">
        <v>9757</v>
      </c>
      <c r="H575" s="17" t="s">
        <v>9729</v>
      </c>
      <c r="I575" s="17" t="s">
        <v>9729</v>
      </c>
      <c r="O575" s="17" t="s">
        <v>11606</v>
      </c>
      <c r="P575" s="17" t="s">
        <v>12055</v>
      </c>
    </row>
    <row r="576" spans="1:16" x14ac:dyDescent="0.25">
      <c r="A576" s="17" t="s">
        <v>744</v>
      </c>
      <c r="B576" s="17" t="s">
        <v>8698</v>
      </c>
      <c r="C576" s="17" t="s">
        <v>8698</v>
      </c>
      <c r="E576" s="17" t="s">
        <v>744</v>
      </c>
      <c r="F576" s="17" t="s">
        <v>9758</v>
      </c>
      <c r="G576" s="17" t="s">
        <v>9758</v>
      </c>
      <c r="H576" s="17" t="s">
        <v>9730</v>
      </c>
      <c r="I576" s="17" t="s">
        <v>9730</v>
      </c>
      <c r="O576" s="17" t="s">
        <v>11607</v>
      </c>
      <c r="P576" s="17" t="s">
        <v>12001</v>
      </c>
    </row>
    <row r="577" spans="1:16" x14ac:dyDescent="0.25">
      <c r="A577" s="17" t="s">
        <v>745</v>
      </c>
      <c r="B577" s="17" t="s">
        <v>8843</v>
      </c>
      <c r="C577" s="17" t="s">
        <v>8843</v>
      </c>
      <c r="E577" s="17" t="s">
        <v>745</v>
      </c>
      <c r="F577" s="17" t="s">
        <v>9759</v>
      </c>
      <c r="G577" s="17" t="s">
        <v>9759</v>
      </c>
      <c r="H577" s="17" t="s">
        <v>9731</v>
      </c>
      <c r="I577" s="17" t="s">
        <v>9731</v>
      </c>
      <c r="O577" s="17" t="s">
        <v>11608</v>
      </c>
      <c r="P577" s="17" t="s">
        <v>12056</v>
      </c>
    </row>
    <row r="578" spans="1:16" x14ac:dyDescent="0.25">
      <c r="A578" s="17" t="s">
        <v>746</v>
      </c>
      <c r="B578" s="17" t="s">
        <v>8696</v>
      </c>
      <c r="C578" s="17" t="s">
        <v>8696</v>
      </c>
      <c r="E578" s="17" t="s">
        <v>746</v>
      </c>
      <c r="F578" s="17" t="s">
        <v>9760</v>
      </c>
      <c r="G578" s="17" t="s">
        <v>9760</v>
      </c>
      <c r="H578" s="17" t="s">
        <v>9732</v>
      </c>
      <c r="I578" s="17" t="s">
        <v>9732</v>
      </c>
      <c r="O578" s="17" t="s">
        <v>11609</v>
      </c>
      <c r="P578" s="17" t="s">
        <v>12001</v>
      </c>
    </row>
    <row r="579" spans="1:16" x14ac:dyDescent="0.25">
      <c r="A579" s="17" t="s">
        <v>747</v>
      </c>
      <c r="B579" s="17" t="s">
        <v>8844</v>
      </c>
      <c r="C579" s="17" t="s">
        <v>8844</v>
      </c>
      <c r="E579" s="17" t="s">
        <v>747</v>
      </c>
      <c r="F579" s="17" t="s">
        <v>9761</v>
      </c>
      <c r="G579" s="17" t="s">
        <v>9761</v>
      </c>
      <c r="H579" s="17" t="s">
        <v>9733</v>
      </c>
      <c r="I579" s="17" t="s">
        <v>9733</v>
      </c>
      <c r="O579" s="17" t="s">
        <v>11610</v>
      </c>
      <c r="P579" s="17" t="s">
        <v>12057</v>
      </c>
    </row>
    <row r="580" spans="1:16" x14ac:dyDescent="0.25">
      <c r="A580" s="17" t="s">
        <v>748</v>
      </c>
      <c r="B580" s="17" t="s">
        <v>8698</v>
      </c>
      <c r="C580" s="17" t="s">
        <v>8698</v>
      </c>
      <c r="E580" s="17" t="s">
        <v>748</v>
      </c>
      <c r="F580" s="17" t="s">
        <v>9762</v>
      </c>
      <c r="G580" s="17" t="s">
        <v>9762</v>
      </c>
      <c r="H580" s="17" t="s">
        <v>9734</v>
      </c>
      <c r="I580" s="17" t="s">
        <v>9734</v>
      </c>
      <c r="O580" s="17" t="s">
        <v>11611</v>
      </c>
      <c r="P580" s="17" t="s">
        <v>12001</v>
      </c>
    </row>
    <row r="581" spans="1:16" x14ac:dyDescent="0.25">
      <c r="A581" s="17" t="s">
        <v>749</v>
      </c>
      <c r="B581" s="17" t="s">
        <v>8844</v>
      </c>
      <c r="C581" s="17" t="s">
        <v>8844</v>
      </c>
      <c r="E581" s="17" t="s">
        <v>749</v>
      </c>
      <c r="F581" s="17" t="s">
        <v>9763</v>
      </c>
      <c r="G581" s="17" t="s">
        <v>9763</v>
      </c>
      <c r="H581" s="17" t="s">
        <v>9735</v>
      </c>
      <c r="I581" s="17" t="s">
        <v>9735</v>
      </c>
      <c r="O581" s="17" t="s">
        <v>11612</v>
      </c>
      <c r="P581" s="17" t="s">
        <v>12058</v>
      </c>
    </row>
    <row r="582" spans="1:16" x14ac:dyDescent="0.25">
      <c r="A582" s="17" t="s">
        <v>750</v>
      </c>
      <c r="B582" s="17" t="s">
        <v>8696</v>
      </c>
      <c r="C582" s="17" t="s">
        <v>8696</v>
      </c>
      <c r="E582" s="17" t="s">
        <v>750</v>
      </c>
      <c r="F582" s="17" t="s">
        <v>9764</v>
      </c>
      <c r="G582" s="17" t="s">
        <v>9764</v>
      </c>
      <c r="H582" s="17" t="s">
        <v>9736</v>
      </c>
      <c r="I582" s="17" t="s">
        <v>9736</v>
      </c>
      <c r="O582" s="17" t="s">
        <v>11613</v>
      </c>
      <c r="P582" s="17" t="s">
        <v>12001</v>
      </c>
    </row>
    <row r="583" spans="1:16" x14ac:dyDescent="0.25">
      <c r="A583" s="17" t="s">
        <v>751</v>
      </c>
      <c r="B583" s="17" t="s">
        <v>8845</v>
      </c>
      <c r="C583" s="17" t="s">
        <v>8845</v>
      </c>
      <c r="E583" s="17" t="s">
        <v>751</v>
      </c>
      <c r="F583" s="17" t="s">
        <v>9765</v>
      </c>
      <c r="G583" s="17" t="s">
        <v>9765</v>
      </c>
      <c r="H583" s="17" t="s">
        <v>9737</v>
      </c>
      <c r="I583" s="17" t="s">
        <v>9737</v>
      </c>
      <c r="O583" s="17" t="s">
        <v>10683</v>
      </c>
      <c r="P583" s="17" t="s">
        <v>12059</v>
      </c>
    </row>
    <row r="584" spans="1:16" x14ac:dyDescent="0.25">
      <c r="A584" s="17" t="s">
        <v>752</v>
      </c>
      <c r="B584" s="17" t="s">
        <v>8698</v>
      </c>
      <c r="C584" s="17" t="s">
        <v>8698</v>
      </c>
      <c r="E584" s="17" t="s">
        <v>752</v>
      </c>
      <c r="F584" s="17" t="s">
        <v>9766</v>
      </c>
      <c r="G584" s="17" t="s">
        <v>9766</v>
      </c>
      <c r="H584" s="17" t="s">
        <v>9738</v>
      </c>
      <c r="I584" s="17" t="s">
        <v>9738</v>
      </c>
      <c r="O584" s="17" t="s">
        <v>11614</v>
      </c>
      <c r="P584" s="17" t="s">
        <v>12001</v>
      </c>
    </row>
    <row r="585" spans="1:16" x14ac:dyDescent="0.25">
      <c r="A585" s="17" t="s">
        <v>753</v>
      </c>
      <c r="B585" s="17" t="s">
        <v>8845</v>
      </c>
      <c r="C585" s="17" t="s">
        <v>8845</v>
      </c>
      <c r="E585" s="17" t="s">
        <v>753</v>
      </c>
      <c r="F585" s="17" t="s">
        <v>9767</v>
      </c>
      <c r="G585" s="17" t="s">
        <v>9767</v>
      </c>
      <c r="H585" s="17" t="s">
        <v>9739</v>
      </c>
      <c r="I585" s="17" t="s">
        <v>9739</v>
      </c>
      <c r="O585" s="17" t="s">
        <v>11615</v>
      </c>
      <c r="P585" s="17" t="s">
        <v>12060</v>
      </c>
    </row>
    <row r="586" spans="1:16" x14ac:dyDescent="0.25">
      <c r="A586" s="17" t="s">
        <v>754</v>
      </c>
      <c r="B586" s="17" t="s">
        <v>8696</v>
      </c>
      <c r="C586" s="17" t="s">
        <v>8696</v>
      </c>
      <c r="E586" s="17" t="s">
        <v>754</v>
      </c>
      <c r="F586" s="17" t="s">
        <v>9768</v>
      </c>
      <c r="G586" s="17" t="s">
        <v>9768</v>
      </c>
      <c r="H586" s="17" t="s">
        <v>9740</v>
      </c>
      <c r="I586" s="17" t="s">
        <v>9740</v>
      </c>
      <c r="O586" s="17" t="s">
        <v>11616</v>
      </c>
      <c r="P586" s="17" t="s">
        <v>12001</v>
      </c>
    </row>
    <row r="587" spans="1:16" x14ac:dyDescent="0.25">
      <c r="A587" s="17" t="s">
        <v>755</v>
      </c>
      <c r="B587" s="17" t="s">
        <v>8846</v>
      </c>
      <c r="C587" s="17" t="s">
        <v>8846</v>
      </c>
      <c r="E587" s="17" t="s">
        <v>755</v>
      </c>
      <c r="F587" s="17" t="s">
        <v>9769</v>
      </c>
      <c r="G587" s="17" t="s">
        <v>9769</v>
      </c>
      <c r="H587" s="17" t="s">
        <v>9741</v>
      </c>
      <c r="I587" s="17" t="s">
        <v>9741</v>
      </c>
      <c r="O587" s="17" t="s">
        <v>11617</v>
      </c>
      <c r="P587" s="17" t="s">
        <v>12061</v>
      </c>
    </row>
    <row r="588" spans="1:16" x14ac:dyDescent="0.25">
      <c r="A588" s="17" t="s">
        <v>756</v>
      </c>
      <c r="B588" s="17" t="s">
        <v>8698</v>
      </c>
      <c r="C588" s="17" t="s">
        <v>8698</v>
      </c>
      <c r="E588" s="17" t="s">
        <v>756</v>
      </c>
      <c r="F588" s="17" t="s">
        <v>9770</v>
      </c>
      <c r="G588" s="17" t="s">
        <v>9770</v>
      </c>
      <c r="H588" s="17" t="s">
        <v>9742</v>
      </c>
      <c r="I588" s="17" t="s">
        <v>9742</v>
      </c>
      <c r="O588" s="17" t="s">
        <v>11618</v>
      </c>
      <c r="P588" s="17" t="s">
        <v>12001</v>
      </c>
    </row>
    <row r="589" spans="1:16" x14ac:dyDescent="0.25">
      <c r="A589" s="17" t="s">
        <v>757</v>
      </c>
      <c r="B589" s="17" t="s">
        <v>8846</v>
      </c>
      <c r="C589" s="17" t="s">
        <v>8846</v>
      </c>
      <c r="E589" s="17" t="s">
        <v>757</v>
      </c>
      <c r="F589" s="17" t="s">
        <v>9771</v>
      </c>
      <c r="G589" s="17" t="s">
        <v>9771</v>
      </c>
      <c r="H589" s="17" t="s">
        <v>9743</v>
      </c>
      <c r="I589" s="17" t="s">
        <v>9743</v>
      </c>
      <c r="O589" s="17" t="s">
        <v>11619</v>
      </c>
      <c r="P589" s="17" t="s">
        <v>12062</v>
      </c>
    </row>
    <row r="590" spans="1:16" x14ac:dyDescent="0.25">
      <c r="A590" s="17" t="s">
        <v>758</v>
      </c>
      <c r="B590" s="17" t="s">
        <v>8847</v>
      </c>
      <c r="C590" s="17" t="s">
        <v>8847</v>
      </c>
      <c r="E590" s="17" t="s">
        <v>758</v>
      </c>
      <c r="F590" s="17" t="s">
        <v>9772</v>
      </c>
      <c r="G590" s="17" t="s">
        <v>9772</v>
      </c>
      <c r="H590" s="17" t="s">
        <v>9744</v>
      </c>
      <c r="I590" s="17" t="s">
        <v>9744</v>
      </c>
      <c r="O590" s="17" t="s">
        <v>11620</v>
      </c>
      <c r="P590" s="17" t="s">
        <v>12001</v>
      </c>
    </row>
    <row r="591" spans="1:16" x14ac:dyDescent="0.25">
      <c r="A591" s="17" t="s">
        <v>759</v>
      </c>
      <c r="B591" s="17" t="s">
        <v>8696</v>
      </c>
      <c r="C591" s="17" t="s">
        <v>8696</v>
      </c>
      <c r="E591" s="17" t="s">
        <v>759</v>
      </c>
      <c r="F591" s="17" t="s">
        <v>9773</v>
      </c>
      <c r="G591" s="17" t="s">
        <v>9773</v>
      </c>
      <c r="H591" s="17" t="s">
        <v>9745</v>
      </c>
      <c r="I591" s="17" t="s">
        <v>9745</v>
      </c>
      <c r="O591" s="17" t="s">
        <v>11621</v>
      </c>
      <c r="P591" s="17" t="s">
        <v>12063</v>
      </c>
    </row>
    <row r="592" spans="1:16" x14ac:dyDescent="0.25">
      <c r="A592" s="17" t="s">
        <v>760</v>
      </c>
      <c r="B592" s="17" t="s">
        <v>8848</v>
      </c>
      <c r="C592" s="17" t="s">
        <v>8848</v>
      </c>
      <c r="E592" s="17" t="s">
        <v>760</v>
      </c>
      <c r="F592" s="17" t="s">
        <v>9774</v>
      </c>
      <c r="G592" s="17" t="s">
        <v>9774</v>
      </c>
      <c r="H592" s="17" t="s">
        <v>9746</v>
      </c>
      <c r="I592" s="17" t="s">
        <v>9746</v>
      </c>
      <c r="O592" s="17" t="s">
        <v>11622</v>
      </c>
      <c r="P592" s="17" t="s">
        <v>12001</v>
      </c>
    </row>
    <row r="593" spans="1:16" x14ac:dyDescent="0.25">
      <c r="A593" s="17" t="s">
        <v>761</v>
      </c>
      <c r="B593" s="17" t="s">
        <v>8698</v>
      </c>
      <c r="C593" s="17" t="s">
        <v>8698</v>
      </c>
      <c r="E593" s="17" t="s">
        <v>761</v>
      </c>
      <c r="F593" s="17" t="s">
        <v>9775</v>
      </c>
      <c r="G593" s="17" t="s">
        <v>9775</v>
      </c>
      <c r="H593" s="17" t="s">
        <v>9747</v>
      </c>
      <c r="I593" s="17" t="s">
        <v>9747</v>
      </c>
      <c r="O593" s="17" t="s">
        <v>11623</v>
      </c>
      <c r="P593" s="17" t="s">
        <v>12064</v>
      </c>
    </row>
    <row r="594" spans="1:16" x14ac:dyDescent="0.25">
      <c r="A594" s="17" t="s">
        <v>762</v>
      </c>
      <c r="B594" s="17" t="s">
        <v>8848</v>
      </c>
      <c r="C594" s="17" t="s">
        <v>8848</v>
      </c>
      <c r="E594" s="17" t="s">
        <v>762</v>
      </c>
      <c r="F594" s="17" t="s">
        <v>9776</v>
      </c>
      <c r="G594" s="17" t="s">
        <v>9776</v>
      </c>
      <c r="H594" s="17" t="s">
        <v>9748</v>
      </c>
      <c r="I594" s="17" t="s">
        <v>9748</v>
      </c>
      <c r="O594" s="17" t="s">
        <v>11624</v>
      </c>
      <c r="P594" s="17" t="s">
        <v>12001</v>
      </c>
    </row>
    <row r="595" spans="1:16" x14ac:dyDescent="0.25">
      <c r="A595" s="17" t="s">
        <v>763</v>
      </c>
      <c r="B595" s="17" t="s">
        <v>8696</v>
      </c>
      <c r="C595" s="17" t="s">
        <v>8696</v>
      </c>
      <c r="E595" s="17" t="s">
        <v>763</v>
      </c>
      <c r="F595" s="17" t="s">
        <v>9777</v>
      </c>
      <c r="G595" s="17" t="s">
        <v>9777</v>
      </c>
      <c r="H595" s="17" t="s">
        <v>9749</v>
      </c>
      <c r="I595" s="17" t="s">
        <v>9749</v>
      </c>
      <c r="O595" s="17" t="s">
        <v>11625</v>
      </c>
      <c r="P595" s="17" t="s">
        <v>12065</v>
      </c>
    </row>
    <row r="596" spans="1:16" x14ac:dyDescent="0.25">
      <c r="A596" s="17" t="s">
        <v>764</v>
      </c>
      <c r="B596" s="17" t="s">
        <v>8849</v>
      </c>
      <c r="C596" s="17" t="s">
        <v>8849</v>
      </c>
      <c r="E596" s="17" t="s">
        <v>764</v>
      </c>
      <c r="F596" s="17" t="s">
        <v>9778</v>
      </c>
      <c r="G596" s="17" t="s">
        <v>9778</v>
      </c>
      <c r="H596" s="17" t="s">
        <v>9750</v>
      </c>
      <c r="I596" s="17" t="s">
        <v>9750</v>
      </c>
      <c r="O596" s="17" t="s">
        <v>11626</v>
      </c>
      <c r="P596" s="17" t="s">
        <v>12001</v>
      </c>
    </row>
    <row r="597" spans="1:16" x14ac:dyDescent="0.25">
      <c r="A597" s="17" t="s">
        <v>765</v>
      </c>
      <c r="B597" s="17" t="s">
        <v>8698</v>
      </c>
      <c r="C597" s="17" t="s">
        <v>8698</v>
      </c>
      <c r="E597" s="17" t="s">
        <v>765</v>
      </c>
      <c r="F597" s="17" t="s">
        <v>9779</v>
      </c>
      <c r="G597" s="17" t="s">
        <v>9779</v>
      </c>
      <c r="H597" s="17" t="s">
        <v>9751</v>
      </c>
      <c r="I597" s="17" t="s">
        <v>9751</v>
      </c>
      <c r="O597" s="17" t="s">
        <v>11627</v>
      </c>
      <c r="P597" s="17" t="s">
        <v>12066</v>
      </c>
    </row>
    <row r="598" spans="1:16" x14ac:dyDescent="0.25">
      <c r="A598" s="17" t="s">
        <v>766</v>
      </c>
      <c r="B598" s="17" t="s">
        <v>8849</v>
      </c>
      <c r="C598" s="17" t="s">
        <v>8849</v>
      </c>
      <c r="E598" s="17" t="s">
        <v>766</v>
      </c>
      <c r="F598" s="17" t="s">
        <v>9780</v>
      </c>
      <c r="G598" s="17" t="s">
        <v>9780</v>
      </c>
      <c r="H598" s="17" t="s">
        <v>9752</v>
      </c>
      <c r="I598" s="17" t="s">
        <v>9752</v>
      </c>
      <c r="O598" s="17" t="s">
        <v>11628</v>
      </c>
      <c r="P598" s="17" t="s">
        <v>12001</v>
      </c>
    </row>
    <row r="599" spans="1:16" x14ac:dyDescent="0.25">
      <c r="A599" s="17" t="s">
        <v>767</v>
      </c>
      <c r="B599" s="17" t="s">
        <v>8696</v>
      </c>
      <c r="C599" s="17" t="s">
        <v>8696</v>
      </c>
      <c r="E599" s="17" t="s">
        <v>767</v>
      </c>
      <c r="F599" s="17" t="s">
        <v>9781</v>
      </c>
      <c r="G599" s="17" t="s">
        <v>9781</v>
      </c>
      <c r="H599" s="17" t="s">
        <v>9753</v>
      </c>
      <c r="I599" s="17" t="s">
        <v>9753</v>
      </c>
      <c r="O599" s="17" t="s">
        <v>11629</v>
      </c>
      <c r="P599" s="17" t="s">
        <v>12067</v>
      </c>
    </row>
    <row r="600" spans="1:16" x14ac:dyDescent="0.25">
      <c r="A600" s="17" t="s">
        <v>768</v>
      </c>
      <c r="B600" s="17" t="s">
        <v>8850</v>
      </c>
      <c r="C600" s="17" t="s">
        <v>8850</v>
      </c>
      <c r="E600" s="17" t="s">
        <v>768</v>
      </c>
      <c r="F600" s="17" t="s">
        <v>9782</v>
      </c>
      <c r="G600" s="17" t="s">
        <v>9782</v>
      </c>
      <c r="H600" s="17" t="s">
        <v>9754</v>
      </c>
      <c r="I600" s="17" t="s">
        <v>9754</v>
      </c>
      <c r="O600" s="17" t="s">
        <v>11630</v>
      </c>
      <c r="P600" s="17" t="s">
        <v>12001</v>
      </c>
    </row>
    <row r="601" spans="1:16" x14ac:dyDescent="0.25">
      <c r="A601" s="17" t="s">
        <v>769</v>
      </c>
      <c r="B601" s="17" t="s">
        <v>8698</v>
      </c>
      <c r="C601" s="17" t="s">
        <v>8698</v>
      </c>
      <c r="E601" s="17" t="s">
        <v>769</v>
      </c>
      <c r="F601" s="17" t="s">
        <v>9783</v>
      </c>
      <c r="G601" s="17" t="s">
        <v>9783</v>
      </c>
      <c r="H601" s="17" t="s">
        <v>9755</v>
      </c>
      <c r="I601" s="17" t="s">
        <v>9755</v>
      </c>
      <c r="O601" s="17" t="s">
        <v>11631</v>
      </c>
      <c r="P601" s="17" t="s">
        <v>12068</v>
      </c>
    </row>
    <row r="602" spans="1:16" x14ac:dyDescent="0.25">
      <c r="A602" s="17" t="s">
        <v>770</v>
      </c>
      <c r="B602" s="17" t="s">
        <v>8850</v>
      </c>
      <c r="C602" s="17" t="s">
        <v>8850</v>
      </c>
      <c r="E602" s="17" t="s">
        <v>770</v>
      </c>
      <c r="F602" s="17" t="s">
        <v>9784</v>
      </c>
      <c r="G602" s="17" t="s">
        <v>9784</v>
      </c>
      <c r="H602" s="17" t="s">
        <v>9756</v>
      </c>
      <c r="I602" s="17" t="s">
        <v>9756</v>
      </c>
      <c r="O602" s="17" t="s">
        <v>11632</v>
      </c>
      <c r="P602" s="17" t="s">
        <v>12001</v>
      </c>
    </row>
    <row r="603" spans="1:16" x14ac:dyDescent="0.25">
      <c r="A603" s="17" t="s">
        <v>771</v>
      </c>
      <c r="B603" s="17" t="s">
        <v>8696</v>
      </c>
      <c r="C603" s="17" t="s">
        <v>8696</v>
      </c>
      <c r="E603" s="17" t="s">
        <v>771</v>
      </c>
      <c r="F603" s="17" t="s">
        <v>9785</v>
      </c>
      <c r="G603" s="17" t="s">
        <v>9785</v>
      </c>
      <c r="H603" s="17" t="s">
        <v>9757</v>
      </c>
      <c r="I603" s="17" t="s">
        <v>9757</v>
      </c>
      <c r="O603" s="17" t="s">
        <v>11633</v>
      </c>
      <c r="P603" s="17" t="s">
        <v>12069</v>
      </c>
    </row>
    <row r="604" spans="1:16" x14ac:dyDescent="0.25">
      <c r="A604" s="17" t="s">
        <v>772</v>
      </c>
      <c r="B604" s="17" t="s">
        <v>8851</v>
      </c>
      <c r="C604" s="17" t="s">
        <v>8851</v>
      </c>
      <c r="E604" s="17" t="s">
        <v>772</v>
      </c>
      <c r="F604" s="17" t="s">
        <v>9786</v>
      </c>
      <c r="G604" s="17" t="s">
        <v>9786</v>
      </c>
      <c r="H604" s="17" t="s">
        <v>9758</v>
      </c>
      <c r="I604" s="17" t="s">
        <v>9758</v>
      </c>
      <c r="O604" s="17" t="s">
        <v>11634</v>
      </c>
      <c r="P604" s="17" t="s">
        <v>12001</v>
      </c>
    </row>
    <row r="605" spans="1:16" x14ac:dyDescent="0.25">
      <c r="A605" s="17" t="s">
        <v>773</v>
      </c>
      <c r="B605" s="17" t="s">
        <v>8698</v>
      </c>
      <c r="C605" s="17" t="s">
        <v>8698</v>
      </c>
      <c r="E605" s="17" t="s">
        <v>773</v>
      </c>
      <c r="F605" s="17" t="s">
        <v>9787</v>
      </c>
      <c r="G605" s="17" t="s">
        <v>9787</v>
      </c>
      <c r="H605" s="17" t="s">
        <v>9759</v>
      </c>
      <c r="I605" s="17" t="s">
        <v>9759</v>
      </c>
      <c r="O605" s="17" t="s">
        <v>11635</v>
      </c>
      <c r="P605" s="17" t="s">
        <v>12070</v>
      </c>
    </row>
    <row r="606" spans="1:16" x14ac:dyDescent="0.25">
      <c r="A606" s="17" t="s">
        <v>774</v>
      </c>
      <c r="B606" s="17" t="s">
        <v>8851</v>
      </c>
      <c r="C606" s="17" t="s">
        <v>8851</v>
      </c>
      <c r="E606" s="17" t="s">
        <v>774</v>
      </c>
      <c r="F606" s="17" t="s">
        <v>9788</v>
      </c>
      <c r="G606" s="17" t="s">
        <v>9788</v>
      </c>
      <c r="H606" s="17" t="s">
        <v>9760</v>
      </c>
      <c r="I606" s="17" t="s">
        <v>9760</v>
      </c>
      <c r="O606" s="17" t="s">
        <v>11636</v>
      </c>
      <c r="P606" s="17" t="s">
        <v>12001</v>
      </c>
    </row>
    <row r="607" spans="1:16" x14ac:dyDescent="0.25">
      <c r="A607" s="17" t="s">
        <v>775</v>
      </c>
      <c r="B607" s="17" t="s">
        <v>8696</v>
      </c>
      <c r="C607" s="17" t="s">
        <v>8696</v>
      </c>
      <c r="E607" s="17" t="s">
        <v>775</v>
      </c>
      <c r="F607" s="17" t="s">
        <v>9789</v>
      </c>
      <c r="G607" s="17" t="s">
        <v>9789</v>
      </c>
      <c r="H607" s="17" t="s">
        <v>9761</v>
      </c>
      <c r="I607" s="17" t="s">
        <v>9761</v>
      </c>
      <c r="O607" s="17" t="s">
        <v>11637</v>
      </c>
      <c r="P607" s="17" t="s">
        <v>12071</v>
      </c>
    </row>
    <row r="608" spans="1:16" x14ac:dyDescent="0.25">
      <c r="A608" s="17" t="s">
        <v>776</v>
      </c>
      <c r="B608" s="17" t="s">
        <v>8852</v>
      </c>
      <c r="C608" s="17" t="s">
        <v>8852</v>
      </c>
      <c r="E608" s="17" t="s">
        <v>776</v>
      </c>
      <c r="F608" s="17" t="s">
        <v>9790</v>
      </c>
      <c r="G608" s="17" t="s">
        <v>9790</v>
      </c>
      <c r="H608" s="17" t="s">
        <v>9762</v>
      </c>
      <c r="I608" s="17" t="s">
        <v>9762</v>
      </c>
      <c r="O608" s="17" t="s">
        <v>11638</v>
      </c>
      <c r="P608" s="17" t="s">
        <v>12001</v>
      </c>
    </row>
    <row r="609" spans="1:16" x14ac:dyDescent="0.25">
      <c r="A609" s="17" t="s">
        <v>777</v>
      </c>
      <c r="B609" s="17" t="s">
        <v>8698</v>
      </c>
      <c r="C609" s="17" t="s">
        <v>8698</v>
      </c>
      <c r="E609" s="17" t="s">
        <v>777</v>
      </c>
      <c r="F609" s="17" t="s">
        <v>9791</v>
      </c>
      <c r="G609" s="17" t="s">
        <v>9791</v>
      </c>
      <c r="H609" s="17" t="s">
        <v>9763</v>
      </c>
      <c r="I609" s="17" t="s">
        <v>9763</v>
      </c>
      <c r="O609" s="17" t="s">
        <v>11639</v>
      </c>
      <c r="P609" s="17" t="s">
        <v>12072</v>
      </c>
    </row>
    <row r="610" spans="1:16" x14ac:dyDescent="0.25">
      <c r="A610" s="17" t="s">
        <v>778</v>
      </c>
      <c r="B610" s="17" t="s">
        <v>8852</v>
      </c>
      <c r="C610" s="17" t="s">
        <v>8852</v>
      </c>
      <c r="E610" s="17" t="s">
        <v>778</v>
      </c>
      <c r="F610" s="17" t="s">
        <v>9792</v>
      </c>
      <c r="G610" s="17" t="s">
        <v>9792</v>
      </c>
      <c r="H610" s="17" t="s">
        <v>9764</v>
      </c>
      <c r="I610" s="17" t="s">
        <v>9764</v>
      </c>
      <c r="O610" s="17" t="s">
        <v>11640</v>
      </c>
      <c r="P610" s="17" t="s">
        <v>12001</v>
      </c>
    </row>
    <row r="611" spans="1:16" x14ac:dyDescent="0.25">
      <c r="A611" s="17" t="s">
        <v>779</v>
      </c>
      <c r="B611" s="17" t="s">
        <v>8696</v>
      </c>
      <c r="C611" s="17" t="s">
        <v>8696</v>
      </c>
      <c r="E611" s="17" t="s">
        <v>779</v>
      </c>
      <c r="F611" s="17" t="s">
        <v>9793</v>
      </c>
      <c r="G611" s="17" t="s">
        <v>9793</v>
      </c>
      <c r="H611" s="17" t="s">
        <v>9765</v>
      </c>
      <c r="I611" s="17" t="s">
        <v>9765</v>
      </c>
      <c r="O611" s="17" t="s">
        <v>11641</v>
      </c>
      <c r="P611" s="17" t="s">
        <v>12073</v>
      </c>
    </row>
    <row r="612" spans="1:16" x14ac:dyDescent="0.25">
      <c r="A612" s="17" t="s">
        <v>780</v>
      </c>
      <c r="B612" s="17" t="s">
        <v>8853</v>
      </c>
      <c r="C612" s="17" t="s">
        <v>8853</v>
      </c>
      <c r="E612" s="17" t="s">
        <v>780</v>
      </c>
      <c r="F612" s="17" t="s">
        <v>9794</v>
      </c>
      <c r="G612" s="17" t="s">
        <v>9794</v>
      </c>
      <c r="H612" s="17" t="s">
        <v>9766</v>
      </c>
      <c r="I612" s="17" t="s">
        <v>9766</v>
      </c>
      <c r="O612" s="17" t="s">
        <v>11642</v>
      </c>
      <c r="P612" s="17" t="s">
        <v>12001</v>
      </c>
    </row>
    <row r="613" spans="1:16" x14ac:dyDescent="0.25">
      <c r="A613" s="17" t="s">
        <v>781</v>
      </c>
      <c r="B613" s="17" t="s">
        <v>8698</v>
      </c>
      <c r="C613" s="17" t="s">
        <v>8698</v>
      </c>
      <c r="E613" s="17" t="s">
        <v>781</v>
      </c>
      <c r="F613" s="17" t="s">
        <v>9795</v>
      </c>
      <c r="G613" s="17" t="s">
        <v>9795</v>
      </c>
      <c r="H613" s="17" t="s">
        <v>9767</v>
      </c>
      <c r="I613" s="17" t="s">
        <v>9767</v>
      </c>
      <c r="O613" s="17" t="s">
        <v>11643</v>
      </c>
      <c r="P613" s="17" t="s">
        <v>12074</v>
      </c>
    </row>
    <row r="614" spans="1:16" x14ac:dyDescent="0.25">
      <c r="A614" s="17" t="s">
        <v>782</v>
      </c>
      <c r="B614" s="17" t="s">
        <v>8853</v>
      </c>
      <c r="C614" s="17" t="s">
        <v>8853</v>
      </c>
      <c r="E614" s="17" t="s">
        <v>782</v>
      </c>
      <c r="F614" s="17" t="s">
        <v>9796</v>
      </c>
      <c r="G614" s="17" t="s">
        <v>9796</v>
      </c>
      <c r="H614" s="17" t="s">
        <v>9768</v>
      </c>
      <c r="I614" s="17" t="s">
        <v>9768</v>
      </c>
      <c r="O614" s="17" t="s">
        <v>11644</v>
      </c>
      <c r="P614" s="17" t="s">
        <v>12001</v>
      </c>
    </row>
    <row r="615" spans="1:16" x14ac:dyDescent="0.25">
      <c r="A615" s="17" t="s">
        <v>783</v>
      </c>
      <c r="B615" s="17" t="s">
        <v>8696</v>
      </c>
      <c r="C615" s="17" t="s">
        <v>8696</v>
      </c>
      <c r="E615" s="17" t="s">
        <v>783</v>
      </c>
      <c r="F615" s="17" t="s">
        <v>9797</v>
      </c>
      <c r="G615" s="17" t="s">
        <v>9797</v>
      </c>
      <c r="H615" s="17" t="s">
        <v>9769</v>
      </c>
      <c r="I615" s="17" t="s">
        <v>9769</v>
      </c>
      <c r="O615" s="17" t="s">
        <v>11645</v>
      </c>
      <c r="P615" s="17" t="s">
        <v>12075</v>
      </c>
    </row>
    <row r="616" spans="1:16" x14ac:dyDescent="0.25">
      <c r="A616" s="17" t="s">
        <v>784</v>
      </c>
      <c r="B616" s="17" t="s">
        <v>8854</v>
      </c>
      <c r="C616" s="17" t="s">
        <v>8854</v>
      </c>
      <c r="E616" s="17" t="s">
        <v>784</v>
      </c>
      <c r="F616" s="17" t="s">
        <v>9798</v>
      </c>
      <c r="G616" s="17" t="s">
        <v>9798</v>
      </c>
      <c r="H616" s="17" t="s">
        <v>9770</v>
      </c>
      <c r="I616" s="17" t="s">
        <v>9770</v>
      </c>
      <c r="O616" s="17" t="s">
        <v>11646</v>
      </c>
      <c r="P616" s="17" t="s">
        <v>12001</v>
      </c>
    </row>
    <row r="617" spans="1:16" x14ac:dyDescent="0.25">
      <c r="A617" s="17" t="s">
        <v>785</v>
      </c>
      <c r="B617" s="17" t="s">
        <v>8698</v>
      </c>
      <c r="C617" s="17" t="s">
        <v>8698</v>
      </c>
      <c r="E617" s="17" t="s">
        <v>785</v>
      </c>
      <c r="F617" s="17" t="s">
        <v>9799</v>
      </c>
      <c r="G617" s="17" t="s">
        <v>9799</v>
      </c>
      <c r="H617" s="17" t="s">
        <v>9771</v>
      </c>
      <c r="I617" s="17" t="s">
        <v>9771</v>
      </c>
      <c r="O617" s="17" t="s">
        <v>11647</v>
      </c>
      <c r="P617" s="17" t="s">
        <v>12076</v>
      </c>
    </row>
    <row r="618" spans="1:16" x14ac:dyDescent="0.25">
      <c r="A618" s="17" t="s">
        <v>786</v>
      </c>
      <c r="B618" s="17" t="s">
        <v>8854</v>
      </c>
      <c r="C618" s="17" t="s">
        <v>8854</v>
      </c>
      <c r="E618" s="17" t="s">
        <v>786</v>
      </c>
      <c r="F618" s="17" t="s">
        <v>9800</v>
      </c>
      <c r="G618" s="17" t="s">
        <v>9800</v>
      </c>
      <c r="H618" s="17" t="s">
        <v>9772</v>
      </c>
      <c r="I618" s="17" t="s">
        <v>9772</v>
      </c>
      <c r="O618" s="17" t="s">
        <v>11648</v>
      </c>
      <c r="P618" s="17" t="s">
        <v>12001</v>
      </c>
    </row>
    <row r="619" spans="1:16" x14ac:dyDescent="0.25">
      <c r="A619" s="17" t="s">
        <v>787</v>
      </c>
      <c r="B619" s="17" t="s">
        <v>8696</v>
      </c>
      <c r="C619" s="17" t="s">
        <v>8696</v>
      </c>
      <c r="E619" s="17" t="s">
        <v>787</v>
      </c>
      <c r="F619" s="17" t="s">
        <v>9801</v>
      </c>
      <c r="G619" s="17" t="s">
        <v>9801</v>
      </c>
      <c r="H619" s="17" t="s">
        <v>9773</v>
      </c>
      <c r="I619" s="17" t="s">
        <v>9773</v>
      </c>
      <c r="O619" s="17" t="s">
        <v>11649</v>
      </c>
      <c r="P619" s="17" t="s">
        <v>12077</v>
      </c>
    </row>
    <row r="620" spans="1:16" x14ac:dyDescent="0.25">
      <c r="A620" s="17" t="s">
        <v>788</v>
      </c>
      <c r="B620" s="17" t="s">
        <v>8855</v>
      </c>
      <c r="C620" s="17" t="s">
        <v>8855</v>
      </c>
      <c r="E620" s="17" t="s">
        <v>788</v>
      </c>
      <c r="F620" s="17" t="s">
        <v>9802</v>
      </c>
      <c r="G620" s="17" t="s">
        <v>9802</v>
      </c>
      <c r="H620" s="17" t="s">
        <v>9774</v>
      </c>
      <c r="I620" s="17" t="s">
        <v>9774</v>
      </c>
      <c r="O620" s="17" t="s">
        <v>11650</v>
      </c>
      <c r="P620" s="17" t="s">
        <v>12001</v>
      </c>
    </row>
    <row r="621" spans="1:16" x14ac:dyDescent="0.25">
      <c r="A621" s="17" t="s">
        <v>789</v>
      </c>
      <c r="B621" s="17" t="s">
        <v>8698</v>
      </c>
      <c r="C621" s="17" t="s">
        <v>8698</v>
      </c>
      <c r="E621" s="17" t="s">
        <v>789</v>
      </c>
      <c r="F621" s="17" t="s">
        <v>9803</v>
      </c>
      <c r="G621" s="17" t="s">
        <v>9803</v>
      </c>
      <c r="H621" s="17" t="s">
        <v>9775</v>
      </c>
      <c r="I621" s="17" t="s">
        <v>9775</v>
      </c>
      <c r="O621" s="17" t="s">
        <v>11651</v>
      </c>
      <c r="P621" s="17" t="s">
        <v>12078</v>
      </c>
    </row>
    <row r="622" spans="1:16" x14ac:dyDescent="0.25">
      <c r="A622" s="17" t="s">
        <v>790</v>
      </c>
      <c r="B622" s="17" t="s">
        <v>8855</v>
      </c>
      <c r="C622" s="17" t="s">
        <v>8855</v>
      </c>
      <c r="E622" s="17" t="s">
        <v>790</v>
      </c>
      <c r="F622" s="17" t="s">
        <v>9804</v>
      </c>
      <c r="G622" s="17" t="s">
        <v>9804</v>
      </c>
      <c r="H622" s="17" t="s">
        <v>9776</v>
      </c>
      <c r="I622" s="17" t="s">
        <v>9776</v>
      </c>
      <c r="O622" s="17" t="s">
        <v>11652</v>
      </c>
      <c r="P622" s="17" t="s">
        <v>12001</v>
      </c>
    </row>
    <row r="623" spans="1:16" x14ac:dyDescent="0.25">
      <c r="A623" s="17" t="s">
        <v>791</v>
      </c>
      <c r="B623" s="17" t="s">
        <v>8696</v>
      </c>
      <c r="C623" s="17" t="s">
        <v>8696</v>
      </c>
      <c r="E623" s="17" t="s">
        <v>791</v>
      </c>
      <c r="F623" s="17" t="s">
        <v>9805</v>
      </c>
      <c r="G623" s="17" t="s">
        <v>9805</v>
      </c>
      <c r="H623" s="17" t="s">
        <v>9777</v>
      </c>
      <c r="I623" s="17" t="s">
        <v>9777</v>
      </c>
      <c r="O623" s="17" t="s">
        <v>11653</v>
      </c>
      <c r="P623" s="17" t="s">
        <v>12079</v>
      </c>
    </row>
    <row r="624" spans="1:16" x14ac:dyDescent="0.25">
      <c r="A624" s="17" t="s">
        <v>792</v>
      </c>
      <c r="B624" s="17" t="s">
        <v>8856</v>
      </c>
      <c r="C624" s="17" t="s">
        <v>8856</v>
      </c>
      <c r="E624" s="17" t="s">
        <v>792</v>
      </c>
      <c r="F624" s="17" t="s">
        <v>9806</v>
      </c>
      <c r="G624" s="17" t="s">
        <v>9806</v>
      </c>
      <c r="H624" s="17" t="s">
        <v>9778</v>
      </c>
      <c r="I624" s="17" t="s">
        <v>9778</v>
      </c>
      <c r="O624" s="17" t="s">
        <v>11654</v>
      </c>
      <c r="P624" s="17" t="s">
        <v>12001</v>
      </c>
    </row>
    <row r="625" spans="1:16" x14ac:dyDescent="0.25">
      <c r="A625" s="17" t="s">
        <v>793</v>
      </c>
      <c r="B625" s="17" t="s">
        <v>8698</v>
      </c>
      <c r="C625" s="17" t="s">
        <v>8698</v>
      </c>
      <c r="E625" s="17" t="s">
        <v>793</v>
      </c>
      <c r="F625" s="17" t="s">
        <v>9807</v>
      </c>
      <c r="G625" s="17" t="s">
        <v>9807</v>
      </c>
      <c r="H625" s="17" t="s">
        <v>9779</v>
      </c>
      <c r="I625" s="17" t="s">
        <v>9779</v>
      </c>
      <c r="O625" s="17" t="s">
        <v>11655</v>
      </c>
      <c r="P625" s="17" t="s">
        <v>12080</v>
      </c>
    </row>
    <row r="626" spans="1:16" x14ac:dyDescent="0.25">
      <c r="A626" s="17" t="s">
        <v>794</v>
      </c>
      <c r="B626" s="17" t="s">
        <v>8856</v>
      </c>
      <c r="C626" s="17" t="s">
        <v>8856</v>
      </c>
      <c r="E626" s="17" t="s">
        <v>794</v>
      </c>
      <c r="F626" s="17" t="s">
        <v>9808</v>
      </c>
      <c r="G626" s="17" t="s">
        <v>9808</v>
      </c>
      <c r="H626" s="17" t="s">
        <v>9780</v>
      </c>
      <c r="I626" s="17" t="s">
        <v>9780</v>
      </c>
      <c r="O626" s="17" t="s">
        <v>11656</v>
      </c>
      <c r="P626" s="17" t="s">
        <v>12001</v>
      </c>
    </row>
    <row r="627" spans="1:16" x14ac:dyDescent="0.25">
      <c r="A627" s="17" t="s">
        <v>795</v>
      </c>
      <c r="B627" s="17" t="s">
        <v>8696</v>
      </c>
      <c r="C627" s="17" t="s">
        <v>8696</v>
      </c>
      <c r="E627" s="17" t="s">
        <v>795</v>
      </c>
      <c r="F627" s="17" t="s">
        <v>9809</v>
      </c>
      <c r="G627" s="17" t="s">
        <v>9809</v>
      </c>
      <c r="H627" s="17" t="s">
        <v>9781</v>
      </c>
      <c r="I627" s="17" t="s">
        <v>9781</v>
      </c>
      <c r="O627" s="17" t="s">
        <v>11657</v>
      </c>
      <c r="P627" s="17" t="s">
        <v>12081</v>
      </c>
    </row>
    <row r="628" spans="1:16" x14ac:dyDescent="0.25">
      <c r="A628" s="17" t="s">
        <v>796</v>
      </c>
      <c r="B628" s="17" t="s">
        <v>8857</v>
      </c>
      <c r="C628" s="17" t="s">
        <v>8857</v>
      </c>
      <c r="E628" s="17" t="s">
        <v>796</v>
      </c>
      <c r="F628" s="17" t="s">
        <v>9810</v>
      </c>
      <c r="G628" s="17" t="s">
        <v>9810</v>
      </c>
      <c r="H628" s="17" t="s">
        <v>10787</v>
      </c>
      <c r="I628" s="17" t="s">
        <v>10787</v>
      </c>
      <c r="O628" s="17" t="s">
        <v>11658</v>
      </c>
      <c r="P628" s="17" t="s">
        <v>12001</v>
      </c>
    </row>
    <row r="629" spans="1:16" x14ac:dyDescent="0.25">
      <c r="A629" s="17" t="s">
        <v>797</v>
      </c>
      <c r="B629" s="17" t="s">
        <v>8698</v>
      </c>
      <c r="C629" s="17" t="s">
        <v>8698</v>
      </c>
      <c r="E629" s="17" t="s">
        <v>797</v>
      </c>
      <c r="F629" s="17" t="s">
        <v>9811</v>
      </c>
      <c r="G629" s="17" t="s">
        <v>9811</v>
      </c>
      <c r="H629" s="17" t="s">
        <v>10788</v>
      </c>
      <c r="I629" s="17" t="s">
        <v>10788</v>
      </c>
      <c r="O629" s="17" t="s">
        <v>11659</v>
      </c>
      <c r="P629" s="17" t="s">
        <v>12082</v>
      </c>
    </row>
    <row r="630" spans="1:16" x14ac:dyDescent="0.25">
      <c r="A630" s="17" t="s">
        <v>798</v>
      </c>
      <c r="B630" s="17" t="s">
        <v>8857</v>
      </c>
      <c r="C630" s="17" t="s">
        <v>8857</v>
      </c>
      <c r="E630" s="17" t="s">
        <v>798</v>
      </c>
      <c r="F630" s="17" t="s">
        <v>9812</v>
      </c>
      <c r="G630" s="17" t="s">
        <v>9812</v>
      </c>
      <c r="H630" s="17" t="s">
        <v>10789</v>
      </c>
      <c r="I630" s="17" t="s">
        <v>10789</v>
      </c>
      <c r="O630" s="17" t="s">
        <v>11660</v>
      </c>
      <c r="P630" s="17" t="s">
        <v>12001</v>
      </c>
    </row>
    <row r="631" spans="1:16" x14ac:dyDescent="0.25">
      <c r="A631" s="17" t="s">
        <v>799</v>
      </c>
      <c r="B631" s="17" t="s">
        <v>8696</v>
      </c>
      <c r="C631" s="17" t="s">
        <v>8696</v>
      </c>
      <c r="E631" s="17" t="s">
        <v>799</v>
      </c>
      <c r="F631" s="17" t="s">
        <v>9813</v>
      </c>
      <c r="G631" s="17" t="s">
        <v>9813</v>
      </c>
      <c r="H631" s="17" t="s">
        <v>10790</v>
      </c>
      <c r="I631" s="17" t="s">
        <v>10790</v>
      </c>
      <c r="O631" s="17" t="s">
        <v>11661</v>
      </c>
      <c r="P631" s="17" t="s">
        <v>12083</v>
      </c>
    </row>
    <row r="632" spans="1:16" x14ac:dyDescent="0.25">
      <c r="A632" s="17" t="s">
        <v>800</v>
      </c>
      <c r="B632" s="17" t="s">
        <v>8858</v>
      </c>
      <c r="C632" s="17" t="s">
        <v>8858</v>
      </c>
      <c r="E632" s="17" t="s">
        <v>800</v>
      </c>
      <c r="F632" s="17" t="s">
        <v>9814</v>
      </c>
      <c r="G632" s="17" t="s">
        <v>9814</v>
      </c>
      <c r="H632" s="17" t="s">
        <v>10791</v>
      </c>
      <c r="I632" s="17" t="s">
        <v>10791</v>
      </c>
      <c r="O632" s="17" t="s">
        <v>11662</v>
      </c>
      <c r="P632" s="17" t="s">
        <v>12001</v>
      </c>
    </row>
    <row r="633" spans="1:16" x14ac:dyDescent="0.25">
      <c r="A633" s="17" t="s">
        <v>801</v>
      </c>
      <c r="B633" s="17" t="s">
        <v>8698</v>
      </c>
      <c r="C633" s="17" t="s">
        <v>8698</v>
      </c>
      <c r="E633" s="17" t="s">
        <v>801</v>
      </c>
      <c r="F633" s="17" t="s">
        <v>9815</v>
      </c>
      <c r="G633" s="17" t="s">
        <v>9815</v>
      </c>
      <c r="H633" s="17" t="s">
        <v>10792</v>
      </c>
      <c r="I633" s="17" t="s">
        <v>10792</v>
      </c>
      <c r="O633" s="17" t="s">
        <v>11663</v>
      </c>
      <c r="P633" s="17" t="s">
        <v>12084</v>
      </c>
    </row>
    <row r="634" spans="1:16" x14ac:dyDescent="0.25">
      <c r="A634" s="17" t="s">
        <v>802</v>
      </c>
      <c r="B634" s="17" t="s">
        <v>8858</v>
      </c>
      <c r="C634" s="17" t="s">
        <v>8858</v>
      </c>
      <c r="E634" s="17" t="s">
        <v>802</v>
      </c>
      <c r="F634" s="17" t="s">
        <v>9816</v>
      </c>
      <c r="G634" s="17" t="s">
        <v>9816</v>
      </c>
      <c r="H634" s="17" t="s">
        <v>10793</v>
      </c>
      <c r="I634" s="17" t="s">
        <v>10793</v>
      </c>
      <c r="O634" s="17" t="s">
        <v>11664</v>
      </c>
      <c r="P634" s="17" t="s">
        <v>12001</v>
      </c>
    </row>
    <row r="635" spans="1:16" x14ac:dyDescent="0.25">
      <c r="A635" s="17" t="s">
        <v>803</v>
      </c>
      <c r="B635" s="17" t="s">
        <v>8696</v>
      </c>
      <c r="C635" s="17" t="s">
        <v>8696</v>
      </c>
      <c r="E635" s="17" t="s">
        <v>803</v>
      </c>
      <c r="F635" s="17" t="s">
        <v>9817</v>
      </c>
      <c r="G635" s="17" t="s">
        <v>9817</v>
      </c>
      <c r="H635" s="17" t="s">
        <v>10794</v>
      </c>
      <c r="I635" s="17" t="s">
        <v>10794</v>
      </c>
      <c r="O635" s="17" t="s">
        <v>11665</v>
      </c>
      <c r="P635" s="17" t="s">
        <v>12085</v>
      </c>
    </row>
    <row r="636" spans="1:16" x14ac:dyDescent="0.25">
      <c r="A636" s="17" t="s">
        <v>804</v>
      </c>
      <c r="B636" s="17" t="s">
        <v>8859</v>
      </c>
      <c r="C636" s="17" t="s">
        <v>8859</v>
      </c>
      <c r="E636" s="17" t="s">
        <v>804</v>
      </c>
      <c r="F636" s="17" t="s">
        <v>9818</v>
      </c>
      <c r="G636" s="17" t="s">
        <v>9818</v>
      </c>
      <c r="H636" s="17" t="s">
        <v>10795</v>
      </c>
      <c r="I636" s="17" t="s">
        <v>10795</v>
      </c>
      <c r="O636" s="17" t="s">
        <v>11666</v>
      </c>
      <c r="P636" s="17" t="s">
        <v>12001</v>
      </c>
    </row>
    <row r="637" spans="1:16" x14ac:dyDescent="0.25">
      <c r="A637" s="17" t="s">
        <v>805</v>
      </c>
      <c r="B637" s="17" t="s">
        <v>8698</v>
      </c>
      <c r="C637" s="17" t="s">
        <v>8698</v>
      </c>
      <c r="E637" s="17" t="s">
        <v>805</v>
      </c>
      <c r="F637" s="17" t="s">
        <v>9819</v>
      </c>
      <c r="G637" s="17" t="s">
        <v>9819</v>
      </c>
      <c r="H637" s="17" t="s">
        <v>10796</v>
      </c>
      <c r="I637" s="17" t="s">
        <v>10796</v>
      </c>
      <c r="O637" s="17" t="s">
        <v>11667</v>
      </c>
      <c r="P637" s="17" t="s">
        <v>12086</v>
      </c>
    </row>
    <row r="638" spans="1:16" x14ac:dyDescent="0.25">
      <c r="A638" s="17" t="s">
        <v>806</v>
      </c>
      <c r="B638" s="17" t="s">
        <v>8859</v>
      </c>
      <c r="C638" s="17" t="s">
        <v>8859</v>
      </c>
      <c r="E638" s="17" t="s">
        <v>806</v>
      </c>
      <c r="F638" s="17" t="s">
        <v>9820</v>
      </c>
      <c r="G638" s="17" t="s">
        <v>9820</v>
      </c>
      <c r="H638" s="17" t="s">
        <v>10797</v>
      </c>
      <c r="I638" s="17" t="s">
        <v>10797</v>
      </c>
      <c r="O638" s="17" t="s">
        <v>11668</v>
      </c>
      <c r="P638" s="17" t="s">
        <v>12001</v>
      </c>
    </row>
    <row r="639" spans="1:16" x14ac:dyDescent="0.25">
      <c r="A639" s="17" t="s">
        <v>807</v>
      </c>
      <c r="B639" s="17" t="s">
        <v>8860</v>
      </c>
      <c r="C639" s="17" t="s">
        <v>8860</v>
      </c>
      <c r="E639" s="17" t="s">
        <v>807</v>
      </c>
      <c r="F639" s="17" t="s">
        <v>9821</v>
      </c>
      <c r="G639" s="17" t="s">
        <v>9821</v>
      </c>
      <c r="H639" s="17" t="s">
        <v>10798</v>
      </c>
      <c r="I639" s="17" t="s">
        <v>10798</v>
      </c>
      <c r="O639" s="17" t="s">
        <v>11669</v>
      </c>
      <c r="P639" s="17" t="s">
        <v>12087</v>
      </c>
    </row>
    <row r="640" spans="1:16" x14ac:dyDescent="0.25">
      <c r="A640" s="17" t="s">
        <v>808</v>
      </c>
      <c r="B640" s="17" t="s">
        <v>8696</v>
      </c>
      <c r="C640" s="17" t="s">
        <v>8696</v>
      </c>
      <c r="E640" s="17" t="s">
        <v>808</v>
      </c>
      <c r="F640" s="17" t="s">
        <v>9822</v>
      </c>
      <c r="G640" s="17" t="s">
        <v>9822</v>
      </c>
      <c r="H640" s="17" t="s">
        <v>10799</v>
      </c>
      <c r="I640" s="17" t="s">
        <v>10799</v>
      </c>
      <c r="O640" s="17" t="s">
        <v>11670</v>
      </c>
      <c r="P640" s="17" t="s">
        <v>12001</v>
      </c>
    </row>
    <row r="641" spans="1:16" x14ac:dyDescent="0.25">
      <c r="A641" s="17" t="s">
        <v>809</v>
      </c>
      <c r="B641" s="17" t="s">
        <v>8861</v>
      </c>
      <c r="C641" s="17" t="s">
        <v>8861</v>
      </c>
      <c r="E641" s="17" t="s">
        <v>809</v>
      </c>
      <c r="F641" s="17" t="s">
        <v>9823</v>
      </c>
      <c r="G641" s="17" t="s">
        <v>9823</v>
      </c>
      <c r="H641" s="17" t="s">
        <v>10800</v>
      </c>
      <c r="I641" s="17" t="s">
        <v>10800</v>
      </c>
      <c r="O641" s="17" t="s">
        <v>11671</v>
      </c>
      <c r="P641" s="17" t="s">
        <v>12088</v>
      </c>
    </row>
    <row r="642" spans="1:16" x14ac:dyDescent="0.25">
      <c r="A642" s="17" t="s">
        <v>810</v>
      </c>
      <c r="B642" s="17" t="s">
        <v>8698</v>
      </c>
      <c r="C642" s="17" t="s">
        <v>8698</v>
      </c>
      <c r="E642" s="17" t="s">
        <v>810</v>
      </c>
      <c r="F642" s="17" t="s">
        <v>9824</v>
      </c>
      <c r="G642" s="17" t="s">
        <v>9824</v>
      </c>
      <c r="H642" s="17" t="s">
        <v>9782</v>
      </c>
      <c r="I642" s="17" t="s">
        <v>9782</v>
      </c>
      <c r="O642" s="17" t="s">
        <v>11672</v>
      </c>
      <c r="P642" s="17" t="s">
        <v>12001</v>
      </c>
    </row>
    <row r="643" spans="1:16" x14ac:dyDescent="0.25">
      <c r="A643" s="17" t="s">
        <v>811</v>
      </c>
      <c r="B643" s="17" t="s">
        <v>8861</v>
      </c>
      <c r="C643" s="17" t="s">
        <v>8861</v>
      </c>
      <c r="E643" s="17" t="s">
        <v>811</v>
      </c>
      <c r="F643" s="17" t="s">
        <v>9825</v>
      </c>
      <c r="G643" s="17" t="s">
        <v>9825</v>
      </c>
      <c r="H643" s="17" t="s">
        <v>9783</v>
      </c>
      <c r="I643" s="17" t="s">
        <v>9783</v>
      </c>
      <c r="O643" s="17" t="s">
        <v>11673</v>
      </c>
      <c r="P643" s="17" t="s">
        <v>12089</v>
      </c>
    </row>
    <row r="644" spans="1:16" x14ac:dyDescent="0.25">
      <c r="A644" s="17" t="s">
        <v>812</v>
      </c>
      <c r="B644" s="17" t="s">
        <v>8696</v>
      </c>
      <c r="C644" s="17" t="s">
        <v>8696</v>
      </c>
      <c r="E644" s="17" t="s">
        <v>812</v>
      </c>
      <c r="F644" s="17" t="s">
        <v>9826</v>
      </c>
      <c r="G644" s="17" t="s">
        <v>9826</v>
      </c>
      <c r="H644" s="17" t="s">
        <v>9784</v>
      </c>
      <c r="I644" s="17" t="s">
        <v>9784</v>
      </c>
      <c r="O644" s="17" t="s">
        <v>11674</v>
      </c>
      <c r="P644" s="17" t="s">
        <v>12001</v>
      </c>
    </row>
    <row r="645" spans="1:16" x14ac:dyDescent="0.25">
      <c r="A645" s="17" t="s">
        <v>813</v>
      </c>
      <c r="B645" s="17" t="s">
        <v>8862</v>
      </c>
      <c r="C645" s="17" t="s">
        <v>8862</v>
      </c>
      <c r="E645" s="17" t="s">
        <v>813</v>
      </c>
      <c r="F645" s="17" t="s">
        <v>9827</v>
      </c>
      <c r="G645" s="17" t="s">
        <v>9827</v>
      </c>
      <c r="H645" s="17" t="s">
        <v>9785</v>
      </c>
      <c r="I645" s="17" t="s">
        <v>9785</v>
      </c>
      <c r="O645" s="17" t="s">
        <v>11675</v>
      </c>
      <c r="P645" s="17" t="s">
        <v>12090</v>
      </c>
    </row>
    <row r="646" spans="1:16" x14ac:dyDescent="0.25">
      <c r="A646" s="17" t="s">
        <v>814</v>
      </c>
      <c r="B646" s="17" t="s">
        <v>8698</v>
      </c>
      <c r="C646" s="17" t="s">
        <v>8698</v>
      </c>
      <c r="E646" s="17" t="s">
        <v>814</v>
      </c>
      <c r="F646" s="17" t="s">
        <v>9828</v>
      </c>
      <c r="G646" s="17" t="s">
        <v>9828</v>
      </c>
      <c r="H646" s="17" t="s">
        <v>9786</v>
      </c>
      <c r="I646" s="17" t="s">
        <v>9786</v>
      </c>
      <c r="O646" s="17" t="s">
        <v>11676</v>
      </c>
      <c r="P646" s="17" t="s">
        <v>12001</v>
      </c>
    </row>
    <row r="647" spans="1:16" x14ac:dyDescent="0.25">
      <c r="A647" s="17" t="s">
        <v>815</v>
      </c>
      <c r="B647" s="17" t="s">
        <v>8862</v>
      </c>
      <c r="C647" s="17" t="s">
        <v>8862</v>
      </c>
      <c r="E647" s="17" t="s">
        <v>815</v>
      </c>
      <c r="F647" s="17" t="s">
        <v>9829</v>
      </c>
      <c r="G647" s="17" t="s">
        <v>9829</v>
      </c>
      <c r="H647" s="17" t="s">
        <v>9787</v>
      </c>
      <c r="I647" s="17" t="s">
        <v>9787</v>
      </c>
      <c r="O647" s="17" t="s">
        <v>11677</v>
      </c>
      <c r="P647" s="17" t="s">
        <v>12091</v>
      </c>
    </row>
    <row r="648" spans="1:16" x14ac:dyDescent="0.25">
      <c r="A648" s="17" t="s">
        <v>816</v>
      </c>
      <c r="B648" s="17" t="s">
        <v>8696</v>
      </c>
      <c r="C648" s="17" t="s">
        <v>8696</v>
      </c>
      <c r="E648" s="17" t="s">
        <v>816</v>
      </c>
      <c r="F648" s="17" t="s">
        <v>9830</v>
      </c>
      <c r="G648" s="17" t="s">
        <v>9830</v>
      </c>
      <c r="H648" s="17" t="s">
        <v>9788</v>
      </c>
      <c r="I648" s="17" t="s">
        <v>9788</v>
      </c>
      <c r="O648" s="17" t="s">
        <v>11678</v>
      </c>
      <c r="P648" s="17" t="s">
        <v>12001</v>
      </c>
    </row>
    <row r="649" spans="1:16" x14ac:dyDescent="0.25">
      <c r="A649" s="17" t="s">
        <v>817</v>
      </c>
      <c r="B649" s="17" t="s">
        <v>8863</v>
      </c>
      <c r="C649" s="17" t="s">
        <v>8863</v>
      </c>
      <c r="E649" s="17" t="s">
        <v>817</v>
      </c>
      <c r="F649" s="17" t="s">
        <v>9831</v>
      </c>
      <c r="G649" s="17" t="s">
        <v>9831</v>
      </c>
      <c r="H649" s="17" t="s">
        <v>9789</v>
      </c>
      <c r="I649" s="17" t="s">
        <v>9789</v>
      </c>
      <c r="O649" s="17" t="s">
        <v>11679</v>
      </c>
      <c r="P649" s="17" t="s">
        <v>12092</v>
      </c>
    </row>
    <row r="650" spans="1:16" x14ac:dyDescent="0.25">
      <c r="A650" s="17" t="s">
        <v>818</v>
      </c>
      <c r="B650" s="17" t="s">
        <v>8698</v>
      </c>
      <c r="C650" s="17" t="s">
        <v>8698</v>
      </c>
      <c r="E650" s="17" t="s">
        <v>818</v>
      </c>
      <c r="F650" s="17" t="s">
        <v>9832</v>
      </c>
      <c r="G650" s="17" t="s">
        <v>9832</v>
      </c>
      <c r="H650" s="17" t="s">
        <v>9790</v>
      </c>
      <c r="I650" s="17" t="s">
        <v>9790</v>
      </c>
      <c r="O650" s="17" t="s">
        <v>11680</v>
      </c>
      <c r="P650" s="17" t="s">
        <v>12001</v>
      </c>
    </row>
    <row r="651" spans="1:16" x14ac:dyDescent="0.25">
      <c r="A651" s="17" t="s">
        <v>819</v>
      </c>
      <c r="B651" s="17" t="s">
        <v>8863</v>
      </c>
      <c r="C651" s="17" t="s">
        <v>8863</v>
      </c>
      <c r="E651" s="17" t="s">
        <v>819</v>
      </c>
      <c r="F651" s="17" t="s">
        <v>9833</v>
      </c>
      <c r="G651" s="17" t="s">
        <v>9833</v>
      </c>
      <c r="H651" s="17" t="s">
        <v>9791</v>
      </c>
      <c r="I651" s="17" t="s">
        <v>9791</v>
      </c>
      <c r="O651" s="17" t="s">
        <v>11681</v>
      </c>
      <c r="P651" s="17" t="s">
        <v>12093</v>
      </c>
    </row>
    <row r="652" spans="1:16" x14ac:dyDescent="0.25">
      <c r="A652" s="17" t="s">
        <v>820</v>
      </c>
      <c r="B652" s="17" t="s">
        <v>8696</v>
      </c>
      <c r="C652" s="17" t="s">
        <v>8696</v>
      </c>
      <c r="E652" s="17" t="s">
        <v>820</v>
      </c>
      <c r="F652" s="17" t="s">
        <v>9834</v>
      </c>
      <c r="G652" s="17" t="s">
        <v>9834</v>
      </c>
      <c r="H652" s="17" t="s">
        <v>9792</v>
      </c>
      <c r="I652" s="17" t="s">
        <v>9792</v>
      </c>
      <c r="O652" s="17" t="s">
        <v>11682</v>
      </c>
      <c r="P652" s="17" t="s">
        <v>12001</v>
      </c>
    </row>
    <row r="653" spans="1:16" x14ac:dyDescent="0.25">
      <c r="A653" s="17" t="s">
        <v>821</v>
      </c>
      <c r="B653" s="17" t="s">
        <v>8864</v>
      </c>
      <c r="C653" s="17" t="s">
        <v>8864</v>
      </c>
      <c r="E653" s="17" t="s">
        <v>821</v>
      </c>
      <c r="F653" s="17" t="s">
        <v>9835</v>
      </c>
      <c r="G653" s="17" t="s">
        <v>9835</v>
      </c>
      <c r="H653" s="17" t="s">
        <v>9793</v>
      </c>
      <c r="I653" s="17" t="s">
        <v>9793</v>
      </c>
      <c r="O653" s="17" t="s">
        <v>11683</v>
      </c>
      <c r="P653" s="17" t="s">
        <v>12094</v>
      </c>
    </row>
    <row r="654" spans="1:16" x14ac:dyDescent="0.25">
      <c r="A654" s="17" t="s">
        <v>822</v>
      </c>
      <c r="B654" s="17" t="s">
        <v>8698</v>
      </c>
      <c r="C654" s="17" t="s">
        <v>8698</v>
      </c>
      <c r="E654" s="17" t="s">
        <v>822</v>
      </c>
      <c r="F654" s="17" t="s">
        <v>9836</v>
      </c>
      <c r="G654" s="17" t="s">
        <v>9836</v>
      </c>
      <c r="H654" s="17" t="s">
        <v>9794</v>
      </c>
      <c r="I654" s="17" t="s">
        <v>9794</v>
      </c>
      <c r="O654" s="17" t="s">
        <v>11684</v>
      </c>
      <c r="P654" s="17" t="s">
        <v>12001</v>
      </c>
    </row>
    <row r="655" spans="1:16" x14ac:dyDescent="0.25">
      <c r="A655" s="17" t="s">
        <v>823</v>
      </c>
      <c r="B655" s="17" t="s">
        <v>8864</v>
      </c>
      <c r="C655" s="17" t="s">
        <v>8864</v>
      </c>
      <c r="E655" s="17" t="s">
        <v>823</v>
      </c>
      <c r="F655" s="17" t="s">
        <v>9837</v>
      </c>
      <c r="G655" s="17" t="s">
        <v>9837</v>
      </c>
      <c r="H655" s="17" t="s">
        <v>9795</v>
      </c>
      <c r="I655" s="17" t="s">
        <v>9795</v>
      </c>
      <c r="O655" s="17" t="s">
        <v>11685</v>
      </c>
      <c r="P655" s="17" t="s">
        <v>12095</v>
      </c>
    </row>
    <row r="656" spans="1:16" x14ac:dyDescent="0.25">
      <c r="A656" s="17" t="s">
        <v>824</v>
      </c>
      <c r="B656" s="17" t="s">
        <v>8696</v>
      </c>
      <c r="C656" s="17" t="s">
        <v>8696</v>
      </c>
      <c r="E656" s="17" t="s">
        <v>824</v>
      </c>
      <c r="F656" s="17" t="s">
        <v>9838</v>
      </c>
      <c r="G656" s="17" t="s">
        <v>9838</v>
      </c>
      <c r="H656" s="17" t="s">
        <v>9796</v>
      </c>
      <c r="I656" s="17" t="s">
        <v>9796</v>
      </c>
      <c r="O656" s="17" t="s">
        <v>11686</v>
      </c>
      <c r="P656" s="17" t="s">
        <v>12001</v>
      </c>
    </row>
    <row r="657" spans="1:16" x14ac:dyDescent="0.25">
      <c r="A657" s="17" t="s">
        <v>825</v>
      </c>
      <c r="B657" s="17" t="s">
        <v>8865</v>
      </c>
      <c r="C657" s="17" t="s">
        <v>8865</v>
      </c>
      <c r="E657" s="17" t="s">
        <v>825</v>
      </c>
      <c r="F657" s="17" t="s">
        <v>9839</v>
      </c>
      <c r="G657" s="17" t="s">
        <v>9839</v>
      </c>
      <c r="H657" s="17" t="s">
        <v>9797</v>
      </c>
      <c r="I657" s="17" t="s">
        <v>9797</v>
      </c>
      <c r="O657" s="17" t="s">
        <v>11687</v>
      </c>
      <c r="P657" s="17" t="s">
        <v>12096</v>
      </c>
    </row>
    <row r="658" spans="1:16" x14ac:dyDescent="0.25">
      <c r="A658" s="17" t="s">
        <v>826</v>
      </c>
      <c r="B658" s="17" t="s">
        <v>8698</v>
      </c>
      <c r="C658" s="17" t="s">
        <v>8698</v>
      </c>
      <c r="E658" s="17" t="s">
        <v>826</v>
      </c>
      <c r="F658" s="17" t="s">
        <v>9840</v>
      </c>
      <c r="G658" s="17" t="s">
        <v>9840</v>
      </c>
      <c r="H658" s="17" t="s">
        <v>9798</v>
      </c>
      <c r="I658" s="17" t="s">
        <v>9798</v>
      </c>
      <c r="O658" s="17" t="s">
        <v>11688</v>
      </c>
      <c r="P658" s="17" t="s">
        <v>12001</v>
      </c>
    </row>
    <row r="659" spans="1:16" x14ac:dyDescent="0.25">
      <c r="A659" s="17" t="s">
        <v>827</v>
      </c>
      <c r="B659" s="17" t="s">
        <v>8865</v>
      </c>
      <c r="C659" s="17" t="s">
        <v>8865</v>
      </c>
      <c r="E659" s="17" t="s">
        <v>827</v>
      </c>
      <c r="F659" s="17" t="s">
        <v>9841</v>
      </c>
      <c r="G659" s="17" t="s">
        <v>9841</v>
      </c>
      <c r="H659" s="17" t="s">
        <v>9799</v>
      </c>
      <c r="I659" s="17" t="s">
        <v>9799</v>
      </c>
      <c r="O659" s="17" t="s">
        <v>11689</v>
      </c>
      <c r="P659" s="17" t="s">
        <v>12097</v>
      </c>
    </row>
    <row r="660" spans="1:16" x14ac:dyDescent="0.25">
      <c r="A660" s="17" t="s">
        <v>828</v>
      </c>
      <c r="B660" s="17" t="s">
        <v>8696</v>
      </c>
      <c r="C660" s="17" t="s">
        <v>8696</v>
      </c>
      <c r="E660" s="17" t="s">
        <v>828</v>
      </c>
      <c r="F660" s="17" t="s">
        <v>9842</v>
      </c>
      <c r="G660" s="17" t="s">
        <v>9842</v>
      </c>
      <c r="H660" s="17" t="s">
        <v>9800</v>
      </c>
      <c r="I660" s="17" t="s">
        <v>9800</v>
      </c>
      <c r="O660" s="17" t="s">
        <v>11690</v>
      </c>
      <c r="P660" s="17" t="s">
        <v>12001</v>
      </c>
    </row>
    <row r="661" spans="1:16" x14ac:dyDescent="0.25">
      <c r="A661" s="17" t="s">
        <v>829</v>
      </c>
      <c r="B661" s="17" t="s">
        <v>8866</v>
      </c>
      <c r="C661" s="17" t="s">
        <v>8866</v>
      </c>
      <c r="E661" s="17" t="s">
        <v>829</v>
      </c>
      <c r="F661" s="17" t="s">
        <v>9843</v>
      </c>
      <c r="G661" s="17" t="s">
        <v>9843</v>
      </c>
      <c r="H661" s="17" t="s">
        <v>9801</v>
      </c>
      <c r="I661" s="17" t="s">
        <v>9801</v>
      </c>
      <c r="O661" s="17" t="s">
        <v>11691</v>
      </c>
      <c r="P661" s="17" t="s">
        <v>12098</v>
      </c>
    </row>
    <row r="662" spans="1:16" x14ac:dyDescent="0.25">
      <c r="A662" s="17" t="s">
        <v>830</v>
      </c>
      <c r="B662" s="17" t="s">
        <v>8698</v>
      </c>
      <c r="C662" s="17" t="s">
        <v>8698</v>
      </c>
      <c r="E662" s="17" t="s">
        <v>830</v>
      </c>
      <c r="F662" s="17" t="s">
        <v>9844</v>
      </c>
      <c r="G662" s="17" t="s">
        <v>9844</v>
      </c>
      <c r="H662" s="17" t="s">
        <v>9802</v>
      </c>
      <c r="I662" s="17" t="s">
        <v>9802</v>
      </c>
      <c r="O662" s="17" t="s">
        <v>11692</v>
      </c>
      <c r="P662" s="17" t="s">
        <v>12001</v>
      </c>
    </row>
    <row r="663" spans="1:16" x14ac:dyDescent="0.25">
      <c r="A663" s="17" t="s">
        <v>831</v>
      </c>
      <c r="B663" s="17" t="s">
        <v>8866</v>
      </c>
      <c r="C663" s="17" t="s">
        <v>8866</v>
      </c>
      <c r="E663" s="17" t="s">
        <v>831</v>
      </c>
      <c r="F663" s="17" t="s">
        <v>9845</v>
      </c>
      <c r="G663" s="17" t="s">
        <v>9845</v>
      </c>
      <c r="H663" s="17" t="s">
        <v>9803</v>
      </c>
      <c r="I663" s="17" t="s">
        <v>9803</v>
      </c>
      <c r="O663" s="17" t="s">
        <v>11693</v>
      </c>
      <c r="P663" s="17" t="s">
        <v>12099</v>
      </c>
    </row>
    <row r="664" spans="1:16" x14ac:dyDescent="0.25">
      <c r="A664" s="17" t="s">
        <v>832</v>
      </c>
      <c r="B664" s="17" t="s">
        <v>8696</v>
      </c>
      <c r="C664" s="17" t="s">
        <v>8696</v>
      </c>
      <c r="E664" s="17" t="s">
        <v>832</v>
      </c>
      <c r="F664" s="17" t="s">
        <v>9846</v>
      </c>
      <c r="G664" s="17" t="s">
        <v>9846</v>
      </c>
      <c r="H664" s="17" t="s">
        <v>9804</v>
      </c>
      <c r="I664" s="17" t="s">
        <v>9804</v>
      </c>
      <c r="O664" s="17" t="s">
        <v>11694</v>
      </c>
      <c r="P664" s="17" t="s">
        <v>12001</v>
      </c>
    </row>
    <row r="665" spans="1:16" x14ac:dyDescent="0.25">
      <c r="A665" s="17" t="s">
        <v>833</v>
      </c>
      <c r="B665" s="17" t="s">
        <v>8867</v>
      </c>
      <c r="C665" s="17" t="s">
        <v>8867</v>
      </c>
      <c r="E665" s="17" t="s">
        <v>833</v>
      </c>
      <c r="F665" s="17" t="s">
        <v>9847</v>
      </c>
      <c r="G665" s="17" t="s">
        <v>9847</v>
      </c>
      <c r="H665" s="17" t="s">
        <v>9805</v>
      </c>
      <c r="I665" s="17" t="s">
        <v>9805</v>
      </c>
      <c r="O665" s="17" t="s">
        <v>11695</v>
      </c>
      <c r="P665" s="17" t="s">
        <v>12100</v>
      </c>
    </row>
    <row r="666" spans="1:16" x14ac:dyDescent="0.25">
      <c r="A666" s="17" t="s">
        <v>834</v>
      </c>
      <c r="B666" s="17" t="s">
        <v>8698</v>
      </c>
      <c r="C666" s="17" t="s">
        <v>8698</v>
      </c>
      <c r="E666" s="17" t="s">
        <v>834</v>
      </c>
      <c r="F666" s="17" t="s">
        <v>9848</v>
      </c>
      <c r="G666" s="17" t="s">
        <v>9848</v>
      </c>
      <c r="H666" s="17" t="s">
        <v>9806</v>
      </c>
      <c r="I666" s="17" t="s">
        <v>9806</v>
      </c>
      <c r="O666" s="17" t="s">
        <v>10673</v>
      </c>
      <c r="P666" s="17" t="s">
        <v>12001</v>
      </c>
    </row>
    <row r="667" spans="1:16" x14ac:dyDescent="0.25">
      <c r="A667" s="17" t="s">
        <v>835</v>
      </c>
      <c r="B667" s="17" t="s">
        <v>8867</v>
      </c>
      <c r="C667" s="17" t="s">
        <v>8867</v>
      </c>
      <c r="E667" s="17" t="s">
        <v>835</v>
      </c>
      <c r="F667" s="17" t="s">
        <v>9849</v>
      </c>
      <c r="G667" s="17" t="s">
        <v>9849</v>
      </c>
      <c r="H667" s="17" t="s">
        <v>9807</v>
      </c>
      <c r="I667" s="17" t="s">
        <v>9807</v>
      </c>
      <c r="O667" s="17" t="s">
        <v>11696</v>
      </c>
      <c r="P667" s="17" t="s">
        <v>12101</v>
      </c>
    </row>
    <row r="668" spans="1:16" x14ac:dyDescent="0.25">
      <c r="A668" s="17" t="s">
        <v>836</v>
      </c>
      <c r="B668" s="17" t="s">
        <v>8696</v>
      </c>
      <c r="C668" s="17" t="s">
        <v>8696</v>
      </c>
      <c r="E668" s="17" t="s">
        <v>836</v>
      </c>
      <c r="F668" s="17" t="s">
        <v>9850</v>
      </c>
      <c r="G668" s="17" t="s">
        <v>9850</v>
      </c>
      <c r="H668" s="17" t="s">
        <v>9808</v>
      </c>
      <c r="I668" s="17" t="s">
        <v>9808</v>
      </c>
      <c r="O668" s="17" t="s">
        <v>11697</v>
      </c>
      <c r="P668" s="17" t="s">
        <v>12001</v>
      </c>
    </row>
    <row r="669" spans="1:16" x14ac:dyDescent="0.25">
      <c r="A669" s="17" t="s">
        <v>837</v>
      </c>
      <c r="B669" s="17" t="s">
        <v>8868</v>
      </c>
      <c r="C669" s="17" t="s">
        <v>8868</v>
      </c>
      <c r="E669" s="17" t="s">
        <v>837</v>
      </c>
      <c r="F669" s="17" t="s">
        <v>9851</v>
      </c>
      <c r="G669" s="17" t="s">
        <v>9851</v>
      </c>
      <c r="H669" s="17" t="s">
        <v>9809</v>
      </c>
      <c r="I669" s="17" t="s">
        <v>9809</v>
      </c>
      <c r="O669" s="17" t="s">
        <v>11698</v>
      </c>
      <c r="P669" s="17" t="s">
        <v>12102</v>
      </c>
    </row>
    <row r="670" spans="1:16" x14ac:dyDescent="0.25">
      <c r="A670" s="17" t="s">
        <v>838</v>
      </c>
      <c r="B670" s="17" t="s">
        <v>8698</v>
      </c>
      <c r="C670" s="17" t="s">
        <v>8698</v>
      </c>
      <c r="E670" s="17" t="s">
        <v>838</v>
      </c>
      <c r="F670" s="17" t="s">
        <v>9852</v>
      </c>
      <c r="G670" s="17" t="s">
        <v>9852</v>
      </c>
      <c r="H670" s="17" t="s">
        <v>9810</v>
      </c>
      <c r="I670" s="17" t="s">
        <v>9810</v>
      </c>
      <c r="O670" s="17" t="s">
        <v>11699</v>
      </c>
      <c r="P670" s="17" t="s">
        <v>12001</v>
      </c>
    </row>
    <row r="671" spans="1:16" x14ac:dyDescent="0.25">
      <c r="A671" s="17" t="s">
        <v>839</v>
      </c>
      <c r="B671" s="17" t="s">
        <v>8868</v>
      </c>
      <c r="C671" s="17" t="s">
        <v>8868</v>
      </c>
      <c r="E671" s="17" t="s">
        <v>839</v>
      </c>
      <c r="F671" s="17" t="s">
        <v>9853</v>
      </c>
      <c r="G671" s="17" t="s">
        <v>9853</v>
      </c>
      <c r="H671" s="17" t="s">
        <v>9811</v>
      </c>
      <c r="I671" s="17" t="s">
        <v>9811</v>
      </c>
      <c r="O671" s="17" t="s">
        <v>11700</v>
      </c>
      <c r="P671" s="17" t="s">
        <v>12103</v>
      </c>
    </row>
    <row r="672" spans="1:16" x14ac:dyDescent="0.25">
      <c r="A672" s="17" t="s">
        <v>840</v>
      </c>
      <c r="B672" s="17" t="s">
        <v>8696</v>
      </c>
      <c r="C672" s="17" t="s">
        <v>8696</v>
      </c>
      <c r="E672" s="17" t="s">
        <v>840</v>
      </c>
      <c r="F672" s="17" t="s">
        <v>9854</v>
      </c>
      <c r="G672" s="17" t="s">
        <v>9854</v>
      </c>
      <c r="H672" s="17" t="s">
        <v>9812</v>
      </c>
      <c r="I672" s="17" t="s">
        <v>9812</v>
      </c>
      <c r="O672" s="17" t="s">
        <v>11701</v>
      </c>
      <c r="P672" s="17" t="s">
        <v>12001</v>
      </c>
    </row>
    <row r="673" spans="1:16" x14ac:dyDescent="0.25">
      <c r="A673" s="17" t="s">
        <v>841</v>
      </c>
      <c r="B673" s="17" t="s">
        <v>8869</v>
      </c>
      <c r="C673" s="17" t="s">
        <v>8869</v>
      </c>
      <c r="E673" s="17" t="s">
        <v>841</v>
      </c>
      <c r="F673" s="17" t="s">
        <v>9855</v>
      </c>
      <c r="G673" s="17" t="s">
        <v>9855</v>
      </c>
      <c r="H673" s="17" t="s">
        <v>9813</v>
      </c>
      <c r="I673" s="17" t="s">
        <v>9813</v>
      </c>
      <c r="O673" s="17" t="s">
        <v>11702</v>
      </c>
      <c r="P673" s="17" t="s">
        <v>12104</v>
      </c>
    </row>
    <row r="674" spans="1:16" x14ac:dyDescent="0.25">
      <c r="A674" s="17" t="s">
        <v>842</v>
      </c>
      <c r="B674" s="17" t="s">
        <v>8698</v>
      </c>
      <c r="C674" s="17" t="s">
        <v>8698</v>
      </c>
      <c r="E674" s="17" t="s">
        <v>842</v>
      </c>
      <c r="F674" s="17" t="s">
        <v>9856</v>
      </c>
      <c r="G674" s="17" t="s">
        <v>9856</v>
      </c>
      <c r="H674" s="17" t="s">
        <v>9814</v>
      </c>
      <c r="I674" s="17" t="s">
        <v>9814</v>
      </c>
      <c r="O674" s="17" t="s">
        <v>11703</v>
      </c>
      <c r="P674" s="17" t="s">
        <v>12001</v>
      </c>
    </row>
    <row r="675" spans="1:16" x14ac:dyDescent="0.25">
      <c r="A675" s="17" t="s">
        <v>843</v>
      </c>
      <c r="B675" s="17" t="s">
        <v>8869</v>
      </c>
      <c r="C675" s="17" t="s">
        <v>8869</v>
      </c>
      <c r="E675" s="17" t="s">
        <v>843</v>
      </c>
      <c r="F675" s="17" t="s">
        <v>9857</v>
      </c>
      <c r="G675" s="17" t="s">
        <v>9857</v>
      </c>
      <c r="H675" s="17" t="s">
        <v>9815</v>
      </c>
      <c r="I675" s="17" t="s">
        <v>9815</v>
      </c>
      <c r="O675" s="17" t="s">
        <v>11704</v>
      </c>
      <c r="P675" s="17" t="s">
        <v>12105</v>
      </c>
    </row>
    <row r="676" spans="1:16" x14ac:dyDescent="0.25">
      <c r="A676" s="17" t="s">
        <v>844</v>
      </c>
      <c r="B676" s="17" t="s">
        <v>8696</v>
      </c>
      <c r="C676" s="17" t="s">
        <v>8696</v>
      </c>
      <c r="E676" s="17" t="s">
        <v>844</v>
      </c>
      <c r="F676" s="17" t="s">
        <v>9858</v>
      </c>
      <c r="G676" s="17" t="s">
        <v>9858</v>
      </c>
      <c r="H676" s="17" t="s">
        <v>9816</v>
      </c>
      <c r="I676" s="17" t="s">
        <v>9816</v>
      </c>
      <c r="O676" s="17" t="s">
        <v>11705</v>
      </c>
      <c r="P676" s="17" t="s">
        <v>12001</v>
      </c>
    </row>
    <row r="677" spans="1:16" x14ac:dyDescent="0.25">
      <c r="A677" s="17" t="s">
        <v>845</v>
      </c>
      <c r="B677" s="17" t="s">
        <v>8870</v>
      </c>
      <c r="C677" s="17" t="s">
        <v>8870</v>
      </c>
      <c r="E677" s="17" t="s">
        <v>845</v>
      </c>
      <c r="F677" s="17" t="s">
        <v>9859</v>
      </c>
      <c r="G677" s="17" t="s">
        <v>9859</v>
      </c>
      <c r="H677" s="17" t="s">
        <v>9817</v>
      </c>
      <c r="I677" s="17" t="s">
        <v>9817</v>
      </c>
      <c r="O677" s="17" t="s">
        <v>11706</v>
      </c>
      <c r="P677" s="17" t="s">
        <v>12106</v>
      </c>
    </row>
    <row r="678" spans="1:16" x14ac:dyDescent="0.25">
      <c r="A678" s="17" t="s">
        <v>846</v>
      </c>
      <c r="B678" s="17" t="s">
        <v>8698</v>
      </c>
      <c r="C678" s="17" t="s">
        <v>8698</v>
      </c>
      <c r="E678" s="17" t="s">
        <v>846</v>
      </c>
      <c r="F678" s="17" t="s">
        <v>9860</v>
      </c>
      <c r="G678" s="17" t="s">
        <v>9860</v>
      </c>
      <c r="H678" s="17" t="s">
        <v>9818</v>
      </c>
      <c r="I678" s="17" t="s">
        <v>9818</v>
      </c>
      <c r="O678" s="17" t="s">
        <v>11707</v>
      </c>
      <c r="P678" s="17" t="s">
        <v>12001</v>
      </c>
    </row>
    <row r="679" spans="1:16" x14ac:dyDescent="0.25">
      <c r="A679" s="17" t="s">
        <v>847</v>
      </c>
      <c r="B679" s="17" t="s">
        <v>8870</v>
      </c>
      <c r="C679" s="17" t="s">
        <v>8870</v>
      </c>
      <c r="E679" s="17" t="s">
        <v>847</v>
      </c>
      <c r="F679" s="17" t="s">
        <v>9861</v>
      </c>
      <c r="G679" s="17" t="s">
        <v>9861</v>
      </c>
      <c r="H679" s="17" t="s">
        <v>9819</v>
      </c>
      <c r="I679" s="17" t="s">
        <v>9819</v>
      </c>
      <c r="O679" s="17" t="s">
        <v>11708</v>
      </c>
      <c r="P679" s="17" t="s">
        <v>12107</v>
      </c>
    </row>
    <row r="680" spans="1:16" x14ac:dyDescent="0.25">
      <c r="A680" s="17" t="s">
        <v>848</v>
      </c>
      <c r="B680" s="17" t="s">
        <v>8696</v>
      </c>
      <c r="C680" s="17" t="s">
        <v>8696</v>
      </c>
      <c r="E680" s="17" t="s">
        <v>848</v>
      </c>
      <c r="F680" s="17" t="s">
        <v>9862</v>
      </c>
      <c r="G680" s="17" t="s">
        <v>9862</v>
      </c>
      <c r="H680" s="17" t="s">
        <v>9820</v>
      </c>
      <c r="I680" s="17" t="s">
        <v>9820</v>
      </c>
      <c r="O680" s="17" t="s">
        <v>11709</v>
      </c>
      <c r="P680" s="17" t="s">
        <v>12001</v>
      </c>
    </row>
    <row r="681" spans="1:16" x14ac:dyDescent="0.25">
      <c r="A681" s="17" t="s">
        <v>849</v>
      </c>
      <c r="B681" s="17" t="s">
        <v>8871</v>
      </c>
      <c r="C681" s="17" t="s">
        <v>8871</v>
      </c>
      <c r="E681" s="17" t="s">
        <v>849</v>
      </c>
      <c r="F681" s="17" t="s">
        <v>9863</v>
      </c>
      <c r="G681" s="17" t="s">
        <v>9863</v>
      </c>
      <c r="H681" s="17" t="s">
        <v>9821</v>
      </c>
      <c r="I681" s="17" t="s">
        <v>9821</v>
      </c>
      <c r="O681" s="17" t="s">
        <v>11710</v>
      </c>
      <c r="P681" s="17" t="s">
        <v>12108</v>
      </c>
    </row>
    <row r="682" spans="1:16" x14ac:dyDescent="0.25">
      <c r="A682" s="17" t="s">
        <v>850</v>
      </c>
      <c r="B682" s="17" t="s">
        <v>8698</v>
      </c>
      <c r="C682" s="17" t="s">
        <v>8698</v>
      </c>
      <c r="E682" s="17" t="s">
        <v>850</v>
      </c>
      <c r="F682" s="17" t="s">
        <v>9864</v>
      </c>
      <c r="G682" s="17" t="s">
        <v>9864</v>
      </c>
      <c r="H682" s="17" t="s">
        <v>9822</v>
      </c>
      <c r="I682" s="17" t="s">
        <v>9822</v>
      </c>
      <c r="O682" s="17" t="s">
        <v>11711</v>
      </c>
      <c r="P682" s="17" t="s">
        <v>12001</v>
      </c>
    </row>
    <row r="683" spans="1:16" x14ac:dyDescent="0.25">
      <c r="A683" s="17" t="s">
        <v>851</v>
      </c>
      <c r="B683" s="17" t="s">
        <v>8871</v>
      </c>
      <c r="C683" s="17" t="s">
        <v>8871</v>
      </c>
      <c r="E683" s="17" t="s">
        <v>851</v>
      </c>
      <c r="F683" s="17" t="s">
        <v>9865</v>
      </c>
      <c r="G683" s="17" t="s">
        <v>9865</v>
      </c>
      <c r="H683" s="17" t="s">
        <v>9823</v>
      </c>
      <c r="I683" s="17" t="s">
        <v>9823</v>
      </c>
      <c r="O683" s="17" t="s">
        <v>11712</v>
      </c>
      <c r="P683" s="17" t="s">
        <v>12109</v>
      </c>
    </row>
    <row r="684" spans="1:16" x14ac:dyDescent="0.25">
      <c r="A684" s="17" t="s">
        <v>852</v>
      </c>
      <c r="B684" s="17" t="s">
        <v>8696</v>
      </c>
      <c r="C684" s="17" t="s">
        <v>8696</v>
      </c>
      <c r="E684" s="17" t="s">
        <v>852</v>
      </c>
      <c r="F684" s="17" t="s">
        <v>9866</v>
      </c>
      <c r="G684" s="17" t="s">
        <v>9866</v>
      </c>
      <c r="H684" s="17" t="s">
        <v>9824</v>
      </c>
      <c r="I684" s="17" t="s">
        <v>9824</v>
      </c>
      <c r="O684" s="17" t="s">
        <v>11713</v>
      </c>
      <c r="P684" s="17" t="s">
        <v>12001</v>
      </c>
    </row>
    <row r="685" spans="1:16" x14ac:dyDescent="0.25">
      <c r="A685" s="17" t="s">
        <v>853</v>
      </c>
      <c r="B685" s="17" t="s">
        <v>8872</v>
      </c>
      <c r="C685" s="17" t="s">
        <v>8872</v>
      </c>
      <c r="E685" s="17" t="s">
        <v>853</v>
      </c>
      <c r="F685" s="17" t="s">
        <v>9867</v>
      </c>
      <c r="G685" s="17" t="s">
        <v>9867</v>
      </c>
      <c r="H685" s="17" t="s">
        <v>9825</v>
      </c>
      <c r="I685" s="17" t="s">
        <v>9825</v>
      </c>
      <c r="O685" s="17" t="s">
        <v>11714</v>
      </c>
      <c r="P685" s="17" t="s">
        <v>12110</v>
      </c>
    </row>
    <row r="686" spans="1:16" x14ac:dyDescent="0.25">
      <c r="A686" s="17" t="s">
        <v>854</v>
      </c>
      <c r="B686" s="17" t="s">
        <v>8698</v>
      </c>
      <c r="C686" s="17" t="s">
        <v>8698</v>
      </c>
      <c r="E686" s="17" t="s">
        <v>854</v>
      </c>
      <c r="F686" s="17" t="s">
        <v>9868</v>
      </c>
      <c r="G686" s="17" t="s">
        <v>9868</v>
      </c>
      <c r="H686" s="17" t="s">
        <v>9826</v>
      </c>
      <c r="I686" s="17" t="s">
        <v>9826</v>
      </c>
      <c r="O686" s="17" t="s">
        <v>11715</v>
      </c>
      <c r="P686" s="17" t="s">
        <v>12001</v>
      </c>
    </row>
    <row r="687" spans="1:16" x14ac:dyDescent="0.25">
      <c r="A687" s="17" t="s">
        <v>855</v>
      </c>
      <c r="B687" s="17" t="s">
        <v>8872</v>
      </c>
      <c r="C687" s="17" t="s">
        <v>8872</v>
      </c>
      <c r="E687" s="17" t="s">
        <v>855</v>
      </c>
      <c r="F687" s="17" t="s">
        <v>9869</v>
      </c>
      <c r="G687" s="17" t="s">
        <v>9869</v>
      </c>
      <c r="H687" s="17" t="s">
        <v>9827</v>
      </c>
      <c r="I687" s="17" t="s">
        <v>9827</v>
      </c>
      <c r="O687" s="17" t="s">
        <v>11716</v>
      </c>
      <c r="P687" s="17" t="s">
        <v>12111</v>
      </c>
    </row>
    <row r="688" spans="1:16" x14ac:dyDescent="0.25">
      <c r="A688" s="17" t="s">
        <v>856</v>
      </c>
      <c r="B688" s="17" t="s">
        <v>8873</v>
      </c>
      <c r="C688" s="17" t="s">
        <v>8873</v>
      </c>
      <c r="E688" s="17" t="s">
        <v>856</v>
      </c>
      <c r="F688" s="17" t="s">
        <v>9870</v>
      </c>
      <c r="G688" s="17" t="s">
        <v>9870</v>
      </c>
      <c r="H688" s="17" t="s">
        <v>9828</v>
      </c>
      <c r="I688" s="17" t="s">
        <v>9828</v>
      </c>
      <c r="O688" s="17" t="s">
        <v>11717</v>
      </c>
      <c r="P688" s="17" t="s">
        <v>12001</v>
      </c>
    </row>
    <row r="689" spans="1:16" x14ac:dyDescent="0.25">
      <c r="A689" s="17" t="s">
        <v>857</v>
      </c>
      <c r="B689" s="17" t="s">
        <v>8696</v>
      </c>
      <c r="C689" s="17" t="s">
        <v>8696</v>
      </c>
      <c r="E689" s="17" t="s">
        <v>857</v>
      </c>
      <c r="F689" s="17" t="s">
        <v>9871</v>
      </c>
      <c r="G689" s="17" t="s">
        <v>9871</v>
      </c>
      <c r="H689" s="17" t="s">
        <v>9829</v>
      </c>
      <c r="I689" s="17" t="s">
        <v>9829</v>
      </c>
      <c r="O689" s="17" t="s">
        <v>11718</v>
      </c>
      <c r="P689" s="17" t="s">
        <v>12112</v>
      </c>
    </row>
    <row r="690" spans="1:16" x14ac:dyDescent="0.25">
      <c r="A690" s="17" t="s">
        <v>858</v>
      </c>
      <c r="B690" s="17" t="s">
        <v>8874</v>
      </c>
      <c r="C690" s="17" t="s">
        <v>8874</v>
      </c>
      <c r="E690" s="17" t="s">
        <v>858</v>
      </c>
      <c r="F690" s="17" t="s">
        <v>9872</v>
      </c>
      <c r="G690" s="17" t="s">
        <v>9872</v>
      </c>
      <c r="H690" s="17" t="s">
        <v>9830</v>
      </c>
      <c r="I690" s="17" t="s">
        <v>9830</v>
      </c>
      <c r="O690" s="17" t="s">
        <v>11719</v>
      </c>
      <c r="P690" s="17" t="s">
        <v>12113</v>
      </c>
    </row>
    <row r="691" spans="1:16" x14ac:dyDescent="0.25">
      <c r="A691" s="17" t="s">
        <v>859</v>
      </c>
      <c r="B691" s="17" t="s">
        <v>8698</v>
      </c>
      <c r="C691" s="17" t="s">
        <v>8698</v>
      </c>
      <c r="E691" s="17" t="s">
        <v>859</v>
      </c>
      <c r="F691" s="17" t="s">
        <v>9873</v>
      </c>
      <c r="G691" s="17" t="s">
        <v>9873</v>
      </c>
      <c r="H691" s="17" t="s">
        <v>9831</v>
      </c>
      <c r="I691" s="17" t="s">
        <v>9831</v>
      </c>
      <c r="O691" s="17" t="s">
        <v>11720</v>
      </c>
      <c r="P691" s="17" t="s">
        <v>12001</v>
      </c>
    </row>
    <row r="692" spans="1:16" x14ac:dyDescent="0.25">
      <c r="A692" s="17" t="s">
        <v>860</v>
      </c>
      <c r="B692" s="17" t="s">
        <v>8874</v>
      </c>
      <c r="C692" s="17" t="s">
        <v>8874</v>
      </c>
      <c r="E692" s="17" t="s">
        <v>860</v>
      </c>
      <c r="F692" s="17" t="s">
        <v>9874</v>
      </c>
      <c r="G692" s="17" t="s">
        <v>9874</v>
      </c>
      <c r="H692" s="17" t="s">
        <v>9832</v>
      </c>
      <c r="I692" s="17" t="s">
        <v>9832</v>
      </c>
      <c r="O692" s="17" t="s">
        <v>11721</v>
      </c>
      <c r="P692" s="17" t="s">
        <v>12114</v>
      </c>
    </row>
    <row r="693" spans="1:16" x14ac:dyDescent="0.25">
      <c r="A693" s="17" t="s">
        <v>861</v>
      </c>
      <c r="B693" s="17" t="s">
        <v>8696</v>
      </c>
      <c r="C693" s="17" t="s">
        <v>8696</v>
      </c>
      <c r="E693" s="17" t="s">
        <v>861</v>
      </c>
      <c r="F693" s="17" t="s">
        <v>9875</v>
      </c>
      <c r="G693" s="17" t="s">
        <v>9875</v>
      </c>
      <c r="H693" s="17" t="s">
        <v>9833</v>
      </c>
      <c r="I693" s="17" t="s">
        <v>9833</v>
      </c>
      <c r="O693" s="17" t="s">
        <v>11722</v>
      </c>
      <c r="P693" s="17" t="s">
        <v>12001</v>
      </c>
    </row>
    <row r="694" spans="1:16" x14ac:dyDescent="0.25">
      <c r="A694" s="17" t="s">
        <v>862</v>
      </c>
      <c r="B694" s="17" t="s">
        <v>8875</v>
      </c>
      <c r="C694" s="17" t="s">
        <v>8875</v>
      </c>
      <c r="E694" s="17" t="s">
        <v>862</v>
      </c>
      <c r="F694" s="17" t="s">
        <v>9876</v>
      </c>
      <c r="G694" s="17" t="s">
        <v>9876</v>
      </c>
      <c r="H694" s="17" t="s">
        <v>9834</v>
      </c>
      <c r="I694" s="17" t="s">
        <v>9834</v>
      </c>
      <c r="O694" s="17" t="s">
        <v>11723</v>
      </c>
      <c r="P694" s="17" t="s">
        <v>12115</v>
      </c>
    </row>
    <row r="695" spans="1:16" x14ac:dyDescent="0.25">
      <c r="A695" s="17" t="s">
        <v>863</v>
      </c>
      <c r="B695" s="17" t="s">
        <v>8698</v>
      </c>
      <c r="C695" s="17" t="s">
        <v>8698</v>
      </c>
      <c r="E695" s="17" t="s">
        <v>863</v>
      </c>
      <c r="F695" s="17" t="s">
        <v>9877</v>
      </c>
      <c r="G695" s="17" t="s">
        <v>9877</v>
      </c>
      <c r="H695" s="17" t="s">
        <v>9835</v>
      </c>
      <c r="I695" s="17" t="s">
        <v>9835</v>
      </c>
      <c r="O695" s="17" t="s">
        <v>11724</v>
      </c>
      <c r="P695" s="17" t="s">
        <v>12001</v>
      </c>
    </row>
    <row r="696" spans="1:16" x14ac:dyDescent="0.25">
      <c r="A696" s="17" t="s">
        <v>864</v>
      </c>
      <c r="B696" s="17" t="s">
        <v>8875</v>
      </c>
      <c r="C696" s="17" t="s">
        <v>8875</v>
      </c>
      <c r="E696" s="17" t="s">
        <v>864</v>
      </c>
      <c r="F696" s="17" t="s">
        <v>9878</v>
      </c>
      <c r="G696" s="17" t="s">
        <v>9878</v>
      </c>
      <c r="H696" s="17" t="s">
        <v>9836</v>
      </c>
      <c r="I696" s="17" t="s">
        <v>9836</v>
      </c>
      <c r="O696" s="17" t="s">
        <v>11725</v>
      </c>
      <c r="P696" s="17" t="s">
        <v>12116</v>
      </c>
    </row>
    <row r="697" spans="1:16" x14ac:dyDescent="0.25">
      <c r="A697" s="17" t="s">
        <v>865</v>
      </c>
      <c r="B697" s="17" t="s">
        <v>8696</v>
      </c>
      <c r="C697" s="17" t="s">
        <v>8696</v>
      </c>
      <c r="E697" s="17" t="s">
        <v>865</v>
      </c>
      <c r="F697" s="17" t="s">
        <v>9879</v>
      </c>
      <c r="G697" s="17" t="s">
        <v>9879</v>
      </c>
      <c r="H697" s="17" t="s">
        <v>9837</v>
      </c>
      <c r="I697" s="17" t="s">
        <v>9837</v>
      </c>
      <c r="O697" s="17" t="s">
        <v>11726</v>
      </c>
      <c r="P697" s="17" t="s">
        <v>12001</v>
      </c>
    </row>
    <row r="698" spans="1:16" x14ac:dyDescent="0.25">
      <c r="A698" s="17" t="s">
        <v>866</v>
      </c>
      <c r="B698" s="17" t="s">
        <v>8876</v>
      </c>
      <c r="C698" s="17" t="s">
        <v>8876</v>
      </c>
      <c r="E698" s="17" t="s">
        <v>866</v>
      </c>
      <c r="F698" s="17" t="s">
        <v>9880</v>
      </c>
      <c r="G698" s="17" t="s">
        <v>9880</v>
      </c>
      <c r="H698" s="17" t="s">
        <v>9838</v>
      </c>
      <c r="I698" s="17" t="s">
        <v>9838</v>
      </c>
      <c r="O698" s="17" t="s">
        <v>11727</v>
      </c>
      <c r="P698" s="17" t="s">
        <v>12117</v>
      </c>
    </row>
    <row r="699" spans="1:16" x14ac:dyDescent="0.25">
      <c r="A699" s="17" t="s">
        <v>867</v>
      </c>
      <c r="B699" s="17" t="s">
        <v>8698</v>
      </c>
      <c r="C699" s="17" t="s">
        <v>8698</v>
      </c>
      <c r="E699" s="17" t="s">
        <v>867</v>
      </c>
      <c r="F699" s="17" t="s">
        <v>9881</v>
      </c>
      <c r="G699" s="17" t="s">
        <v>9881</v>
      </c>
      <c r="H699" s="17" t="s">
        <v>9839</v>
      </c>
      <c r="I699" s="17" t="s">
        <v>9839</v>
      </c>
      <c r="O699" s="17" t="s">
        <v>11728</v>
      </c>
      <c r="P699" s="17" t="s">
        <v>12001</v>
      </c>
    </row>
    <row r="700" spans="1:16" x14ac:dyDescent="0.25">
      <c r="A700" s="17" t="s">
        <v>868</v>
      </c>
      <c r="B700" s="17" t="s">
        <v>8876</v>
      </c>
      <c r="C700" s="17" t="s">
        <v>8876</v>
      </c>
      <c r="E700" s="17" t="s">
        <v>868</v>
      </c>
      <c r="F700" s="17" t="s">
        <v>9882</v>
      </c>
      <c r="G700" s="17" t="s">
        <v>9882</v>
      </c>
      <c r="H700" s="17" t="s">
        <v>9840</v>
      </c>
      <c r="I700" s="17" t="s">
        <v>9840</v>
      </c>
      <c r="O700" s="17" t="s">
        <v>11729</v>
      </c>
      <c r="P700" s="17" t="s">
        <v>12118</v>
      </c>
    </row>
    <row r="701" spans="1:16" x14ac:dyDescent="0.25">
      <c r="A701" s="17" t="s">
        <v>869</v>
      </c>
      <c r="B701" s="17" t="s">
        <v>8696</v>
      </c>
      <c r="C701" s="17" t="s">
        <v>8696</v>
      </c>
      <c r="E701" s="17" t="s">
        <v>869</v>
      </c>
      <c r="F701" s="17" t="s">
        <v>9883</v>
      </c>
      <c r="G701" s="17" t="s">
        <v>9883</v>
      </c>
      <c r="H701" s="17" t="s">
        <v>9841</v>
      </c>
      <c r="I701" s="17" t="s">
        <v>9841</v>
      </c>
      <c r="O701" s="17" t="s">
        <v>11730</v>
      </c>
      <c r="P701" s="17" t="s">
        <v>12001</v>
      </c>
    </row>
    <row r="702" spans="1:16" x14ac:dyDescent="0.25">
      <c r="A702" s="17" t="s">
        <v>870</v>
      </c>
      <c r="B702" s="17" t="s">
        <v>8877</v>
      </c>
      <c r="C702" s="17" t="s">
        <v>8877</v>
      </c>
      <c r="E702" s="17" t="s">
        <v>870</v>
      </c>
      <c r="F702" s="17" t="s">
        <v>9884</v>
      </c>
      <c r="G702" s="17" t="s">
        <v>9884</v>
      </c>
      <c r="H702" s="17" t="s">
        <v>9842</v>
      </c>
      <c r="I702" s="17" t="s">
        <v>9842</v>
      </c>
      <c r="O702" s="17" t="s">
        <v>11731</v>
      </c>
      <c r="P702" s="17" t="s">
        <v>12119</v>
      </c>
    </row>
    <row r="703" spans="1:16" x14ac:dyDescent="0.25">
      <c r="A703" s="17" t="s">
        <v>871</v>
      </c>
      <c r="B703" s="17" t="s">
        <v>8698</v>
      </c>
      <c r="C703" s="17" t="s">
        <v>8698</v>
      </c>
      <c r="E703" s="17" t="s">
        <v>871</v>
      </c>
      <c r="F703" s="17" t="s">
        <v>9885</v>
      </c>
      <c r="G703" s="17" t="s">
        <v>9885</v>
      </c>
      <c r="H703" s="17" t="s">
        <v>9843</v>
      </c>
      <c r="I703" s="17" t="s">
        <v>9843</v>
      </c>
      <c r="O703" s="17" t="s">
        <v>11732</v>
      </c>
      <c r="P703" s="17" t="s">
        <v>12001</v>
      </c>
    </row>
    <row r="704" spans="1:16" x14ac:dyDescent="0.25">
      <c r="A704" s="17" t="s">
        <v>872</v>
      </c>
      <c r="B704" s="17" t="s">
        <v>8877</v>
      </c>
      <c r="C704" s="17" t="s">
        <v>8877</v>
      </c>
      <c r="E704" s="17" t="s">
        <v>872</v>
      </c>
      <c r="F704" s="17" t="s">
        <v>9886</v>
      </c>
      <c r="G704" s="17" t="s">
        <v>9886</v>
      </c>
      <c r="H704" s="17" t="s">
        <v>9844</v>
      </c>
      <c r="I704" s="17" t="s">
        <v>9844</v>
      </c>
      <c r="O704" s="17" t="s">
        <v>11733</v>
      </c>
      <c r="P704" s="17" t="s">
        <v>12120</v>
      </c>
    </row>
    <row r="705" spans="1:16" x14ac:dyDescent="0.25">
      <c r="A705" s="17" t="s">
        <v>873</v>
      </c>
      <c r="B705" s="17" t="s">
        <v>8696</v>
      </c>
      <c r="C705" s="17" t="s">
        <v>8696</v>
      </c>
      <c r="E705" s="17" t="s">
        <v>873</v>
      </c>
      <c r="F705" s="17" t="s">
        <v>9887</v>
      </c>
      <c r="G705" s="17" t="s">
        <v>9887</v>
      </c>
      <c r="H705" s="17" t="s">
        <v>9845</v>
      </c>
      <c r="I705" s="17" t="s">
        <v>9845</v>
      </c>
      <c r="O705" s="17" t="s">
        <v>11734</v>
      </c>
      <c r="P705" s="17" t="s">
        <v>12001</v>
      </c>
    </row>
    <row r="706" spans="1:16" x14ac:dyDescent="0.25">
      <c r="A706" s="17" t="s">
        <v>874</v>
      </c>
      <c r="B706" s="17" t="s">
        <v>8878</v>
      </c>
      <c r="C706" s="17" t="s">
        <v>8878</v>
      </c>
      <c r="E706" s="17" t="s">
        <v>874</v>
      </c>
      <c r="F706" s="17" t="s">
        <v>9888</v>
      </c>
      <c r="G706" s="17" t="s">
        <v>9888</v>
      </c>
      <c r="H706" s="17" t="s">
        <v>9846</v>
      </c>
      <c r="I706" s="17" t="s">
        <v>9846</v>
      </c>
      <c r="O706" s="17" t="s">
        <v>11735</v>
      </c>
      <c r="P706" s="17" t="s">
        <v>12121</v>
      </c>
    </row>
    <row r="707" spans="1:16" x14ac:dyDescent="0.25">
      <c r="A707" s="17" t="s">
        <v>875</v>
      </c>
      <c r="B707" s="17" t="s">
        <v>8698</v>
      </c>
      <c r="C707" s="17" t="s">
        <v>8698</v>
      </c>
      <c r="E707" s="17" t="s">
        <v>875</v>
      </c>
      <c r="F707" s="17" t="s">
        <v>9889</v>
      </c>
      <c r="G707" s="17" t="s">
        <v>9889</v>
      </c>
      <c r="H707" s="17" t="s">
        <v>9847</v>
      </c>
      <c r="I707" s="17" t="s">
        <v>9847</v>
      </c>
      <c r="O707" s="17" t="s">
        <v>11736</v>
      </c>
      <c r="P707" s="17" t="s">
        <v>12001</v>
      </c>
    </row>
    <row r="708" spans="1:16" x14ac:dyDescent="0.25">
      <c r="A708" s="17" t="s">
        <v>876</v>
      </c>
      <c r="B708" s="17" t="s">
        <v>8878</v>
      </c>
      <c r="C708" s="17" t="s">
        <v>8878</v>
      </c>
      <c r="E708" s="17" t="s">
        <v>876</v>
      </c>
      <c r="F708" s="17" t="s">
        <v>9890</v>
      </c>
      <c r="G708" s="17" t="s">
        <v>9890</v>
      </c>
      <c r="H708" s="17" t="s">
        <v>9848</v>
      </c>
      <c r="I708" s="17" t="s">
        <v>9848</v>
      </c>
      <c r="O708" s="17" t="s">
        <v>11737</v>
      </c>
      <c r="P708" s="17" t="s">
        <v>12122</v>
      </c>
    </row>
    <row r="709" spans="1:16" x14ac:dyDescent="0.25">
      <c r="A709" s="17" t="s">
        <v>877</v>
      </c>
      <c r="B709" s="17" t="s">
        <v>8696</v>
      </c>
      <c r="C709" s="17" t="s">
        <v>8696</v>
      </c>
      <c r="E709" s="17" t="s">
        <v>877</v>
      </c>
      <c r="F709" s="17" t="s">
        <v>9891</v>
      </c>
      <c r="G709" s="17" t="s">
        <v>9891</v>
      </c>
      <c r="H709" s="17" t="s">
        <v>9849</v>
      </c>
      <c r="I709" s="17" t="s">
        <v>9849</v>
      </c>
      <c r="O709" s="17" t="s">
        <v>11738</v>
      </c>
      <c r="P709" s="17" t="s">
        <v>12001</v>
      </c>
    </row>
    <row r="710" spans="1:16" x14ac:dyDescent="0.25">
      <c r="A710" s="17" t="s">
        <v>878</v>
      </c>
      <c r="B710" s="17" t="s">
        <v>8879</v>
      </c>
      <c r="C710" s="17" t="s">
        <v>8879</v>
      </c>
      <c r="E710" s="17" t="s">
        <v>878</v>
      </c>
      <c r="F710" s="17" t="s">
        <v>9892</v>
      </c>
      <c r="G710" s="17" t="s">
        <v>9892</v>
      </c>
      <c r="H710" s="17" t="s">
        <v>9850</v>
      </c>
      <c r="I710" s="17" t="s">
        <v>9850</v>
      </c>
      <c r="O710" s="17" t="s">
        <v>11739</v>
      </c>
      <c r="P710" s="17" t="s">
        <v>12123</v>
      </c>
    </row>
    <row r="711" spans="1:16" x14ac:dyDescent="0.25">
      <c r="A711" s="17" t="s">
        <v>879</v>
      </c>
      <c r="B711" s="17" t="s">
        <v>8698</v>
      </c>
      <c r="C711" s="17" t="s">
        <v>8698</v>
      </c>
      <c r="E711" s="17" t="s">
        <v>879</v>
      </c>
      <c r="F711" s="17" t="s">
        <v>9893</v>
      </c>
      <c r="G711" s="17" t="s">
        <v>9893</v>
      </c>
      <c r="H711" s="17" t="s">
        <v>9851</v>
      </c>
      <c r="I711" s="17" t="s">
        <v>9851</v>
      </c>
      <c r="O711" s="17" t="s">
        <v>11740</v>
      </c>
      <c r="P711" s="17" t="s">
        <v>12001</v>
      </c>
    </row>
    <row r="712" spans="1:16" x14ac:dyDescent="0.25">
      <c r="A712" s="17" t="s">
        <v>880</v>
      </c>
      <c r="B712" s="17" t="s">
        <v>8879</v>
      </c>
      <c r="C712" s="17" t="s">
        <v>8879</v>
      </c>
      <c r="E712" s="17" t="s">
        <v>880</v>
      </c>
      <c r="F712" s="17" t="s">
        <v>9894</v>
      </c>
      <c r="G712" s="17" t="s">
        <v>9894</v>
      </c>
      <c r="H712" s="17" t="s">
        <v>9852</v>
      </c>
      <c r="I712" s="17" t="s">
        <v>9852</v>
      </c>
      <c r="O712" s="17" t="s">
        <v>11741</v>
      </c>
      <c r="P712" s="17" t="s">
        <v>12124</v>
      </c>
    </row>
    <row r="713" spans="1:16" x14ac:dyDescent="0.25">
      <c r="A713" s="17" t="s">
        <v>881</v>
      </c>
      <c r="B713" s="17" t="s">
        <v>8696</v>
      </c>
      <c r="C713" s="17" t="s">
        <v>8696</v>
      </c>
      <c r="E713" s="17" t="s">
        <v>881</v>
      </c>
      <c r="F713" s="17" t="s">
        <v>9895</v>
      </c>
      <c r="G713" s="17" t="s">
        <v>9895</v>
      </c>
      <c r="H713" s="17" t="s">
        <v>9853</v>
      </c>
      <c r="I713" s="17" t="s">
        <v>9853</v>
      </c>
      <c r="O713" s="17" t="s">
        <v>11742</v>
      </c>
      <c r="P713" s="17" t="s">
        <v>12001</v>
      </c>
    </row>
    <row r="714" spans="1:16" x14ac:dyDescent="0.25">
      <c r="A714" s="17" t="s">
        <v>882</v>
      </c>
      <c r="B714" s="17" t="s">
        <v>8880</v>
      </c>
      <c r="C714" s="17" t="s">
        <v>8880</v>
      </c>
      <c r="E714" s="17" t="s">
        <v>882</v>
      </c>
      <c r="F714" s="17" t="s">
        <v>9896</v>
      </c>
      <c r="G714" s="17" t="s">
        <v>9896</v>
      </c>
      <c r="H714" s="17" t="s">
        <v>9854</v>
      </c>
      <c r="I714" s="17" t="s">
        <v>9854</v>
      </c>
      <c r="O714" s="17" t="s">
        <v>11743</v>
      </c>
      <c r="P714" s="17" t="s">
        <v>12125</v>
      </c>
    </row>
    <row r="715" spans="1:16" x14ac:dyDescent="0.25">
      <c r="A715" s="17" t="s">
        <v>883</v>
      </c>
      <c r="B715" s="17" t="s">
        <v>8698</v>
      </c>
      <c r="C715" s="17" t="s">
        <v>8698</v>
      </c>
      <c r="E715" s="17" t="s">
        <v>883</v>
      </c>
      <c r="F715" s="17" t="s">
        <v>9897</v>
      </c>
      <c r="G715" s="17" t="s">
        <v>9897</v>
      </c>
      <c r="H715" s="17" t="s">
        <v>9855</v>
      </c>
      <c r="I715" s="17" t="s">
        <v>9855</v>
      </c>
      <c r="O715" s="17" t="s">
        <v>11744</v>
      </c>
      <c r="P715" s="17" t="s">
        <v>12001</v>
      </c>
    </row>
    <row r="716" spans="1:16" x14ac:dyDescent="0.25">
      <c r="A716" s="17" t="s">
        <v>884</v>
      </c>
      <c r="B716" s="17" t="s">
        <v>8880</v>
      </c>
      <c r="C716" s="17" t="s">
        <v>8880</v>
      </c>
      <c r="E716" s="17" t="s">
        <v>884</v>
      </c>
      <c r="F716" s="17" t="s">
        <v>9898</v>
      </c>
      <c r="G716" s="17" t="s">
        <v>9898</v>
      </c>
      <c r="H716" s="17" t="s">
        <v>9856</v>
      </c>
      <c r="I716" s="17" t="s">
        <v>9856</v>
      </c>
      <c r="O716" s="17" t="s">
        <v>11745</v>
      </c>
      <c r="P716" s="17" t="s">
        <v>12126</v>
      </c>
    </row>
    <row r="717" spans="1:16" x14ac:dyDescent="0.25">
      <c r="A717" s="17" t="s">
        <v>885</v>
      </c>
      <c r="B717" s="17" t="s">
        <v>8696</v>
      </c>
      <c r="C717" s="17" t="s">
        <v>8696</v>
      </c>
      <c r="E717" s="17" t="s">
        <v>885</v>
      </c>
      <c r="F717" s="17" t="s">
        <v>9899</v>
      </c>
      <c r="G717" s="17" t="s">
        <v>9899</v>
      </c>
      <c r="H717" s="17" t="s">
        <v>9857</v>
      </c>
      <c r="I717" s="17" t="s">
        <v>9857</v>
      </c>
      <c r="O717" s="17" t="s">
        <v>11746</v>
      </c>
      <c r="P717" s="17" t="s">
        <v>12001</v>
      </c>
    </row>
    <row r="718" spans="1:16" x14ac:dyDescent="0.25">
      <c r="A718" s="17" t="s">
        <v>886</v>
      </c>
      <c r="B718" s="17" t="s">
        <v>8881</v>
      </c>
      <c r="C718" s="17" t="s">
        <v>8881</v>
      </c>
      <c r="E718" s="17" t="s">
        <v>886</v>
      </c>
      <c r="F718" s="17" t="s">
        <v>9900</v>
      </c>
      <c r="G718" s="17" t="s">
        <v>9900</v>
      </c>
      <c r="H718" s="17" t="s">
        <v>9858</v>
      </c>
      <c r="I718" s="17" t="s">
        <v>9858</v>
      </c>
      <c r="O718" s="17" t="s">
        <v>11747</v>
      </c>
      <c r="P718" s="17" t="s">
        <v>12127</v>
      </c>
    </row>
    <row r="719" spans="1:16" x14ac:dyDescent="0.25">
      <c r="A719" s="17" t="s">
        <v>887</v>
      </c>
      <c r="B719" s="17" t="s">
        <v>8698</v>
      </c>
      <c r="C719" s="17" t="s">
        <v>8698</v>
      </c>
      <c r="E719" s="17" t="s">
        <v>887</v>
      </c>
      <c r="F719" s="17" t="s">
        <v>9901</v>
      </c>
      <c r="G719" s="17" t="s">
        <v>9901</v>
      </c>
      <c r="H719" s="17" t="s">
        <v>9859</v>
      </c>
      <c r="I719" s="17" t="s">
        <v>9859</v>
      </c>
      <c r="O719" s="17" t="s">
        <v>11748</v>
      </c>
      <c r="P719" s="17" t="s">
        <v>12001</v>
      </c>
    </row>
    <row r="720" spans="1:16" x14ac:dyDescent="0.25">
      <c r="A720" s="17" t="s">
        <v>888</v>
      </c>
      <c r="B720" s="17" t="s">
        <v>8881</v>
      </c>
      <c r="C720" s="17" t="s">
        <v>8881</v>
      </c>
      <c r="E720" s="17" t="s">
        <v>888</v>
      </c>
      <c r="F720" s="17" t="s">
        <v>9902</v>
      </c>
      <c r="G720" s="17" t="s">
        <v>9902</v>
      </c>
      <c r="H720" s="17" t="s">
        <v>9860</v>
      </c>
      <c r="I720" s="17" t="s">
        <v>9860</v>
      </c>
      <c r="O720" s="17" t="s">
        <v>11749</v>
      </c>
      <c r="P720" s="17" t="s">
        <v>12128</v>
      </c>
    </row>
    <row r="721" spans="1:16" x14ac:dyDescent="0.25">
      <c r="A721" s="17" t="s">
        <v>889</v>
      </c>
      <c r="B721" s="17" t="s">
        <v>8696</v>
      </c>
      <c r="C721" s="17" t="s">
        <v>8696</v>
      </c>
      <c r="E721" s="17" t="s">
        <v>889</v>
      </c>
      <c r="F721" s="17" t="s">
        <v>9903</v>
      </c>
      <c r="G721" s="17" t="s">
        <v>9903</v>
      </c>
      <c r="H721" s="17" t="s">
        <v>9861</v>
      </c>
      <c r="I721" s="17" t="s">
        <v>9861</v>
      </c>
      <c r="O721" s="17" t="s">
        <v>11750</v>
      </c>
      <c r="P721" s="17" t="s">
        <v>12001</v>
      </c>
    </row>
    <row r="722" spans="1:16" x14ac:dyDescent="0.25">
      <c r="A722" s="17" t="s">
        <v>890</v>
      </c>
      <c r="B722" s="17" t="s">
        <v>8882</v>
      </c>
      <c r="C722" s="17" t="s">
        <v>8882</v>
      </c>
      <c r="E722" s="17" t="s">
        <v>890</v>
      </c>
      <c r="F722" s="17" t="s">
        <v>9904</v>
      </c>
      <c r="G722" s="17" t="s">
        <v>9904</v>
      </c>
      <c r="H722" s="17" t="s">
        <v>9862</v>
      </c>
      <c r="I722" s="17" t="s">
        <v>9862</v>
      </c>
      <c r="O722" s="17" t="s">
        <v>11751</v>
      </c>
      <c r="P722" s="17" t="s">
        <v>12129</v>
      </c>
    </row>
    <row r="723" spans="1:16" x14ac:dyDescent="0.25">
      <c r="A723" s="17" t="s">
        <v>891</v>
      </c>
      <c r="B723" s="17" t="s">
        <v>8698</v>
      </c>
      <c r="C723" s="17" t="s">
        <v>8698</v>
      </c>
      <c r="E723" s="17" t="s">
        <v>891</v>
      </c>
      <c r="F723" s="17" t="s">
        <v>9905</v>
      </c>
      <c r="G723" s="17" t="s">
        <v>9905</v>
      </c>
      <c r="H723" s="17" t="s">
        <v>9863</v>
      </c>
      <c r="I723" s="17" t="s">
        <v>9863</v>
      </c>
      <c r="O723" s="17" t="s">
        <v>11752</v>
      </c>
      <c r="P723" s="17" t="s">
        <v>12001</v>
      </c>
    </row>
    <row r="724" spans="1:16" x14ac:dyDescent="0.25">
      <c r="A724" s="17" t="s">
        <v>892</v>
      </c>
      <c r="B724" s="17" t="s">
        <v>8882</v>
      </c>
      <c r="C724" s="17" t="s">
        <v>8882</v>
      </c>
      <c r="E724" s="17" t="s">
        <v>892</v>
      </c>
      <c r="F724" s="17" t="s">
        <v>9906</v>
      </c>
      <c r="G724" s="17" t="s">
        <v>9906</v>
      </c>
      <c r="H724" s="17" t="s">
        <v>9864</v>
      </c>
      <c r="I724" s="17" t="s">
        <v>9864</v>
      </c>
      <c r="O724" s="17" t="s">
        <v>11753</v>
      </c>
      <c r="P724" s="17" t="s">
        <v>12130</v>
      </c>
    </row>
    <row r="725" spans="1:16" x14ac:dyDescent="0.25">
      <c r="A725" s="17" t="s">
        <v>893</v>
      </c>
      <c r="B725" s="17" t="s">
        <v>8696</v>
      </c>
      <c r="C725" s="17" t="s">
        <v>8696</v>
      </c>
      <c r="E725" s="17" t="s">
        <v>893</v>
      </c>
      <c r="F725" s="17" t="s">
        <v>9907</v>
      </c>
      <c r="G725" s="17" t="s">
        <v>9907</v>
      </c>
      <c r="H725" s="17" t="s">
        <v>9865</v>
      </c>
      <c r="I725" s="17" t="s">
        <v>9865</v>
      </c>
      <c r="O725" s="17" t="s">
        <v>11754</v>
      </c>
      <c r="P725" s="17" t="s">
        <v>12001</v>
      </c>
    </row>
    <row r="726" spans="1:16" x14ac:dyDescent="0.25">
      <c r="A726" s="17" t="s">
        <v>894</v>
      </c>
      <c r="B726" s="17" t="s">
        <v>8883</v>
      </c>
      <c r="C726" s="17" t="s">
        <v>8883</v>
      </c>
      <c r="E726" s="17" t="s">
        <v>894</v>
      </c>
      <c r="F726" s="17" t="s">
        <v>9908</v>
      </c>
      <c r="G726" s="17" t="s">
        <v>9908</v>
      </c>
      <c r="H726" s="17" t="s">
        <v>9866</v>
      </c>
      <c r="I726" s="17" t="s">
        <v>9866</v>
      </c>
      <c r="O726" s="17" t="s">
        <v>11755</v>
      </c>
      <c r="P726" s="17" t="s">
        <v>12131</v>
      </c>
    </row>
    <row r="727" spans="1:16" x14ac:dyDescent="0.25">
      <c r="A727" s="17" t="s">
        <v>895</v>
      </c>
      <c r="B727" s="17" t="s">
        <v>8698</v>
      </c>
      <c r="C727" s="17" t="s">
        <v>8698</v>
      </c>
      <c r="E727" s="17" t="s">
        <v>895</v>
      </c>
      <c r="F727" s="17" t="s">
        <v>9909</v>
      </c>
      <c r="G727" s="17" t="s">
        <v>9909</v>
      </c>
      <c r="H727" s="17" t="s">
        <v>9867</v>
      </c>
      <c r="I727" s="17" t="s">
        <v>9867</v>
      </c>
      <c r="O727" s="17" t="s">
        <v>11756</v>
      </c>
      <c r="P727" s="17" t="s">
        <v>12001</v>
      </c>
    </row>
    <row r="728" spans="1:16" x14ac:dyDescent="0.25">
      <c r="A728" s="17" t="s">
        <v>896</v>
      </c>
      <c r="B728" s="17" t="s">
        <v>8883</v>
      </c>
      <c r="C728" s="17" t="s">
        <v>8883</v>
      </c>
      <c r="E728" s="17" t="s">
        <v>896</v>
      </c>
      <c r="F728" s="17" t="s">
        <v>9910</v>
      </c>
      <c r="G728" s="17" t="s">
        <v>9910</v>
      </c>
      <c r="H728" s="17" t="s">
        <v>9868</v>
      </c>
      <c r="I728" s="17" t="s">
        <v>9868</v>
      </c>
      <c r="O728" s="17" t="s">
        <v>11757</v>
      </c>
      <c r="P728" s="17" t="s">
        <v>12132</v>
      </c>
    </row>
    <row r="729" spans="1:16" x14ac:dyDescent="0.25">
      <c r="A729" s="17" t="s">
        <v>897</v>
      </c>
      <c r="B729" s="17" t="s">
        <v>8696</v>
      </c>
      <c r="C729" s="17" t="s">
        <v>8696</v>
      </c>
      <c r="E729" s="17" t="s">
        <v>897</v>
      </c>
      <c r="F729" s="17" t="s">
        <v>9911</v>
      </c>
      <c r="G729" s="17" t="s">
        <v>9911</v>
      </c>
      <c r="H729" s="17" t="s">
        <v>9869</v>
      </c>
      <c r="I729" s="17" t="s">
        <v>9869</v>
      </c>
      <c r="O729" s="17" t="s">
        <v>11758</v>
      </c>
      <c r="P729" s="17" t="s">
        <v>12001</v>
      </c>
    </row>
    <row r="730" spans="1:16" x14ac:dyDescent="0.25">
      <c r="A730" s="17" t="s">
        <v>898</v>
      </c>
      <c r="B730" s="17" t="s">
        <v>8884</v>
      </c>
      <c r="C730" s="17" t="s">
        <v>8884</v>
      </c>
      <c r="E730" s="17" t="s">
        <v>898</v>
      </c>
      <c r="F730" s="17" t="s">
        <v>9912</v>
      </c>
      <c r="G730" s="17" t="s">
        <v>9912</v>
      </c>
      <c r="H730" s="17" t="s">
        <v>9870</v>
      </c>
      <c r="I730" s="17" t="s">
        <v>9870</v>
      </c>
      <c r="O730" s="17" t="s">
        <v>11759</v>
      </c>
      <c r="P730" s="17" t="s">
        <v>12133</v>
      </c>
    </row>
    <row r="731" spans="1:16" x14ac:dyDescent="0.25">
      <c r="A731" s="17" t="s">
        <v>899</v>
      </c>
      <c r="B731" s="17" t="s">
        <v>8698</v>
      </c>
      <c r="C731" s="17" t="s">
        <v>8698</v>
      </c>
      <c r="E731" s="17" t="s">
        <v>899</v>
      </c>
      <c r="F731" s="17" t="s">
        <v>9913</v>
      </c>
      <c r="G731" s="17" t="s">
        <v>9913</v>
      </c>
      <c r="H731" s="17" t="s">
        <v>9871</v>
      </c>
      <c r="I731" s="17" t="s">
        <v>9871</v>
      </c>
      <c r="O731" s="17" t="s">
        <v>11760</v>
      </c>
      <c r="P731" s="17" t="s">
        <v>12001</v>
      </c>
    </row>
    <row r="732" spans="1:16" x14ac:dyDescent="0.25">
      <c r="A732" s="17" t="s">
        <v>900</v>
      </c>
      <c r="B732" s="17" t="s">
        <v>8884</v>
      </c>
      <c r="C732" s="17" t="s">
        <v>8884</v>
      </c>
      <c r="E732" s="17" t="s">
        <v>900</v>
      </c>
      <c r="F732" s="17" t="s">
        <v>9914</v>
      </c>
      <c r="G732" s="17" t="s">
        <v>9914</v>
      </c>
      <c r="H732" s="17" t="s">
        <v>9872</v>
      </c>
      <c r="I732" s="17" t="s">
        <v>9872</v>
      </c>
      <c r="O732" s="17" t="s">
        <v>11761</v>
      </c>
      <c r="P732" s="17" t="s">
        <v>12134</v>
      </c>
    </row>
    <row r="733" spans="1:16" x14ac:dyDescent="0.25">
      <c r="A733" s="17" t="s">
        <v>901</v>
      </c>
      <c r="B733" s="17" t="s">
        <v>8696</v>
      </c>
      <c r="C733" s="17" t="s">
        <v>8696</v>
      </c>
      <c r="E733" s="17" t="s">
        <v>901</v>
      </c>
      <c r="F733" s="17" t="s">
        <v>9915</v>
      </c>
      <c r="G733" s="17" t="s">
        <v>9915</v>
      </c>
      <c r="H733" s="17" t="s">
        <v>9873</v>
      </c>
      <c r="I733" s="17" t="s">
        <v>9873</v>
      </c>
      <c r="O733" s="17" t="s">
        <v>11762</v>
      </c>
      <c r="P733" s="17" t="s">
        <v>12001</v>
      </c>
    </row>
    <row r="734" spans="1:16" x14ac:dyDescent="0.25">
      <c r="A734" s="17" t="s">
        <v>902</v>
      </c>
      <c r="B734" s="17" t="s">
        <v>8885</v>
      </c>
      <c r="C734" s="17" t="s">
        <v>8885</v>
      </c>
      <c r="E734" s="17" t="s">
        <v>902</v>
      </c>
      <c r="F734" s="17" t="s">
        <v>9916</v>
      </c>
      <c r="G734" s="17" t="s">
        <v>9916</v>
      </c>
      <c r="H734" s="17" t="s">
        <v>9874</v>
      </c>
      <c r="I734" s="17" t="s">
        <v>9874</v>
      </c>
      <c r="O734" s="17" t="s">
        <v>11763</v>
      </c>
      <c r="P734" s="17" t="s">
        <v>12135</v>
      </c>
    </row>
    <row r="735" spans="1:16" x14ac:dyDescent="0.25">
      <c r="A735" s="17" t="s">
        <v>903</v>
      </c>
      <c r="B735" s="17" t="s">
        <v>8698</v>
      </c>
      <c r="C735" s="17" t="s">
        <v>8698</v>
      </c>
      <c r="E735" s="17" t="s">
        <v>903</v>
      </c>
      <c r="F735" s="17" t="s">
        <v>9917</v>
      </c>
      <c r="G735" s="17" t="s">
        <v>9917</v>
      </c>
      <c r="H735" s="17" t="s">
        <v>9875</v>
      </c>
      <c r="I735" s="17" t="s">
        <v>9875</v>
      </c>
      <c r="O735" s="17" t="s">
        <v>11764</v>
      </c>
      <c r="P735" s="17" t="s">
        <v>12001</v>
      </c>
    </row>
    <row r="736" spans="1:16" x14ac:dyDescent="0.25">
      <c r="A736" s="17" t="s">
        <v>904</v>
      </c>
      <c r="B736" s="17" t="s">
        <v>8885</v>
      </c>
      <c r="C736" s="17" t="s">
        <v>8885</v>
      </c>
      <c r="E736" s="17" t="s">
        <v>904</v>
      </c>
      <c r="F736" s="17" t="s">
        <v>9918</v>
      </c>
      <c r="G736" s="17" t="s">
        <v>9918</v>
      </c>
      <c r="H736" s="17" t="s">
        <v>9876</v>
      </c>
      <c r="I736" s="17" t="s">
        <v>9876</v>
      </c>
      <c r="O736" s="17" t="s">
        <v>11765</v>
      </c>
      <c r="P736" s="17" t="s">
        <v>12136</v>
      </c>
    </row>
    <row r="737" spans="1:16" x14ac:dyDescent="0.25">
      <c r="A737" s="17" t="s">
        <v>905</v>
      </c>
      <c r="E737" s="17" t="s">
        <v>905</v>
      </c>
      <c r="F737" s="17" t="s">
        <v>9919</v>
      </c>
      <c r="G737" s="17" t="s">
        <v>9919</v>
      </c>
      <c r="H737" s="17" t="s">
        <v>9877</v>
      </c>
      <c r="I737" s="17" t="s">
        <v>9877</v>
      </c>
      <c r="O737" s="17" t="s">
        <v>11766</v>
      </c>
      <c r="P737" s="17" t="s">
        <v>12001</v>
      </c>
    </row>
    <row r="738" spans="1:16" x14ac:dyDescent="0.25">
      <c r="A738" s="17" t="s">
        <v>906</v>
      </c>
      <c r="E738" s="17" t="s">
        <v>906</v>
      </c>
      <c r="F738" s="17" t="s">
        <v>9920</v>
      </c>
      <c r="G738" s="17" t="s">
        <v>9920</v>
      </c>
      <c r="H738" s="17" t="s">
        <v>9878</v>
      </c>
      <c r="I738" s="17" t="s">
        <v>9878</v>
      </c>
      <c r="O738" s="17" t="s">
        <v>11767</v>
      </c>
      <c r="P738" s="17" t="s">
        <v>12137</v>
      </c>
    </row>
    <row r="739" spans="1:16" x14ac:dyDescent="0.25">
      <c r="A739" s="17" t="s">
        <v>907</v>
      </c>
      <c r="E739" s="17" t="s">
        <v>907</v>
      </c>
      <c r="F739" s="17" t="s">
        <v>9921</v>
      </c>
      <c r="G739" s="17" t="s">
        <v>9921</v>
      </c>
      <c r="H739" s="17" t="s">
        <v>9879</v>
      </c>
      <c r="I739" s="17" t="s">
        <v>9879</v>
      </c>
      <c r="O739" s="17" t="s">
        <v>11768</v>
      </c>
      <c r="P739" s="17" t="s">
        <v>12001</v>
      </c>
    </row>
    <row r="740" spans="1:16" x14ac:dyDescent="0.25">
      <c r="A740" s="17" t="s">
        <v>908</v>
      </c>
      <c r="E740" s="17" t="s">
        <v>908</v>
      </c>
      <c r="F740" s="17" t="s">
        <v>9922</v>
      </c>
      <c r="G740" s="17" t="s">
        <v>9922</v>
      </c>
      <c r="H740" s="17" t="s">
        <v>9880</v>
      </c>
      <c r="I740" s="17" t="s">
        <v>9880</v>
      </c>
      <c r="O740" s="17" t="s">
        <v>11769</v>
      </c>
      <c r="P740" s="17" t="s">
        <v>12138</v>
      </c>
    </row>
    <row r="741" spans="1:16" x14ac:dyDescent="0.25">
      <c r="A741" s="17" t="s">
        <v>909</v>
      </c>
      <c r="E741" s="17" t="s">
        <v>909</v>
      </c>
      <c r="F741" s="17" t="s">
        <v>9923</v>
      </c>
      <c r="G741" s="17" t="s">
        <v>9923</v>
      </c>
      <c r="H741" s="17" t="s">
        <v>9881</v>
      </c>
      <c r="I741" s="17" t="s">
        <v>9881</v>
      </c>
      <c r="O741" s="17" t="s">
        <v>11770</v>
      </c>
      <c r="P741" s="17" t="s">
        <v>12001</v>
      </c>
    </row>
    <row r="742" spans="1:16" x14ac:dyDescent="0.25">
      <c r="A742" s="17" t="s">
        <v>910</v>
      </c>
      <c r="E742" s="17" t="s">
        <v>910</v>
      </c>
      <c r="F742" s="17" t="s">
        <v>9924</v>
      </c>
      <c r="G742" s="17" t="s">
        <v>9924</v>
      </c>
      <c r="H742" s="17" t="s">
        <v>9882</v>
      </c>
      <c r="I742" s="17" t="s">
        <v>9882</v>
      </c>
      <c r="O742" s="17" t="s">
        <v>11771</v>
      </c>
      <c r="P742" s="17" t="s">
        <v>12139</v>
      </c>
    </row>
    <row r="743" spans="1:16" x14ac:dyDescent="0.25">
      <c r="A743" s="17" t="s">
        <v>911</v>
      </c>
      <c r="E743" s="17" t="s">
        <v>911</v>
      </c>
      <c r="F743" s="17" t="s">
        <v>9925</v>
      </c>
      <c r="G743" s="17" t="s">
        <v>9925</v>
      </c>
      <c r="H743" s="17" t="s">
        <v>9883</v>
      </c>
      <c r="I743" s="17" t="s">
        <v>9883</v>
      </c>
      <c r="O743" s="17" t="s">
        <v>11772</v>
      </c>
      <c r="P743" s="17" t="s">
        <v>12001</v>
      </c>
    </row>
    <row r="744" spans="1:16" x14ac:dyDescent="0.25">
      <c r="A744" s="17" t="s">
        <v>912</v>
      </c>
      <c r="E744" s="17" t="s">
        <v>912</v>
      </c>
      <c r="F744" s="17" t="s">
        <v>9926</v>
      </c>
      <c r="G744" s="17" t="s">
        <v>9926</v>
      </c>
      <c r="H744" s="17" t="s">
        <v>9884</v>
      </c>
      <c r="I744" s="17" t="s">
        <v>9884</v>
      </c>
      <c r="O744" s="17" t="s">
        <v>11773</v>
      </c>
      <c r="P744" s="17" t="s">
        <v>12140</v>
      </c>
    </row>
    <row r="745" spans="1:16" x14ac:dyDescent="0.25">
      <c r="A745" s="17" t="s">
        <v>913</v>
      </c>
      <c r="E745" s="17" t="s">
        <v>913</v>
      </c>
      <c r="F745" s="17" t="s">
        <v>9927</v>
      </c>
      <c r="G745" s="17" t="s">
        <v>9927</v>
      </c>
      <c r="H745" s="17" t="s">
        <v>9885</v>
      </c>
      <c r="I745" s="17" t="s">
        <v>9885</v>
      </c>
      <c r="O745" s="17" t="s">
        <v>11774</v>
      </c>
      <c r="P745" s="17" t="s">
        <v>12001</v>
      </c>
    </row>
    <row r="746" spans="1:16" x14ac:dyDescent="0.25">
      <c r="A746" s="17" t="s">
        <v>914</v>
      </c>
      <c r="E746" s="17" t="s">
        <v>914</v>
      </c>
      <c r="F746" s="17" t="s">
        <v>9928</v>
      </c>
      <c r="G746" s="17" t="s">
        <v>9928</v>
      </c>
      <c r="H746" s="17" t="s">
        <v>9886</v>
      </c>
      <c r="I746" s="17" t="s">
        <v>9886</v>
      </c>
      <c r="O746" s="17" t="s">
        <v>11775</v>
      </c>
      <c r="P746" s="17" t="s">
        <v>12141</v>
      </c>
    </row>
    <row r="747" spans="1:16" x14ac:dyDescent="0.25">
      <c r="A747" s="17" t="s">
        <v>915</v>
      </c>
      <c r="E747" s="17" t="s">
        <v>915</v>
      </c>
      <c r="F747" s="17" t="s">
        <v>9929</v>
      </c>
      <c r="G747" s="17" t="s">
        <v>9929</v>
      </c>
      <c r="H747" s="17" t="s">
        <v>9887</v>
      </c>
      <c r="I747" s="17" t="s">
        <v>9887</v>
      </c>
      <c r="O747" s="17" t="s">
        <v>11776</v>
      </c>
      <c r="P747" s="17" t="s">
        <v>12001</v>
      </c>
    </row>
    <row r="748" spans="1:16" x14ac:dyDescent="0.25">
      <c r="A748" s="17" t="s">
        <v>916</v>
      </c>
      <c r="E748" s="17" t="s">
        <v>916</v>
      </c>
      <c r="F748" s="17" t="s">
        <v>9930</v>
      </c>
      <c r="G748" s="17" t="s">
        <v>9930</v>
      </c>
      <c r="H748" s="17" t="s">
        <v>9888</v>
      </c>
      <c r="I748" s="17" t="s">
        <v>9888</v>
      </c>
      <c r="O748" s="17" t="s">
        <v>11777</v>
      </c>
      <c r="P748" s="17" t="s">
        <v>12142</v>
      </c>
    </row>
    <row r="749" spans="1:16" x14ac:dyDescent="0.25">
      <c r="A749" s="17" t="s">
        <v>917</v>
      </c>
      <c r="E749" s="17" t="s">
        <v>917</v>
      </c>
      <c r="F749" s="17" t="s">
        <v>9931</v>
      </c>
      <c r="G749" s="17" t="s">
        <v>9931</v>
      </c>
      <c r="H749" s="17" t="s">
        <v>9889</v>
      </c>
      <c r="I749" s="17" t="s">
        <v>9889</v>
      </c>
      <c r="O749" s="17" t="s">
        <v>10689</v>
      </c>
      <c r="P749" s="17" t="s">
        <v>12001</v>
      </c>
    </row>
    <row r="750" spans="1:16" x14ac:dyDescent="0.25">
      <c r="A750" s="17" t="s">
        <v>918</v>
      </c>
      <c r="E750" s="17" t="s">
        <v>918</v>
      </c>
      <c r="F750" s="17" t="s">
        <v>9932</v>
      </c>
      <c r="G750" s="17" t="s">
        <v>9932</v>
      </c>
      <c r="H750" s="17" t="s">
        <v>9890</v>
      </c>
      <c r="I750" s="17" t="s">
        <v>9890</v>
      </c>
      <c r="O750" s="17" t="s">
        <v>11778</v>
      </c>
      <c r="P750" s="17" t="s">
        <v>12143</v>
      </c>
    </row>
    <row r="751" spans="1:16" x14ac:dyDescent="0.25">
      <c r="A751" s="17" t="s">
        <v>919</v>
      </c>
      <c r="E751" s="17" t="s">
        <v>919</v>
      </c>
      <c r="F751" s="17" t="s">
        <v>9933</v>
      </c>
      <c r="G751" s="17" t="s">
        <v>9933</v>
      </c>
      <c r="H751" s="17" t="s">
        <v>9891</v>
      </c>
      <c r="I751" s="17" t="s">
        <v>9891</v>
      </c>
      <c r="O751" s="17" t="s">
        <v>11779</v>
      </c>
      <c r="P751" s="17" t="s">
        <v>12001</v>
      </c>
    </row>
    <row r="752" spans="1:16" x14ac:dyDescent="0.25">
      <c r="A752" s="17" t="s">
        <v>920</v>
      </c>
      <c r="E752" s="17" t="s">
        <v>920</v>
      </c>
      <c r="F752" s="17" t="s">
        <v>9934</v>
      </c>
      <c r="G752" s="17" t="s">
        <v>9934</v>
      </c>
      <c r="H752" s="17" t="s">
        <v>9892</v>
      </c>
      <c r="I752" s="17" t="s">
        <v>9892</v>
      </c>
      <c r="O752" s="17" t="s">
        <v>11780</v>
      </c>
      <c r="P752" s="17" t="s">
        <v>12144</v>
      </c>
    </row>
    <row r="753" spans="1:16" x14ac:dyDescent="0.25">
      <c r="A753" s="17" t="s">
        <v>921</v>
      </c>
      <c r="E753" s="17" t="s">
        <v>921</v>
      </c>
      <c r="F753" s="17" t="s">
        <v>9935</v>
      </c>
      <c r="G753" s="17" t="s">
        <v>9935</v>
      </c>
      <c r="H753" s="17" t="s">
        <v>9893</v>
      </c>
      <c r="I753" s="17" t="s">
        <v>9893</v>
      </c>
      <c r="O753" s="17" t="s">
        <v>11781</v>
      </c>
      <c r="P753" s="17" t="s">
        <v>12001</v>
      </c>
    </row>
    <row r="754" spans="1:16" x14ac:dyDescent="0.25">
      <c r="A754" s="17" t="s">
        <v>922</v>
      </c>
      <c r="E754" s="17" t="s">
        <v>922</v>
      </c>
      <c r="F754" s="17" t="s">
        <v>9936</v>
      </c>
      <c r="G754" s="17" t="s">
        <v>9936</v>
      </c>
      <c r="H754" s="17" t="s">
        <v>9894</v>
      </c>
      <c r="I754" s="17" t="s">
        <v>9894</v>
      </c>
      <c r="O754" s="17" t="s">
        <v>11782</v>
      </c>
      <c r="P754" s="17" t="s">
        <v>12145</v>
      </c>
    </row>
    <row r="755" spans="1:16" x14ac:dyDescent="0.25">
      <c r="A755" s="17" t="s">
        <v>923</v>
      </c>
      <c r="E755" s="17" t="s">
        <v>923</v>
      </c>
      <c r="F755" s="17" t="s">
        <v>9937</v>
      </c>
      <c r="G755" s="17" t="s">
        <v>9937</v>
      </c>
      <c r="H755" s="17" t="s">
        <v>9895</v>
      </c>
      <c r="I755" s="17" t="s">
        <v>9895</v>
      </c>
      <c r="O755" s="17" t="s">
        <v>11783</v>
      </c>
      <c r="P755" s="17" t="s">
        <v>12001</v>
      </c>
    </row>
    <row r="756" spans="1:16" x14ac:dyDescent="0.25">
      <c r="A756" s="17" t="s">
        <v>924</v>
      </c>
      <c r="E756" s="17" t="s">
        <v>924</v>
      </c>
      <c r="F756" s="17" t="s">
        <v>9938</v>
      </c>
      <c r="G756" s="17" t="s">
        <v>9938</v>
      </c>
      <c r="H756" s="17" t="s">
        <v>9896</v>
      </c>
      <c r="I756" s="17" t="s">
        <v>9896</v>
      </c>
      <c r="O756" s="17" t="s">
        <v>11784</v>
      </c>
      <c r="P756" s="17" t="s">
        <v>12146</v>
      </c>
    </row>
    <row r="757" spans="1:16" x14ac:dyDescent="0.25">
      <c r="A757" s="17" t="s">
        <v>925</v>
      </c>
      <c r="E757" s="17" t="s">
        <v>925</v>
      </c>
      <c r="F757" s="17" t="s">
        <v>9939</v>
      </c>
      <c r="G757" s="17" t="s">
        <v>9939</v>
      </c>
      <c r="H757" s="17" t="s">
        <v>9897</v>
      </c>
      <c r="I757" s="17" t="s">
        <v>9897</v>
      </c>
      <c r="O757" s="17" t="s">
        <v>11785</v>
      </c>
      <c r="P757" s="17" t="s">
        <v>12001</v>
      </c>
    </row>
    <row r="758" spans="1:16" x14ac:dyDescent="0.25">
      <c r="A758" s="17" t="s">
        <v>926</v>
      </c>
      <c r="E758" s="17" t="s">
        <v>926</v>
      </c>
      <c r="F758" s="17" t="s">
        <v>9940</v>
      </c>
      <c r="G758" s="17" t="s">
        <v>9940</v>
      </c>
      <c r="H758" s="17" t="s">
        <v>9898</v>
      </c>
      <c r="I758" s="17" t="s">
        <v>9898</v>
      </c>
      <c r="O758" s="17" t="s">
        <v>11786</v>
      </c>
      <c r="P758" s="17" t="s">
        <v>12147</v>
      </c>
    </row>
    <row r="759" spans="1:16" x14ac:dyDescent="0.25">
      <c r="A759" s="17" t="s">
        <v>927</v>
      </c>
      <c r="E759" s="17" t="s">
        <v>927</v>
      </c>
      <c r="F759" s="17" t="s">
        <v>9941</v>
      </c>
      <c r="G759" s="17" t="s">
        <v>9941</v>
      </c>
      <c r="H759" s="17" t="s">
        <v>9899</v>
      </c>
      <c r="I759" s="17" t="s">
        <v>9899</v>
      </c>
      <c r="O759" s="17" t="s">
        <v>11787</v>
      </c>
      <c r="P759" s="17" t="s">
        <v>12001</v>
      </c>
    </row>
    <row r="760" spans="1:16" x14ac:dyDescent="0.25">
      <c r="A760" s="17" t="s">
        <v>928</v>
      </c>
      <c r="E760" s="17" t="s">
        <v>928</v>
      </c>
      <c r="F760" s="17" t="s">
        <v>9942</v>
      </c>
      <c r="G760" s="17" t="s">
        <v>9942</v>
      </c>
      <c r="H760" s="17" t="s">
        <v>9900</v>
      </c>
      <c r="I760" s="17" t="s">
        <v>9900</v>
      </c>
      <c r="O760" s="17" t="s">
        <v>11788</v>
      </c>
      <c r="P760" s="17" t="s">
        <v>12148</v>
      </c>
    </row>
    <row r="761" spans="1:16" x14ac:dyDescent="0.25">
      <c r="A761" s="17" t="s">
        <v>929</v>
      </c>
      <c r="E761" s="17" t="s">
        <v>929</v>
      </c>
      <c r="F761" s="17" t="s">
        <v>9943</v>
      </c>
      <c r="G761" s="17" t="s">
        <v>9943</v>
      </c>
      <c r="H761" s="17" t="s">
        <v>9901</v>
      </c>
      <c r="I761" s="17" t="s">
        <v>9901</v>
      </c>
      <c r="O761" s="17" t="s">
        <v>11789</v>
      </c>
      <c r="P761" s="17" t="s">
        <v>12001</v>
      </c>
    </row>
    <row r="762" spans="1:16" x14ac:dyDescent="0.25">
      <c r="A762" s="17" t="s">
        <v>930</v>
      </c>
      <c r="E762" s="17" t="s">
        <v>930</v>
      </c>
      <c r="F762" s="17" t="s">
        <v>9944</v>
      </c>
      <c r="G762" s="17" t="s">
        <v>9944</v>
      </c>
      <c r="H762" s="17" t="s">
        <v>9902</v>
      </c>
      <c r="I762" s="17" t="s">
        <v>9902</v>
      </c>
      <c r="O762" s="17" t="s">
        <v>11790</v>
      </c>
      <c r="P762" s="17" t="s">
        <v>12149</v>
      </c>
    </row>
    <row r="763" spans="1:16" x14ac:dyDescent="0.25">
      <c r="A763" s="17" t="s">
        <v>931</v>
      </c>
      <c r="E763" s="17" t="s">
        <v>931</v>
      </c>
      <c r="F763" s="17" t="s">
        <v>9945</v>
      </c>
      <c r="G763" s="17" t="s">
        <v>9945</v>
      </c>
      <c r="H763" s="17" t="s">
        <v>9903</v>
      </c>
      <c r="I763" s="17" t="s">
        <v>9903</v>
      </c>
      <c r="O763" s="17" t="s">
        <v>11791</v>
      </c>
      <c r="P763" s="17" t="s">
        <v>12001</v>
      </c>
    </row>
    <row r="764" spans="1:16" x14ac:dyDescent="0.25">
      <c r="A764" s="17" t="s">
        <v>932</v>
      </c>
      <c r="E764" s="17" t="s">
        <v>932</v>
      </c>
      <c r="F764" s="17" t="s">
        <v>9946</v>
      </c>
      <c r="G764" s="17" t="s">
        <v>9946</v>
      </c>
      <c r="H764" s="17" t="s">
        <v>9904</v>
      </c>
      <c r="I764" s="17" t="s">
        <v>9904</v>
      </c>
      <c r="O764" s="17" t="s">
        <v>11792</v>
      </c>
      <c r="P764" s="17" t="s">
        <v>12150</v>
      </c>
    </row>
    <row r="765" spans="1:16" x14ac:dyDescent="0.25">
      <c r="A765" s="17" t="s">
        <v>933</v>
      </c>
      <c r="E765" s="17" t="s">
        <v>933</v>
      </c>
      <c r="F765" s="17" t="s">
        <v>9947</v>
      </c>
      <c r="G765" s="17" t="s">
        <v>9947</v>
      </c>
      <c r="H765" s="17" t="s">
        <v>9905</v>
      </c>
      <c r="I765" s="17" t="s">
        <v>9905</v>
      </c>
      <c r="O765" s="17" t="s">
        <v>11793</v>
      </c>
      <c r="P765" s="17" t="s">
        <v>12001</v>
      </c>
    </row>
    <row r="766" spans="1:16" x14ac:dyDescent="0.25">
      <c r="A766" s="17" t="s">
        <v>934</v>
      </c>
      <c r="E766" s="17" t="s">
        <v>934</v>
      </c>
      <c r="F766" s="17" t="s">
        <v>9948</v>
      </c>
      <c r="G766" s="17" t="s">
        <v>9948</v>
      </c>
      <c r="H766" s="17" t="s">
        <v>9906</v>
      </c>
      <c r="I766" s="17" t="s">
        <v>9906</v>
      </c>
      <c r="O766" s="17" t="s">
        <v>11794</v>
      </c>
      <c r="P766" s="17" t="s">
        <v>12151</v>
      </c>
    </row>
    <row r="767" spans="1:16" x14ac:dyDescent="0.25">
      <c r="A767" s="17" t="s">
        <v>935</v>
      </c>
      <c r="E767" s="17" t="s">
        <v>935</v>
      </c>
      <c r="F767" s="17" t="s">
        <v>9949</v>
      </c>
      <c r="G767" s="17" t="s">
        <v>9949</v>
      </c>
      <c r="H767" s="17" t="s">
        <v>9907</v>
      </c>
      <c r="I767" s="17" t="s">
        <v>9907</v>
      </c>
      <c r="O767" s="17" t="s">
        <v>11795</v>
      </c>
      <c r="P767" s="17" t="s">
        <v>12001</v>
      </c>
    </row>
    <row r="768" spans="1:16" x14ac:dyDescent="0.25">
      <c r="A768" s="17" t="s">
        <v>936</v>
      </c>
      <c r="E768" s="17" t="s">
        <v>936</v>
      </c>
      <c r="F768" s="17" t="s">
        <v>9950</v>
      </c>
      <c r="G768" s="17" t="s">
        <v>9950</v>
      </c>
      <c r="H768" s="17" t="s">
        <v>9908</v>
      </c>
      <c r="I768" s="17" t="s">
        <v>9908</v>
      </c>
      <c r="O768" s="17" t="s">
        <v>11796</v>
      </c>
      <c r="P768" s="17" t="s">
        <v>12152</v>
      </c>
    </row>
    <row r="769" spans="1:16" x14ac:dyDescent="0.25">
      <c r="A769" s="17" t="s">
        <v>937</v>
      </c>
      <c r="E769" s="17" t="s">
        <v>937</v>
      </c>
      <c r="F769" s="17" t="s">
        <v>9951</v>
      </c>
      <c r="G769" s="17" t="s">
        <v>9951</v>
      </c>
      <c r="H769" s="17" t="s">
        <v>9909</v>
      </c>
      <c r="I769" s="17" t="s">
        <v>9909</v>
      </c>
      <c r="O769" s="17" t="s">
        <v>11797</v>
      </c>
      <c r="P769" s="17" t="s">
        <v>12001</v>
      </c>
    </row>
    <row r="770" spans="1:16" x14ac:dyDescent="0.25">
      <c r="A770" s="17" t="s">
        <v>938</v>
      </c>
      <c r="E770" s="17" t="s">
        <v>938</v>
      </c>
      <c r="F770" s="17" t="s">
        <v>9952</v>
      </c>
      <c r="G770" s="17" t="s">
        <v>9952</v>
      </c>
      <c r="H770" s="17" t="s">
        <v>9910</v>
      </c>
      <c r="I770" s="17" t="s">
        <v>9910</v>
      </c>
      <c r="O770" s="17" t="s">
        <v>11798</v>
      </c>
      <c r="P770" s="17" t="s">
        <v>12153</v>
      </c>
    </row>
    <row r="771" spans="1:16" x14ac:dyDescent="0.25">
      <c r="A771" s="17" t="s">
        <v>939</v>
      </c>
      <c r="E771" s="17" t="s">
        <v>939</v>
      </c>
      <c r="F771" s="17" t="s">
        <v>9953</v>
      </c>
      <c r="G771" s="17" t="s">
        <v>9953</v>
      </c>
      <c r="H771" s="17" t="s">
        <v>9911</v>
      </c>
      <c r="I771" s="17" t="s">
        <v>9911</v>
      </c>
      <c r="O771" s="17" t="s">
        <v>11799</v>
      </c>
      <c r="P771" s="17" t="s">
        <v>12001</v>
      </c>
    </row>
    <row r="772" spans="1:16" x14ac:dyDescent="0.25">
      <c r="A772" s="17" t="s">
        <v>940</v>
      </c>
      <c r="E772" s="17" t="s">
        <v>940</v>
      </c>
      <c r="F772" s="17" t="s">
        <v>9954</v>
      </c>
      <c r="G772" s="17" t="s">
        <v>9954</v>
      </c>
      <c r="H772" s="17" t="s">
        <v>9912</v>
      </c>
      <c r="I772" s="17" t="s">
        <v>9912</v>
      </c>
      <c r="O772" s="17" t="s">
        <v>11800</v>
      </c>
      <c r="P772" s="17" t="s">
        <v>12154</v>
      </c>
    </row>
    <row r="773" spans="1:16" x14ac:dyDescent="0.25">
      <c r="A773" s="17" t="s">
        <v>941</v>
      </c>
      <c r="E773" s="17" t="s">
        <v>941</v>
      </c>
      <c r="F773" s="17" t="s">
        <v>9955</v>
      </c>
      <c r="G773" s="17" t="s">
        <v>9955</v>
      </c>
      <c r="H773" s="17" t="s">
        <v>9913</v>
      </c>
      <c r="I773" s="17" t="s">
        <v>9913</v>
      </c>
      <c r="O773" s="17" t="s">
        <v>11801</v>
      </c>
      <c r="P773" s="17" t="s">
        <v>12001</v>
      </c>
    </row>
    <row r="774" spans="1:16" x14ac:dyDescent="0.25">
      <c r="A774" s="17" t="s">
        <v>942</v>
      </c>
      <c r="E774" s="17" t="s">
        <v>942</v>
      </c>
      <c r="F774" s="17" t="s">
        <v>9956</v>
      </c>
      <c r="G774" s="17" t="s">
        <v>9956</v>
      </c>
      <c r="H774" s="17" t="s">
        <v>9914</v>
      </c>
      <c r="I774" s="17" t="s">
        <v>9914</v>
      </c>
      <c r="O774" s="17" t="s">
        <v>11802</v>
      </c>
      <c r="P774" s="17" t="s">
        <v>12155</v>
      </c>
    </row>
    <row r="775" spans="1:16" x14ac:dyDescent="0.25">
      <c r="A775" s="17" t="s">
        <v>943</v>
      </c>
      <c r="E775" s="17" t="s">
        <v>943</v>
      </c>
      <c r="F775" s="17" t="s">
        <v>9957</v>
      </c>
      <c r="G775" s="17" t="s">
        <v>9957</v>
      </c>
      <c r="H775" s="17" t="s">
        <v>9915</v>
      </c>
      <c r="I775" s="17" t="s">
        <v>9915</v>
      </c>
      <c r="O775" s="17" t="s">
        <v>11803</v>
      </c>
      <c r="P775" s="17" t="s">
        <v>12001</v>
      </c>
    </row>
    <row r="776" spans="1:16" x14ac:dyDescent="0.25">
      <c r="A776" s="17" t="s">
        <v>944</v>
      </c>
      <c r="E776" s="17" t="s">
        <v>944</v>
      </c>
      <c r="F776" s="17" t="s">
        <v>9958</v>
      </c>
      <c r="G776" s="17" t="s">
        <v>9958</v>
      </c>
      <c r="H776" s="17" t="s">
        <v>9916</v>
      </c>
      <c r="I776" s="17" t="s">
        <v>9916</v>
      </c>
      <c r="O776" s="17" t="s">
        <v>11804</v>
      </c>
      <c r="P776" s="17" t="s">
        <v>12156</v>
      </c>
    </row>
    <row r="777" spans="1:16" x14ac:dyDescent="0.25">
      <c r="A777" s="17" t="s">
        <v>945</v>
      </c>
      <c r="E777" s="17" t="s">
        <v>945</v>
      </c>
      <c r="F777" s="17" t="s">
        <v>9959</v>
      </c>
      <c r="G777" s="17" t="s">
        <v>9959</v>
      </c>
      <c r="H777" s="17" t="s">
        <v>9917</v>
      </c>
      <c r="I777" s="17" t="s">
        <v>9917</v>
      </c>
      <c r="O777" s="17" t="s">
        <v>11805</v>
      </c>
      <c r="P777" s="17" t="s">
        <v>12001</v>
      </c>
    </row>
    <row r="778" spans="1:16" x14ac:dyDescent="0.25">
      <c r="A778" s="17" t="s">
        <v>946</v>
      </c>
      <c r="E778" s="17" t="s">
        <v>946</v>
      </c>
      <c r="F778" s="17" t="s">
        <v>9960</v>
      </c>
      <c r="G778" s="17" t="s">
        <v>9960</v>
      </c>
      <c r="H778" s="17" t="s">
        <v>9918</v>
      </c>
      <c r="I778" s="17" t="s">
        <v>9918</v>
      </c>
      <c r="O778" s="17" t="s">
        <v>11806</v>
      </c>
      <c r="P778" s="17" t="s">
        <v>12157</v>
      </c>
    </row>
    <row r="779" spans="1:16" x14ac:dyDescent="0.25">
      <c r="A779" s="17" t="s">
        <v>947</v>
      </c>
      <c r="E779" s="17" t="s">
        <v>947</v>
      </c>
      <c r="F779" s="17" t="s">
        <v>9961</v>
      </c>
      <c r="G779" s="17" t="s">
        <v>9961</v>
      </c>
      <c r="H779" s="17" t="s">
        <v>9919</v>
      </c>
      <c r="I779" s="17" t="s">
        <v>9919</v>
      </c>
      <c r="O779" s="17" t="s">
        <v>11807</v>
      </c>
      <c r="P779" s="17" t="s">
        <v>12001</v>
      </c>
    </row>
    <row r="780" spans="1:16" x14ac:dyDescent="0.25">
      <c r="A780" s="17" t="s">
        <v>948</v>
      </c>
      <c r="E780" s="17" t="s">
        <v>948</v>
      </c>
      <c r="F780" s="17" t="s">
        <v>9962</v>
      </c>
      <c r="G780" s="17" t="s">
        <v>9962</v>
      </c>
      <c r="H780" s="17" t="s">
        <v>9920</v>
      </c>
      <c r="I780" s="17" t="s">
        <v>9920</v>
      </c>
      <c r="O780" s="17" t="s">
        <v>11808</v>
      </c>
      <c r="P780" s="17" t="s">
        <v>12158</v>
      </c>
    </row>
    <row r="781" spans="1:16" x14ac:dyDescent="0.25">
      <c r="A781" s="17" t="s">
        <v>949</v>
      </c>
      <c r="E781" s="17" t="s">
        <v>949</v>
      </c>
      <c r="F781" s="17" t="s">
        <v>9963</v>
      </c>
      <c r="G781" s="17" t="s">
        <v>9963</v>
      </c>
      <c r="H781" s="17" t="s">
        <v>9921</v>
      </c>
      <c r="I781" s="17" t="s">
        <v>9921</v>
      </c>
      <c r="O781" s="17" t="s">
        <v>11809</v>
      </c>
      <c r="P781" s="17" t="s">
        <v>12001</v>
      </c>
    </row>
    <row r="782" spans="1:16" x14ac:dyDescent="0.25">
      <c r="A782" s="17" t="s">
        <v>950</v>
      </c>
      <c r="E782" s="17" t="s">
        <v>950</v>
      </c>
      <c r="F782" s="17" t="s">
        <v>9964</v>
      </c>
      <c r="G782" s="17" t="s">
        <v>9964</v>
      </c>
      <c r="H782" s="17" t="s">
        <v>9922</v>
      </c>
      <c r="I782" s="17" t="s">
        <v>9922</v>
      </c>
      <c r="O782" s="17" t="s">
        <v>11810</v>
      </c>
      <c r="P782" s="17" t="s">
        <v>12159</v>
      </c>
    </row>
    <row r="783" spans="1:16" x14ac:dyDescent="0.25">
      <c r="A783" s="17" t="s">
        <v>951</v>
      </c>
      <c r="E783" s="17" t="s">
        <v>951</v>
      </c>
      <c r="F783" s="17" t="s">
        <v>9965</v>
      </c>
      <c r="G783" s="17" t="s">
        <v>9965</v>
      </c>
      <c r="H783" s="17" t="s">
        <v>9923</v>
      </c>
      <c r="I783" s="17" t="s">
        <v>9923</v>
      </c>
      <c r="O783" s="17" t="s">
        <v>11811</v>
      </c>
      <c r="P783" s="17" t="s">
        <v>12001</v>
      </c>
    </row>
    <row r="784" spans="1:16" x14ac:dyDescent="0.25">
      <c r="A784" s="17" t="s">
        <v>952</v>
      </c>
      <c r="E784" s="17" t="s">
        <v>952</v>
      </c>
      <c r="F784" s="17" t="s">
        <v>9966</v>
      </c>
      <c r="G784" s="17" t="s">
        <v>9966</v>
      </c>
      <c r="H784" s="17" t="s">
        <v>9924</v>
      </c>
      <c r="I784" s="17" t="s">
        <v>9924</v>
      </c>
      <c r="O784" s="17" t="s">
        <v>11812</v>
      </c>
      <c r="P784" s="17" t="s">
        <v>12160</v>
      </c>
    </row>
    <row r="785" spans="1:16" x14ac:dyDescent="0.25">
      <c r="A785" s="17" t="s">
        <v>953</v>
      </c>
      <c r="E785" s="17" t="s">
        <v>953</v>
      </c>
      <c r="F785" s="17" t="s">
        <v>9967</v>
      </c>
      <c r="G785" s="17" t="s">
        <v>9967</v>
      </c>
      <c r="H785" s="17" t="s">
        <v>9925</v>
      </c>
      <c r="I785" s="17" t="s">
        <v>9925</v>
      </c>
      <c r="O785" s="17" t="s">
        <v>11813</v>
      </c>
      <c r="P785" s="17" t="s">
        <v>12001</v>
      </c>
    </row>
    <row r="786" spans="1:16" x14ac:dyDescent="0.25">
      <c r="A786" s="17" t="s">
        <v>954</v>
      </c>
      <c r="E786" s="17" t="s">
        <v>954</v>
      </c>
      <c r="F786" s="17" t="s">
        <v>9968</v>
      </c>
      <c r="G786" s="17" t="s">
        <v>9968</v>
      </c>
      <c r="H786" s="17" t="s">
        <v>9926</v>
      </c>
      <c r="I786" s="17" t="s">
        <v>9926</v>
      </c>
      <c r="O786" s="17" t="s">
        <v>11814</v>
      </c>
      <c r="P786" s="17" t="s">
        <v>12161</v>
      </c>
    </row>
    <row r="787" spans="1:16" x14ac:dyDescent="0.25">
      <c r="A787" s="17" t="s">
        <v>955</v>
      </c>
      <c r="E787" s="17" t="s">
        <v>955</v>
      </c>
      <c r="F787" s="17" t="s">
        <v>9969</v>
      </c>
      <c r="G787" s="17" t="s">
        <v>9969</v>
      </c>
      <c r="H787" s="17" t="s">
        <v>9927</v>
      </c>
      <c r="I787" s="17" t="s">
        <v>9927</v>
      </c>
      <c r="O787" s="17" t="s">
        <v>11815</v>
      </c>
      <c r="P787" s="17" t="s">
        <v>12001</v>
      </c>
    </row>
    <row r="788" spans="1:16" x14ac:dyDescent="0.25">
      <c r="A788" s="17" t="s">
        <v>956</v>
      </c>
      <c r="E788" s="17" t="s">
        <v>956</v>
      </c>
      <c r="F788" s="17" t="s">
        <v>9970</v>
      </c>
      <c r="G788" s="17" t="s">
        <v>9970</v>
      </c>
      <c r="H788" s="17" t="s">
        <v>9928</v>
      </c>
      <c r="I788" s="17" t="s">
        <v>9928</v>
      </c>
      <c r="O788" s="17" t="s">
        <v>11816</v>
      </c>
      <c r="P788" s="17" t="s">
        <v>12162</v>
      </c>
    </row>
    <row r="789" spans="1:16" x14ac:dyDescent="0.25">
      <c r="A789" s="17" t="s">
        <v>957</v>
      </c>
      <c r="E789" s="17" t="s">
        <v>957</v>
      </c>
      <c r="F789" s="17" t="s">
        <v>9971</v>
      </c>
      <c r="G789" s="17" t="s">
        <v>9971</v>
      </c>
      <c r="H789" s="17" t="s">
        <v>9929</v>
      </c>
      <c r="I789" s="17" t="s">
        <v>9929</v>
      </c>
      <c r="O789" s="17" t="s">
        <v>11817</v>
      </c>
      <c r="P789" s="17" t="s">
        <v>12001</v>
      </c>
    </row>
    <row r="790" spans="1:16" x14ac:dyDescent="0.25">
      <c r="A790" s="17" t="s">
        <v>958</v>
      </c>
      <c r="E790" s="17" t="s">
        <v>958</v>
      </c>
      <c r="F790" s="17" t="s">
        <v>9972</v>
      </c>
      <c r="G790" s="17" t="s">
        <v>9972</v>
      </c>
      <c r="H790" s="17" t="s">
        <v>9930</v>
      </c>
      <c r="I790" s="17" t="s">
        <v>9930</v>
      </c>
      <c r="O790" s="17" t="s">
        <v>11818</v>
      </c>
      <c r="P790" s="17" t="s">
        <v>12163</v>
      </c>
    </row>
    <row r="791" spans="1:16" x14ac:dyDescent="0.25">
      <c r="A791" s="17" t="s">
        <v>959</v>
      </c>
      <c r="E791" s="17" t="s">
        <v>959</v>
      </c>
      <c r="F791" s="17" t="s">
        <v>9973</v>
      </c>
      <c r="G791" s="17" t="s">
        <v>9973</v>
      </c>
      <c r="H791" s="17" t="s">
        <v>9931</v>
      </c>
      <c r="I791" s="17" t="s">
        <v>9931</v>
      </c>
      <c r="O791" s="17" t="s">
        <v>11819</v>
      </c>
      <c r="P791" s="17" t="s">
        <v>12001</v>
      </c>
    </row>
    <row r="792" spans="1:16" x14ac:dyDescent="0.25">
      <c r="A792" s="17" t="s">
        <v>960</v>
      </c>
      <c r="E792" s="17" t="s">
        <v>960</v>
      </c>
      <c r="F792" s="17" t="s">
        <v>9974</v>
      </c>
      <c r="G792" s="17" t="s">
        <v>9974</v>
      </c>
      <c r="H792" s="17" t="s">
        <v>9932</v>
      </c>
      <c r="I792" s="17" t="s">
        <v>9932</v>
      </c>
      <c r="O792" s="17" t="s">
        <v>11820</v>
      </c>
      <c r="P792" s="17" t="s">
        <v>12164</v>
      </c>
    </row>
    <row r="793" spans="1:16" x14ac:dyDescent="0.25">
      <c r="A793" s="17" t="s">
        <v>961</v>
      </c>
      <c r="E793" s="17" t="s">
        <v>961</v>
      </c>
      <c r="F793" s="17" t="s">
        <v>9975</v>
      </c>
      <c r="G793" s="17" t="s">
        <v>9975</v>
      </c>
      <c r="H793" s="17" t="s">
        <v>9933</v>
      </c>
      <c r="I793" s="17" t="s">
        <v>9933</v>
      </c>
      <c r="O793" s="17" t="s">
        <v>11821</v>
      </c>
      <c r="P793" s="17" t="s">
        <v>12001</v>
      </c>
    </row>
    <row r="794" spans="1:16" x14ac:dyDescent="0.25">
      <c r="A794" s="17" t="s">
        <v>962</v>
      </c>
      <c r="E794" s="17" t="s">
        <v>962</v>
      </c>
      <c r="F794" s="17" t="s">
        <v>9976</v>
      </c>
      <c r="G794" s="17" t="s">
        <v>9976</v>
      </c>
      <c r="H794" s="17" t="s">
        <v>9934</v>
      </c>
      <c r="I794" s="17" t="s">
        <v>9934</v>
      </c>
      <c r="O794" s="17" t="s">
        <v>11822</v>
      </c>
      <c r="P794" s="17" t="s">
        <v>12165</v>
      </c>
    </row>
    <row r="795" spans="1:16" x14ac:dyDescent="0.25">
      <c r="A795" s="17" t="s">
        <v>963</v>
      </c>
      <c r="E795" s="17" t="s">
        <v>963</v>
      </c>
      <c r="F795" s="17" t="s">
        <v>9977</v>
      </c>
      <c r="G795" s="17" t="s">
        <v>9977</v>
      </c>
      <c r="H795" s="17" t="s">
        <v>9935</v>
      </c>
      <c r="I795" s="17" t="s">
        <v>9935</v>
      </c>
      <c r="O795" s="17" t="s">
        <v>11823</v>
      </c>
      <c r="P795" s="17" t="s">
        <v>12001</v>
      </c>
    </row>
    <row r="796" spans="1:16" x14ac:dyDescent="0.25">
      <c r="A796" s="17" t="s">
        <v>964</v>
      </c>
      <c r="E796" s="17" t="s">
        <v>964</v>
      </c>
      <c r="F796" s="17" t="s">
        <v>9978</v>
      </c>
      <c r="G796" s="17" t="s">
        <v>9978</v>
      </c>
      <c r="H796" s="17" t="s">
        <v>9936</v>
      </c>
      <c r="I796" s="17" t="s">
        <v>9936</v>
      </c>
      <c r="O796" s="17" t="s">
        <v>11824</v>
      </c>
      <c r="P796" s="17" t="s">
        <v>12166</v>
      </c>
    </row>
    <row r="797" spans="1:16" x14ac:dyDescent="0.25">
      <c r="A797" s="17" t="s">
        <v>965</v>
      </c>
      <c r="E797" s="17" t="s">
        <v>965</v>
      </c>
      <c r="F797" s="17" t="s">
        <v>9979</v>
      </c>
      <c r="G797" s="17" t="s">
        <v>9979</v>
      </c>
      <c r="H797" s="17" t="s">
        <v>9937</v>
      </c>
      <c r="I797" s="17" t="s">
        <v>9937</v>
      </c>
      <c r="O797" s="17" t="s">
        <v>11825</v>
      </c>
      <c r="P797" s="17" t="s">
        <v>12001</v>
      </c>
    </row>
    <row r="798" spans="1:16" x14ac:dyDescent="0.25">
      <c r="A798" s="17" t="s">
        <v>966</v>
      </c>
      <c r="E798" s="17" t="s">
        <v>966</v>
      </c>
      <c r="F798" s="17" t="s">
        <v>9980</v>
      </c>
      <c r="G798" s="17" t="s">
        <v>9980</v>
      </c>
      <c r="H798" s="17" t="s">
        <v>9938</v>
      </c>
      <c r="I798" s="17" t="s">
        <v>9938</v>
      </c>
      <c r="O798" s="17" t="s">
        <v>11826</v>
      </c>
      <c r="P798" s="17" t="s">
        <v>12167</v>
      </c>
    </row>
    <row r="799" spans="1:16" x14ac:dyDescent="0.25">
      <c r="A799" s="17" t="s">
        <v>967</v>
      </c>
      <c r="E799" s="17" t="s">
        <v>967</v>
      </c>
      <c r="F799" s="17" t="s">
        <v>9981</v>
      </c>
      <c r="G799" s="17" t="s">
        <v>9981</v>
      </c>
      <c r="H799" s="17" t="s">
        <v>9939</v>
      </c>
      <c r="I799" s="17" t="s">
        <v>9939</v>
      </c>
      <c r="O799" s="17" t="s">
        <v>11827</v>
      </c>
      <c r="P799" s="17" t="s">
        <v>12001</v>
      </c>
    </row>
    <row r="800" spans="1:16" x14ac:dyDescent="0.25">
      <c r="A800" s="17" t="s">
        <v>968</v>
      </c>
      <c r="E800" s="17" t="s">
        <v>968</v>
      </c>
      <c r="F800" s="17" t="s">
        <v>9982</v>
      </c>
      <c r="G800" s="17" t="s">
        <v>9982</v>
      </c>
      <c r="H800" s="17" t="s">
        <v>9940</v>
      </c>
      <c r="I800" s="17" t="s">
        <v>9940</v>
      </c>
      <c r="O800" s="17" t="s">
        <v>11828</v>
      </c>
      <c r="P800" s="17" t="s">
        <v>12168</v>
      </c>
    </row>
    <row r="801" spans="1:16" x14ac:dyDescent="0.25">
      <c r="A801" s="17" t="s">
        <v>969</v>
      </c>
      <c r="E801" s="17" t="s">
        <v>969</v>
      </c>
      <c r="F801" s="17" t="s">
        <v>9983</v>
      </c>
      <c r="G801" s="17" t="s">
        <v>9983</v>
      </c>
      <c r="H801" s="17" t="s">
        <v>9941</v>
      </c>
      <c r="I801" s="17" t="s">
        <v>9941</v>
      </c>
      <c r="O801" s="17" t="s">
        <v>11829</v>
      </c>
      <c r="P801" s="17" t="s">
        <v>12001</v>
      </c>
    </row>
    <row r="802" spans="1:16" x14ac:dyDescent="0.25">
      <c r="A802" s="17" t="s">
        <v>970</v>
      </c>
      <c r="E802" s="17" t="s">
        <v>970</v>
      </c>
      <c r="F802" s="17" t="s">
        <v>9984</v>
      </c>
      <c r="G802" s="17" t="s">
        <v>9984</v>
      </c>
      <c r="H802" s="17" t="s">
        <v>9942</v>
      </c>
      <c r="I802" s="17" t="s">
        <v>9942</v>
      </c>
      <c r="O802" s="17" t="s">
        <v>11830</v>
      </c>
      <c r="P802" s="17" t="s">
        <v>12169</v>
      </c>
    </row>
    <row r="803" spans="1:16" x14ac:dyDescent="0.25">
      <c r="A803" s="17" t="s">
        <v>971</v>
      </c>
      <c r="E803" s="17" t="s">
        <v>971</v>
      </c>
      <c r="F803" s="17" t="s">
        <v>9985</v>
      </c>
      <c r="G803" s="17" t="s">
        <v>9985</v>
      </c>
      <c r="H803" s="17" t="s">
        <v>9943</v>
      </c>
      <c r="I803" s="17" t="s">
        <v>9943</v>
      </c>
      <c r="O803" s="17" t="s">
        <v>11831</v>
      </c>
      <c r="P803" s="17" t="s">
        <v>12001</v>
      </c>
    </row>
    <row r="804" spans="1:16" x14ac:dyDescent="0.25">
      <c r="A804" s="17" t="s">
        <v>972</v>
      </c>
      <c r="E804" s="17" t="s">
        <v>972</v>
      </c>
      <c r="F804" s="17" t="s">
        <v>9986</v>
      </c>
      <c r="G804" s="17" t="s">
        <v>9986</v>
      </c>
      <c r="H804" s="17" t="s">
        <v>9944</v>
      </c>
      <c r="I804" s="17" t="s">
        <v>9944</v>
      </c>
      <c r="O804" s="17" t="s">
        <v>11832</v>
      </c>
      <c r="P804" s="17" t="s">
        <v>12170</v>
      </c>
    </row>
    <row r="805" spans="1:16" x14ac:dyDescent="0.25">
      <c r="A805" s="17" t="s">
        <v>973</v>
      </c>
      <c r="E805" s="17" t="s">
        <v>973</v>
      </c>
      <c r="F805" s="17" t="s">
        <v>9987</v>
      </c>
      <c r="G805" s="17" t="s">
        <v>9987</v>
      </c>
      <c r="H805" s="17" t="s">
        <v>9945</v>
      </c>
      <c r="I805" s="17" t="s">
        <v>9945</v>
      </c>
      <c r="O805" s="17" t="s">
        <v>11833</v>
      </c>
      <c r="P805" s="17" t="s">
        <v>12001</v>
      </c>
    </row>
    <row r="806" spans="1:16" x14ac:dyDescent="0.25">
      <c r="A806" s="17" t="s">
        <v>974</v>
      </c>
      <c r="E806" s="17" t="s">
        <v>974</v>
      </c>
      <c r="F806" s="17" t="s">
        <v>9988</v>
      </c>
      <c r="G806" s="17" t="s">
        <v>9988</v>
      </c>
      <c r="H806" s="17" t="s">
        <v>9946</v>
      </c>
      <c r="I806" s="17" t="s">
        <v>9946</v>
      </c>
      <c r="O806" s="17" t="s">
        <v>11834</v>
      </c>
      <c r="P806" s="17" t="s">
        <v>12171</v>
      </c>
    </row>
    <row r="807" spans="1:16" x14ac:dyDescent="0.25">
      <c r="A807" s="17" t="s">
        <v>975</v>
      </c>
      <c r="E807" s="17" t="s">
        <v>975</v>
      </c>
      <c r="F807" s="17" t="s">
        <v>9989</v>
      </c>
      <c r="G807" s="17" t="s">
        <v>9989</v>
      </c>
      <c r="H807" s="17" t="s">
        <v>9947</v>
      </c>
      <c r="I807" s="17" t="s">
        <v>9947</v>
      </c>
      <c r="O807" s="17" t="s">
        <v>11835</v>
      </c>
      <c r="P807" s="17" t="s">
        <v>12001</v>
      </c>
    </row>
    <row r="808" spans="1:16" x14ac:dyDescent="0.25">
      <c r="A808" s="17" t="s">
        <v>976</v>
      </c>
      <c r="E808" s="17" t="s">
        <v>976</v>
      </c>
      <c r="F808" s="17" t="s">
        <v>9990</v>
      </c>
      <c r="G808" s="17" t="s">
        <v>9990</v>
      </c>
      <c r="H808" s="17" t="s">
        <v>9948</v>
      </c>
      <c r="I808" s="17" t="s">
        <v>9948</v>
      </c>
      <c r="O808" s="17" t="s">
        <v>11836</v>
      </c>
      <c r="P808" s="17" t="s">
        <v>12172</v>
      </c>
    </row>
    <row r="809" spans="1:16" x14ac:dyDescent="0.25">
      <c r="A809" s="17" t="s">
        <v>977</v>
      </c>
      <c r="E809" s="17" t="s">
        <v>977</v>
      </c>
      <c r="F809" s="17" t="s">
        <v>9991</v>
      </c>
      <c r="G809" s="17" t="s">
        <v>9991</v>
      </c>
      <c r="H809" s="17" t="s">
        <v>9949</v>
      </c>
      <c r="I809" s="17" t="s">
        <v>9949</v>
      </c>
      <c r="O809" s="17" t="s">
        <v>11837</v>
      </c>
      <c r="P809" s="17" t="s">
        <v>12001</v>
      </c>
    </row>
    <row r="810" spans="1:16" x14ac:dyDescent="0.25">
      <c r="A810" s="17" t="s">
        <v>978</v>
      </c>
      <c r="E810" s="17" t="s">
        <v>978</v>
      </c>
      <c r="F810" s="17" t="s">
        <v>9992</v>
      </c>
      <c r="G810" s="17" t="s">
        <v>9992</v>
      </c>
      <c r="H810" s="17" t="s">
        <v>9950</v>
      </c>
      <c r="I810" s="17" t="s">
        <v>9950</v>
      </c>
      <c r="O810" s="17" t="s">
        <v>11838</v>
      </c>
      <c r="P810" s="17" t="s">
        <v>12173</v>
      </c>
    </row>
    <row r="811" spans="1:16" x14ac:dyDescent="0.25">
      <c r="A811" s="17" t="s">
        <v>979</v>
      </c>
      <c r="E811" s="17" t="s">
        <v>979</v>
      </c>
      <c r="F811" s="17" t="s">
        <v>9993</v>
      </c>
      <c r="G811" s="17" t="s">
        <v>9993</v>
      </c>
      <c r="H811" s="17" t="s">
        <v>9951</v>
      </c>
      <c r="I811" s="17" t="s">
        <v>9951</v>
      </c>
      <c r="O811" s="17" t="s">
        <v>11839</v>
      </c>
      <c r="P811" s="17" t="s">
        <v>12001</v>
      </c>
    </row>
    <row r="812" spans="1:16" x14ac:dyDescent="0.25">
      <c r="A812" s="17" t="s">
        <v>980</v>
      </c>
      <c r="E812" s="17" t="s">
        <v>980</v>
      </c>
      <c r="F812" s="17" t="s">
        <v>9994</v>
      </c>
      <c r="G812" s="17" t="s">
        <v>9994</v>
      </c>
      <c r="H812" s="17" t="s">
        <v>9952</v>
      </c>
      <c r="I812" s="17" t="s">
        <v>9952</v>
      </c>
      <c r="O812" s="17" t="s">
        <v>11840</v>
      </c>
      <c r="P812" s="17" t="s">
        <v>12174</v>
      </c>
    </row>
    <row r="813" spans="1:16" x14ac:dyDescent="0.25">
      <c r="A813" s="17" t="s">
        <v>981</v>
      </c>
      <c r="E813" s="17" t="s">
        <v>981</v>
      </c>
      <c r="F813" s="17" t="s">
        <v>9995</v>
      </c>
      <c r="G813" s="17" t="s">
        <v>9995</v>
      </c>
      <c r="H813" s="17" t="s">
        <v>9953</v>
      </c>
      <c r="I813" s="17" t="s">
        <v>9953</v>
      </c>
      <c r="O813" s="17" t="s">
        <v>11841</v>
      </c>
      <c r="P813" s="17" t="s">
        <v>12001</v>
      </c>
    </row>
    <row r="814" spans="1:16" x14ac:dyDescent="0.25">
      <c r="A814" s="17" t="s">
        <v>982</v>
      </c>
      <c r="E814" s="17" t="s">
        <v>982</v>
      </c>
      <c r="F814" s="17" t="s">
        <v>9996</v>
      </c>
      <c r="G814" s="17" t="s">
        <v>9996</v>
      </c>
      <c r="H814" s="17" t="s">
        <v>9954</v>
      </c>
      <c r="I814" s="17" t="s">
        <v>9954</v>
      </c>
      <c r="O814" s="17" t="s">
        <v>11842</v>
      </c>
      <c r="P814" s="17" t="s">
        <v>12175</v>
      </c>
    </row>
    <row r="815" spans="1:16" x14ac:dyDescent="0.25">
      <c r="A815" s="17" t="s">
        <v>983</v>
      </c>
      <c r="E815" s="17" t="s">
        <v>983</v>
      </c>
      <c r="F815" s="17" t="s">
        <v>9997</v>
      </c>
      <c r="G815" s="17" t="s">
        <v>9997</v>
      </c>
      <c r="H815" s="17" t="s">
        <v>9955</v>
      </c>
      <c r="I815" s="17" t="s">
        <v>9955</v>
      </c>
      <c r="O815" s="17" t="s">
        <v>11843</v>
      </c>
      <c r="P815" s="17" t="s">
        <v>12001</v>
      </c>
    </row>
    <row r="816" spans="1:16" x14ac:dyDescent="0.25">
      <c r="A816" s="17" t="s">
        <v>984</v>
      </c>
      <c r="E816" s="17" t="s">
        <v>984</v>
      </c>
      <c r="F816" s="17" t="s">
        <v>9998</v>
      </c>
      <c r="G816" s="17" t="s">
        <v>9998</v>
      </c>
      <c r="H816" s="17" t="s">
        <v>9956</v>
      </c>
      <c r="I816" s="17" t="s">
        <v>9956</v>
      </c>
      <c r="O816" s="17" t="s">
        <v>11844</v>
      </c>
      <c r="P816" s="17" t="s">
        <v>12176</v>
      </c>
    </row>
    <row r="817" spans="1:16" x14ac:dyDescent="0.25">
      <c r="A817" s="17" t="s">
        <v>985</v>
      </c>
      <c r="E817" s="17" t="s">
        <v>985</v>
      </c>
      <c r="F817" s="17" t="s">
        <v>9999</v>
      </c>
      <c r="G817" s="17" t="s">
        <v>9999</v>
      </c>
      <c r="H817" s="17" t="s">
        <v>9957</v>
      </c>
      <c r="I817" s="17" t="s">
        <v>9957</v>
      </c>
      <c r="O817" s="17" t="s">
        <v>11845</v>
      </c>
      <c r="P817" s="17" t="s">
        <v>12001</v>
      </c>
    </row>
    <row r="818" spans="1:16" x14ac:dyDescent="0.25">
      <c r="A818" s="17" t="s">
        <v>986</v>
      </c>
      <c r="E818" s="17" t="s">
        <v>986</v>
      </c>
      <c r="F818" s="17" t="s">
        <v>10000</v>
      </c>
      <c r="G818" s="17" t="s">
        <v>10000</v>
      </c>
      <c r="H818" s="17" t="s">
        <v>9958</v>
      </c>
      <c r="I818" s="17" t="s">
        <v>9958</v>
      </c>
      <c r="O818" s="17" t="s">
        <v>11846</v>
      </c>
      <c r="P818" s="17" t="s">
        <v>12177</v>
      </c>
    </row>
    <row r="819" spans="1:16" x14ac:dyDescent="0.25">
      <c r="A819" s="17" t="s">
        <v>987</v>
      </c>
      <c r="E819" s="17" t="s">
        <v>987</v>
      </c>
      <c r="F819" s="17" t="s">
        <v>10001</v>
      </c>
      <c r="G819" s="17" t="s">
        <v>10001</v>
      </c>
      <c r="H819" s="17" t="s">
        <v>9959</v>
      </c>
      <c r="I819" s="17" t="s">
        <v>9959</v>
      </c>
      <c r="O819" s="17" t="s">
        <v>11847</v>
      </c>
      <c r="P819" s="17" t="s">
        <v>12001</v>
      </c>
    </row>
    <row r="820" spans="1:16" x14ac:dyDescent="0.25">
      <c r="A820" s="17" t="s">
        <v>988</v>
      </c>
      <c r="E820" s="17" t="s">
        <v>988</v>
      </c>
      <c r="F820" s="17" t="s">
        <v>10002</v>
      </c>
      <c r="G820" s="17" t="s">
        <v>10002</v>
      </c>
      <c r="H820" s="17" t="s">
        <v>9960</v>
      </c>
      <c r="I820" s="17" t="s">
        <v>9960</v>
      </c>
      <c r="O820" s="17" t="s">
        <v>11848</v>
      </c>
      <c r="P820" s="17" t="s">
        <v>12178</v>
      </c>
    </row>
    <row r="821" spans="1:16" x14ac:dyDescent="0.25">
      <c r="A821" s="17" t="s">
        <v>989</v>
      </c>
      <c r="E821" s="17" t="s">
        <v>989</v>
      </c>
      <c r="F821" s="17" t="s">
        <v>10003</v>
      </c>
      <c r="G821" s="17" t="s">
        <v>10003</v>
      </c>
      <c r="H821" s="17" t="s">
        <v>9961</v>
      </c>
      <c r="I821" s="17" t="s">
        <v>9961</v>
      </c>
      <c r="O821" s="17" t="s">
        <v>11849</v>
      </c>
      <c r="P821" s="17" t="s">
        <v>12001</v>
      </c>
    </row>
    <row r="822" spans="1:16" x14ac:dyDescent="0.25">
      <c r="A822" s="17" t="s">
        <v>990</v>
      </c>
      <c r="E822" s="17" t="s">
        <v>990</v>
      </c>
      <c r="F822" s="17" t="s">
        <v>10004</v>
      </c>
      <c r="G822" s="17" t="s">
        <v>10004</v>
      </c>
      <c r="H822" s="17" t="s">
        <v>9962</v>
      </c>
      <c r="I822" s="17" t="s">
        <v>9962</v>
      </c>
      <c r="O822" s="17" t="s">
        <v>11850</v>
      </c>
      <c r="P822" s="17" t="s">
        <v>12179</v>
      </c>
    </row>
    <row r="823" spans="1:16" x14ac:dyDescent="0.25">
      <c r="A823" s="17" t="s">
        <v>991</v>
      </c>
      <c r="E823" s="17" t="s">
        <v>991</v>
      </c>
      <c r="F823" s="17" t="s">
        <v>10005</v>
      </c>
      <c r="G823" s="17" t="s">
        <v>10005</v>
      </c>
      <c r="H823" s="17" t="s">
        <v>9963</v>
      </c>
      <c r="I823" s="17" t="s">
        <v>9963</v>
      </c>
      <c r="O823" s="17" t="s">
        <v>11851</v>
      </c>
      <c r="P823" s="17" t="s">
        <v>12001</v>
      </c>
    </row>
    <row r="824" spans="1:16" x14ac:dyDescent="0.25">
      <c r="A824" s="17" t="s">
        <v>992</v>
      </c>
      <c r="E824" s="17" t="s">
        <v>992</v>
      </c>
      <c r="F824" s="17" t="s">
        <v>10006</v>
      </c>
      <c r="G824" s="17" t="s">
        <v>10006</v>
      </c>
      <c r="H824" s="17" t="s">
        <v>9964</v>
      </c>
      <c r="I824" s="17" t="s">
        <v>9964</v>
      </c>
      <c r="O824" s="17" t="s">
        <v>11852</v>
      </c>
      <c r="P824" s="17" t="s">
        <v>12180</v>
      </c>
    </row>
    <row r="825" spans="1:16" x14ac:dyDescent="0.25">
      <c r="A825" s="17" t="s">
        <v>993</v>
      </c>
      <c r="E825" s="17" t="s">
        <v>993</v>
      </c>
      <c r="F825" s="17" t="s">
        <v>10007</v>
      </c>
      <c r="G825" s="17" t="s">
        <v>10007</v>
      </c>
      <c r="H825" s="17" t="s">
        <v>9965</v>
      </c>
      <c r="I825" s="17" t="s">
        <v>9965</v>
      </c>
      <c r="O825" s="17" t="s">
        <v>11853</v>
      </c>
      <c r="P825" s="17" t="s">
        <v>12001</v>
      </c>
    </row>
    <row r="826" spans="1:16" x14ac:dyDescent="0.25">
      <c r="A826" s="17" t="s">
        <v>994</v>
      </c>
      <c r="E826" s="17" t="s">
        <v>994</v>
      </c>
      <c r="F826" s="17" t="s">
        <v>10008</v>
      </c>
      <c r="G826" s="17" t="s">
        <v>10008</v>
      </c>
      <c r="H826" s="17" t="s">
        <v>9966</v>
      </c>
      <c r="I826" s="17" t="s">
        <v>9966</v>
      </c>
      <c r="O826" s="17" t="s">
        <v>11854</v>
      </c>
      <c r="P826" s="17" t="s">
        <v>12181</v>
      </c>
    </row>
    <row r="827" spans="1:16" x14ac:dyDescent="0.25">
      <c r="A827" s="17" t="s">
        <v>995</v>
      </c>
      <c r="E827" s="17" t="s">
        <v>995</v>
      </c>
      <c r="F827" s="17" t="s">
        <v>10009</v>
      </c>
      <c r="G827" s="17" t="s">
        <v>10009</v>
      </c>
      <c r="H827" s="17" t="s">
        <v>9967</v>
      </c>
      <c r="I827" s="17" t="s">
        <v>9967</v>
      </c>
      <c r="O827" s="17" t="s">
        <v>11855</v>
      </c>
      <c r="P827" s="17" t="s">
        <v>12001</v>
      </c>
    </row>
    <row r="828" spans="1:16" x14ac:dyDescent="0.25">
      <c r="A828" s="17" t="s">
        <v>996</v>
      </c>
      <c r="E828" s="17" t="s">
        <v>996</v>
      </c>
      <c r="F828" s="17" t="s">
        <v>10010</v>
      </c>
      <c r="G828" s="17" t="s">
        <v>10010</v>
      </c>
      <c r="H828" s="17" t="s">
        <v>9968</v>
      </c>
      <c r="I828" s="17" t="s">
        <v>9968</v>
      </c>
      <c r="O828" s="17" t="s">
        <v>11856</v>
      </c>
      <c r="P828" s="17" t="s">
        <v>12182</v>
      </c>
    </row>
    <row r="829" spans="1:16" x14ac:dyDescent="0.25">
      <c r="A829" s="17" t="s">
        <v>997</v>
      </c>
      <c r="E829" s="17" t="s">
        <v>997</v>
      </c>
      <c r="F829" s="17" t="s">
        <v>10011</v>
      </c>
      <c r="G829" s="17" t="s">
        <v>10011</v>
      </c>
      <c r="H829" s="17" t="s">
        <v>9969</v>
      </c>
      <c r="I829" s="17" t="s">
        <v>9969</v>
      </c>
      <c r="O829" s="17" t="s">
        <v>11857</v>
      </c>
      <c r="P829" s="17" t="s">
        <v>12001</v>
      </c>
    </row>
    <row r="830" spans="1:16" x14ac:dyDescent="0.25">
      <c r="A830" s="17" t="s">
        <v>998</v>
      </c>
      <c r="E830" s="17" t="s">
        <v>998</v>
      </c>
      <c r="F830" s="17" t="s">
        <v>10012</v>
      </c>
      <c r="G830" s="17" t="s">
        <v>10012</v>
      </c>
      <c r="H830" s="17" t="s">
        <v>9970</v>
      </c>
      <c r="I830" s="17" t="s">
        <v>9970</v>
      </c>
      <c r="O830" s="17" t="s">
        <v>11858</v>
      </c>
      <c r="P830" s="17" t="s">
        <v>12183</v>
      </c>
    </row>
    <row r="831" spans="1:16" x14ac:dyDescent="0.25">
      <c r="A831" s="17" t="s">
        <v>999</v>
      </c>
      <c r="E831" s="17" t="s">
        <v>999</v>
      </c>
      <c r="F831" s="17" t="s">
        <v>10013</v>
      </c>
      <c r="G831" s="17" t="s">
        <v>10013</v>
      </c>
      <c r="H831" s="17" t="s">
        <v>9971</v>
      </c>
      <c r="I831" s="17" t="s">
        <v>9971</v>
      </c>
      <c r="O831" s="17" t="s">
        <v>11859</v>
      </c>
      <c r="P831" s="17" t="s">
        <v>12001</v>
      </c>
    </row>
    <row r="832" spans="1:16" x14ac:dyDescent="0.25">
      <c r="A832" s="17" t="s">
        <v>1000</v>
      </c>
      <c r="E832" s="17" t="s">
        <v>1000</v>
      </c>
      <c r="F832" s="17" t="s">
        <v>10014</v>
      </c>
      <c r="G832" s="17" t="s">
        <v>10014</v>
      </c>
      <c r="H832" s="17" t="s">
        <v>9972</v>
      </c>
      <c r="I832" s="17" t="s">
        <v>9972</v>
      </c>
      <c r="P832" s="17" t="s">
        <v>12184</v>
      </c>
    </row>
    <row r="833" spans="1:16" x14ac:dyDescent="0.25">
      <c r="A833" s="17" t="s">
        <v>1001</v>
      </c>
      <c r="E833" s="17" t="s">
        <v>1001</v>
      </c>
      <c r="F833" s="17" t="s">
        <v>10015</v>
      </c>
      <c r="G833" s="17" t="s">
        <v>10015</v>
      </c>
      <c r="H833" s="17" t="s">
        <v>9973</v>
      </c>
      <c r="I833" s="17" t="s">
        <v>9973</v>
      </c>
      <c r="P833" s="17" t="s">
        <v>12001</v>
      </c>
    </row>
    <row r="834" spans="1:16" x14ac:dyDescent="0.25">
      <c r="A834" s="17" t="s">
        <v>1002</v>
      </c>
      <c r="E834" s="17" t="s">
        <v>1002</v>
      </c>
      <c r="F834" s="17" t="s">
        <v>10016</v>
      </c>
      <c r="G834" s="17" t="s">
        <v>10016</v>
      </c>
      <c r="H834" s="17" t="s">
        <v>9974</v>
      </c>
      <c r="I834" s="17" t="s">
        <v>9974</v>
      </c>
      <c r="P834" s="17" t="s">
        <v>12185</v>
      </c>
    </row>
    <row r="835" spans="1:16" x14ac:dyDescent="0.25">
      <c r="A835" s="17" t="s">
        <v>1003</v>
      </c>
      <c r="E835" s="17" t="s">
        <v>1003</v>
      </c>
      <c r="F835" s="17" t="s">
        <v>10017</v>
      </c>
      <c r="G835" s="17" t="s">
        <v>10017</v>
      </c>
      <c r="H835" s="17" t="s">
        <v>9975</v>
      </c>
      <c r="I835" s="17" t="s">
        <v>9975</v>
      </c>
      <c r="P835" s="17" t="s">
        <v>12001</v>
      </c>
    </row>
    <row r="836" spans="1:16" x14ac:dyDescent="0.25">
      <c r="A836" s="17" t="s">
        <v>1004</v>
      </c>
      <c r="E836" s="17" t="s">
        <v>1004</v>
      </c>
      <c r="F836" s="17" t="s">
        <v>10018</v>
      </c>
      <c r="G836" s="17" t="s">
        <v>10018</v>
      </c>
      <c r="H836" s="17" t="s">
        <v>9976</v>
      </c>
      <c r="I836" s="17" t="s">
        <v>9976</v>
      </c>
      <c r="P836" s="17" t="s">
        <v>12186</v>
      </c>
    </row>
    <row r="837" spans="1:16" x14ac:dyDescent="0.25">
      <c r="A837" s="17" t="s">
        <v>1005</v>
      </c>
      <c r="E837" s="17" t="s">
        <v>1005</v>
      </c>
      <c r="F837" s="17" t="s">
        <v>10019</v>
      </c>
      <c r="G837" s="17" t="s">
        <v>10019</v>
      </c>
      <c r="H837" s="17" t="s">
        <v>9977</v>
      </c>
      <c r="I837" s="17" t="s">
        <v>9977</v>
      </c>
      <c r="P837" s="17" t="s">
        <v>12001</v>
      </c>
    </row>
    <row r="838" spans="1:16" x14ac:dyDescent="0.25">
      <c r="A838" s="17" t="s">
        <v>1006</v>
      </c>
      <c r="E838" s="17" t="s">
        <v>1006</v>
      </c>
      <c r="F838" s="17" t="s">
        <v>10020</v>
      </c>
      <c r="G838" s="17" t="s">
        <v>10020</v>
      </c>
      <c r="H838" s="17" t="s">
        <v>9978</v>
      </c>
      <c r="I838" s="17" t="s">
        <v>9978</v>
      </c>
      <c r="P838" s="17" t="s">
        <v>12187</v>
      </c>
    </row>
    <row r="839" spans="1:16" x14ac:dyDescent="0.25">
      <c r="A839" s="17" t="s">
        <v>1007</v>
      </c>
      <c r="E839" s="17" t="s">
        <v>1007</v>
      </c>
      <c r="F839" s="17" t="s">
        <v>10021</v>
      </c>
      <c r="G839" s="17" t="s">
        <v>10021</v>
      </c>
      <c r="H839" s="17" t="s">
        <v>9979</v>
      </c>
      <c r="I839" s="17" t="s">
        <v>9979</v>
      </c>
      <c r="P839" s="17" t="s">
        <v>12001</v>
      </c>
    </row>
    <row r="840" spans="1:16" x14ac:dyDescent="0.25">
      <c r="A840" s="17" t="s">
        <v>1008</v>
      </c>
      <c r="E840" s="17" t="s">
        <v>1008</v>
      </c>
      <c r="F840" s="17" t="s">
        <v>10022</v>
      </c>
      <c r="G840" s="17" t="s">
        <v>10022</v>
      </c>
      <c r="H840" s="17" t="s">
        <v>9980</v>
      </c>
      <c r="I840" s="17" t="s">
        <v>9980</v>
      </c>
      <c r="P840" s="17" t="s">
        <v>12188</v>
      </c>
    </row>
    <row r="841" spans="1:16" x14ac:dyDescent="0.25">
      <c r="A841" s="17" t="s">
        <v>1009</v>
      </c>
      <c r="E841" s="17" t="s">
        <v>1009</v>
      </c>
      <c r="F841" s="17" t="s">
        <v>10023</v>
      </c>
      <c r="G841" s="17" t="s">
        <v>10023</v>
      </c>
      <c r="H841" s="17" t="s">
        <v>10801</v>
      </c>
      <c r="I841" s="17" t="s">
        <v>10801</v>
      </c>
      <c r="P841" s="17" t="s">
        <v>12189</v>
      </c>
    </row>
    <row r="842" spans="1:16" x14ac:dyDescent="0.25">
      <c r="A842" s="17" t="s">
        <v>1010</v>
      </c>
      <c r="E842" s="17" t="s">
        <v>1010</v>
      </c>
      <c r="F842" s="17" t="s">
        <v>10024</v>
      </c>
      <c r="G842" s="17" t="s">
        <v>10024</v>
      </c>
      <c r="H842" s="17" t="s">
        <v>10802</v>
      </c>
      <c r="I842" s="17" t="s">
        <v>10802</v>
      </c>
    </row>
    <row r="843" spans="1:16" x14ac:dyDescent="0.25">
      <c r="A843" s="17" t="s">
        <v>1011</v>
      </c>
      <c r="E843" s="17" t="s">
        <v>1011</v>
      </c>
      <c r="F843" s="17" t="s">
        <v>10025</v>
      </c>
      <c r="G843" s="17" t="s">
        <v>10025</v>
      </c>
      <c r="H843" s="17" t="s">
        <v>10803</v>
      </c>
      <c r="I843" s="17" t="s">
        <v>10803</v>
      </c>
    </row>
    <row r="844" spans="1:16" x14ac:dyDescent="0.25">
      <c r="A844" s="17" t="s">
        <v>1012</v>
      </c>
      <c r="E844" s="17" t="s">
        <v>1012</v>
      </c>
      <c r="F844" s="17" t="s">
        <v>10026</v>
      </c>
      <c r="G844" s="17" t="s">
        <v>10026</v>
      </c>
      <c r="H844" s="17" t="s">
        <v>10804</v>
      </c>
      <c r="I844" s="17" t="s">
        <v>10804</v>
      </c>
    </row>
    <row r="845" spans="1:16" x14ac:dyDescent="0.25">
      <c r="A845" s="17" t="s">
        <v>1013</v>
      </c>
      <c r="E845" s="17" t="s">
        <v>1013</v>
      </c>
      <c r="F845" s="17" t="s">
        <v>10027</v>
      </c>
      <c r="G845" s="17" t="s">
        <v>10027</v>
      </c>
      <c r="H845" s="17" t="s">
        <v>10805</v>
      </c>
      <c r="I845" s="17" t="s">
        <v>10805</v>
      </c>
    </row>
    <row r="846" spans="1:16" x14ac:dyDescent="0.25">
      <c r="A846" s="17" t="s">
        <v>1014</v>
      </c>
      <c r="E846" s="17" t="s">
        <v>1014</v>
      </c>
      <c r="F846" s="17" t="s">
        <v>10028</v>
      </c>
      <c r="G846" s="17" t="s">
        <v>10028</v>
      </c>
      <c r="H846" s="17" t="s">
        <v>10806</v>
      </c>
      <c r="I846" s="17" t="s">
        <v>10806</v>
      </c>
    </row>
    <row r="847" spans="1:16" x14ac:dyDescent="0.25">
      <c r="A847" s="17" t="s">
        <v>1015</v>
      </c>
      <c r="E847" s="17" t="s">
        <v>1015</v>
      </c>
      <c r="F847" s="17" t="s">
        <v>10029</v>
      </c>
      <c r="G847" s="17" t="s">
        <v>10029</v>
      </c>
      <c r="H847" s="17" t="s">
        <v>10807</v>
      </c>
      <c r="I847" s="17" t="s">
        <v>10807</v>
      </c>
    </row>
    <row r="848" spans="1:16" x14ac:dyDescent="0.25">
      <c r="A848" s="17" t="s">
        <v>1016</v>
      </c>
      <c r="E848" s="17" t="s">
        <v>1016</v>
      </c>
      <c r="F848" s="17" t="s">
        <v>10030</v>
      </c>
      <c r="G848" s="17" t="s">
        <v>10030</v>
      </c>
      <c r="H848" s="17" t="s">
        <v>10808</v>
      </c>
      <c r="I848" s="17" t="s">
        <v>10808</v>
      </c>
    </row>
    <row r="849" spans="1:9" x14ac:dyDescent="0.25">
      <c r="A849" s="17" t="s">
        <v>1017</v>
      </c>
      <c r="E849" s="17" t="s">
        <v>1017</v>
      </c>
      <c r="F849" s="17" t="s">
        <v>10031</v>
      </c>
      <c r="G849" s="17" t="s">
        <v>10031</v>
      </c>
      <c r="H849" s="17" t="s">
        <v>10809</v>
      </c>
      <c r="I849" s="17" t="s">
        <v>10809</v>
      </c>
    </row>
    <row r="850" spans="1:9" x14ac:dyDescent="0.25">
      <c r="A850" s="17" t="s">
        <v>1018</v>
      </c>
      <c r="E850" s="17" t="s">
        <v>1018</v>
      </c>
      <c r="F850" s="17" t="s">
        <v>10032</v>
      </c>
      <c r="G850" s="17" t="s">
        <v>10032</v>
      </c>
      <c r="H850" s="17" t="s">
        <v>10810</v>
      </c>
      <c r="I850" s="17" t="s">
        <v>10810</v>
      </c>
    </row>
    <row r="851" spans="1:9" x14ac:dyDescent="0.25">
      <c r="A851" s="17" t="s">
        <v>1019</v>
      </c>
      <c r="E851" s="17" t="s">
        <v>1019</v>
      </c>
      <c r="F851" s="17" t="s">
        <v>10033</v>
      </c>
      <c r="G851" s="17" t="s">
        <v>10033</v>
      </c>
      <c r="H851" s="17" t="s">
        <v>10811</v>
      </c>
      <c r="I851" s="17" t="s">
        <v>10811</v>
      </c>
    </row>
    <row r="852" spans="1:9" x14ac:dyDescent="0.25">
      <c r="A852" s="17" t="s">
        <v>1020</v>
      </c>
      <c r="E852" s="17" t="s">
        <v>1020</v>
      </c>
      <c r="F852" s="17" t="s">
        <v>10034</v>
      </c>
      <c r="G852" s="17" t="s">
        <v>10034</v>
      </c>
      <c r="H852" s="17" t="s">
        <v>10812</v>
      </c>
      <c r="I852" s="17" t="s">
        <v>10812</v>
      </c>
    </row>
    <row r="853" spans="1:9" x14ac:dyDescent="0.25">
      <c r="A853" s="17" t="s">
        <v>1021</v>
      </c>
      <c r="E853" s="17" t="s">
        <v>1021</v>
      </c>
      <c r="F853" s="17" t="s">
        <v>10035</v>
      </c>
      <c r="G853" s="17" t="s">
        <v>10035</v>
      </c>
      <c r="H853" s="17" t="s">
        <v>10813</v>
      </c>
      <c r="I853" s="17" t="s">
        <v>10813</v>
      </c>
    </row>
    <row r="854" spans="1:9" x14ac:dyDescent="0.25">
      <c r="A854" s="17" t="s">
        <v>1022</v>
      </c>
      <c r="E854" s="17" t="s">
        <v>1022</v>
      </c>
      <c r="F854" s="17" t="s">
        <v>10036</v>
      </c>
      <c r="G854" s="17" t="s">
        <v>10036</v>
      </c>
      <c r="H854" s="17" t="s">
        <v>10814</v>
      </c>
      <c r="I854" s="17" t="s">
        <v>10814</v>
      </c>
    </row>
    <row r="855" spans="1:9" x14ac:dyDescent="0.25">
      <c r="A855" s="17" t="s">
        <v>1023</v>
      </c>
      <c r="E855" s="17" t="s">
        <v>1023</v>
      </c>
      <c r="F855" s="17" t="s">
        <v>10037</v>
      </c>
      <c r="G855" s="17" t="s">
        <v>10037</v>
      </c>
      <c r="H855" s="17" t="s">
        <v>9981</v>
      </c>
      <c r="I855" s="17" t="s">
        <v>9981</v>
      </c>
    </row>
    <row r="856" spans="1:9" x14ac:dyDescent="0.25">
      <c r="A856" s="17" t="s">
        <v>1024</v>
      </c>
      <c r="E856" s="17" t="s">
        <v>1024</v>
      </c>
      <c r="F856" s="17" t="s">
        <v>10038</v>
      </c>
      <c r="G856" s="17" t="s">
        <v>10038</v>
      </c>
      <c r="H856" s="17" t="s">
        <v>9982</v>
      </c>
      <c r="I856" s="17" t="s">
        <v>9982</v>
      </c>
    </row>
    <row r="857" spans="1:9" x14ac:dyDescent="0.25">
      <c r="A857" s="17" t="s">
        <v>1025</v>
      </c>
      <c r="E857" s="17" t="s">
        <v>1025</v>
      </c>
      <c r="F857" s="17" t="s">
        <v>10039</v>
      </c>
      <c r="G857" s="17" t="s">
        <v>10039</v>
      </c>
      <c r="H857" s="17" t="s">
        <v>9983</v>
      </c>
      <c r="I857" s="17" t="s">
        <v>9983</v>
      </c>
    </row>
    <row r="858" spans="1:9" x14ac:dyDescent="0.25">
      <c r="A858" s="17" t="s">
        <v>1026</v>
      </c>
      <c r="E858" s="17" t="s">
        <v>1026</v>
      </c>
      <c r="F858" s="17" t="s">
        <v>10040</v>
      </c>
      <c r="G858" s="17" t="s">
        <v>10040</v>
      </c>
      <c r="H858" s="17" t="s">
        <v>9984</v>
      </c>
      <c r="I858" s="17" t="s">
        <v>9984</v>
      </c>
    </row>
    <row r="859" spans="1:9" x14ac:dyDescent="0.25">
      <c r="A859" s="17" t="s">
        <v>1027</v>
      </c>
      <c r="E859" s="17" t="s">
        <v>1027</v>
      </c>
      <c r="F859" s="17" t="s">
        <v>10041</v>
      </c>
      <c r="G859" s="17" t="s">
        <v>10041</v>
      </c>
      <c r="H859" s="17" t="s">
        <v>9985</v>
      </c>
      <c r="I859" s="17" t="s">
        <v>9985</v>
      </c>
    </row>
    <row r="860" spans="1:9" x14ac:dyDescent="0.25">
      <c r="A860" s="17" t="s">
        <v>1028</v>
      </c>
      <c r="E860" s="17" t="s">
        <v>1028</v>
      </c>
      <c r="F860" s="17" t="s">
        <v>10042</v>
      </c>
      <c r="G860" s="17" t="s">
        <v>10042</v>
      </c>
      <c r="H860" s="17" t="s">
        <v>9986</v>
      </c>
      <c r="I860" s="17" t="s">
        <v>9986</v>
      </c>
    </row>
    <row r="861" spans="1:9" x14ac:dyDescent="0.25">
      <c r="A861" s="17" t="s">
        <v>1029</v>
      </c>
      <c r="E861" s="17" t="s">
        <v>1029</v>
      </c>
      <c r="F861" s="17" t="s">
        <v>10043</v>
      </c>
      <c r="G861" s="17" t="s">
        <v>10043</v>
      </c>
      <c r="H861" s="17" t="s">
        <v>9987</v>
      </c>
      <c r="I861" s="17" t="s">
        <v>9987</v>
      </c>
    </row>
    <row r="862" spans="1:9" x14ac:dyDescent="0.25">
      <c r="A862" s="17" t="s">
        <v>1030</v>
      </c>
      <c r="E862" s="17" t="s">
        <v>1030</v>
      </c>
      <c r="F862" s="17" t="s">
        <v>10044</v>
      </c>
      <c r="G862" s="17" t="s">
        <v>10044</v>
      </c>
      <c r="H862" s="17" t="s">
        <v>9988</v>
      </c>
      <c r="I862" s="17" t="s">
        <v>9988</v>
      </c>
    </row>
    <row r="863" spans="1:9" x14ac:dyDescent="0.25">
      <c r="A863" s="17" t="s">
        <v>1031</v>
      </c>
      <c r="E863" s="17" t="s">
        <v>1031</v>
      </c>
      <c r="F863" s="17" t="s">
        <v>10045</v>
      </c>
      <c r="G863" s="17" t="s">
        <v>10045</v>
      </c>
      <c r="H863" s="17" t="s">
        <v>9989</v>
      </c>
      <c r="I863" s="17" t="s">
        <v>9989</v>
      </c>
    </row>
    <row r="864" spans="1:9" x14ac:dyDescent="0.25">
      <c r="A864" s="17" t="s">
        <v>1032</v>
      </c>
      <c r="E864" s="17" t="s">
        <v>1032</v>
      </c>
      <c r="F864" s="17" t="s">
        <v>10046</v>
      </c>
      <c r="G864" s="17" t="s">
        <v>10046</v>
      </c>
      <c r="H864" s="17" t="s">
        <v>9990</v>
      </c>
      <c r="I864" s="17" t="s">
        <v>9990</v>
      </c>
    </row>
    <row r="865" spans="1:9" x14ac:dyDescent="0.25">
      <c r="A865" s="17" t="s">
        <v>1033</v>
      </c>
      <c r="E865" s="17" t="s">
        <v>1033</v>
      </c>
      <c r="F865" s="17" t="s">
        <v>10047</v>
      </c>
      <c r="G865" s="17" t="s">
        <v>10047</v>
      </c>
      <c r="H865" s="17" t="s">
        <v>9991</v>
      </c>
      <c r="I865" s="17" t="s">
        <v>9991</v>
      </c>
    </row>
    <row r="866" spans="1:9" x14ac:dyDescent="0.25">
      <c r="A866" s="17" t="s">
        <v>1034</v>
      </c>
      <c r="E866" s="17" t="s">
        <v>1034</v>
      </c>
      <c r="F866" s="17" t="s">
        <v>10048</v>
      </c>
      <c r="G866" s="17" t="s">
        <v>10048</v>
      </c>
      <c r="H866" s="17" t="s">
        <v>9992</v>
      </c>
      <c r="I866" s="17" t="s">
        <v>9992</v>
      </c>
    </row>
    <row r="867" spans="1:9" x14ac:dyDescent="0.25">
      <c r="A867" s="17" t="s">
        <v>1035</v>
      </c>
      <c r="E867" s="17" t="s">
        <v>1035</v>
      </c>
      <c r="F867" s="17" t="s">
        <v>10049</v>
      </c>
      <c r="G867" s="17" t="s">
        <v>10049</v>
      </c>
      <c r="H867" s="17" t="s">
        <v>9993</v>
      </c>
      <c r="I867" s="17" t="s">
        <v>9993</v>
      </c>
    </row>
    <row r="868" spans="1:9" x14ac:dyDescent="0.25">
      <c r="A868" s="17" t="s">
        <v>1036</v>
      </c>
      <c r="E868" s="17" t="s">
        <v>1036</v>
      </c>
      <c r="F868" s="17" t="s">
        <v>10050</v>
      </c>
      <c r="G868" s="17" t="s">
        <v>10050</v>
      </c>
      <c r="H868" s="17" t="s">
        <v>9994</v>
      </c>
      <c r="I868" s="17" t="s">
        <v>9994</v>
      </c>
    </row>
    <row r="869" spans="1:9" x14ac:dyDescent="0.25">
      <c r="A869" s="17" t="s">
        <v>1037</v>
      </c>
      <c r="E869" s="17" t="s">
        <v>1037</v>
      </c>
      <c r="F869" s="17" t="s">
        <v>10051</v>
      </c>
      <c r="G869" s="17" t="s">
        <v>10051</v>
      </c>
      <c r="H869" s="17" t="s">
        <v>9995</v>
      </c>
      <c r="I869" s="17" t="s">
        <v>9995</v>
      </c>
    </row>
    <row r="870" spans="1:9" x14ac:dyDescent="0.25">
      <c r="A870" s="17" t="s">
        <v>1038</v>
      </c>
      <c r="E870" s="17" t="s">
        <v>1038</v>
      </c>
      <c r="F870" s="17" t="s">
        <v>10052</v>
      </c>
      <c r="G870" s="17" t="s">
        <v>10052</v>
      </c>
      <c r="H870" s="17" t="s">
        <v>9996</v>
      </c>
      <c r="I870" s="17" t="s">
        <v>9996</v>
      </c>
    </row>
    <row r="871" spans="1:9" x14ac:dyDescent="0.25">
      <c r="A871" s="17" t="s">
        <v>1039</v>
      </c>
      <c r="E871" s="17" t="s">
        <v>1039</v>
      </c>
      <c r="F871" s="17" t="s">
        <v>10053</v>
      </c>
      <c r="G871" s="17" t="s">
        <v>10053</v>
      </c>
      <c r="H871" s="17" t="s">
        <v>9997</v>
      </c>
      <c r="I871" s="17" t="s">
        <v>9997</v>
      </c>
    </row>
    <row r="872" spans="1:9" x14ac:dyDescent="0.25">
      <c r="A872" s="17" t="s">
        <v>1040</v>
      </c>
      <c r="E872" s="17" t="s">
        <v>1040</v>
      </c>
      <c r="F872" s="17" t="s">
        <v>10054</v>
      </c>
      <c r="G872" s="17" t="s">
        <v>10054</v>
      </c>
      <c r="H872" s="17" t="s">
        <v>9998</v>
      </c>
      <c r="I872" s="17" t="s">
        <v>9998</v>
      </c>
    </row>
    <row r="873" spans="1:9" x14ac:dyDescent="0.25">
      <c r="A873" s="17" t="s">
        <v>1041</v>
      </c>
      <c r="E873" s="17" t="s">
        <v>1041</v>
      </c>
      <c r="F873" s="17" t="s">
        <v>10055</v>
      </c>
      <c r="G873" s="17" t="s">
        <v>10055</v>
      </c>
      <c r="H873" s="17" t="s">
        <v>9999</v>
      </c>
      <c r="I873" s="17" t="s">
        <v>9999</v>
      </c>
    </row>
    <row r="874" spans="1:9" x14ac:dyDescent="0.25">
      <c r="A874" s="17" t="s">
        <v>1042</v>
      </c>
      <c r="E874" s="17" t="s">
        <v>1042</v>
      </c>
      <c r="F874" s="17" t="s">
        <v>10056</v>
      </c>
      <c r="G874" s="17" t="s">
        <v>10056</v>
      </c>
      <c r="H874" s="17" t="s">
        <v>10000</v>
      </c>
      <c r="I874" s="17" t="s">
        <v>10000</v>
      </c>
    </row>
    <row r="875" spans="1:9" x14ac:dyDescent="0.25">
      <c r="A875" s="17" t="s">
        <v>1043</v>
      </c>
      <c r="E875" s="17" t="s">
        <v>1043</v>
      </c>
      <c r="F875" s="17" t="s">
        <v>10057</v>
      </c>
      <c r="G875" s="17" t="s">
        <v>10057</v>
      </c>
      <c r="H875" s="17" t="s">
        <v>10001</v>
      </c>
      <c r="I875" s="17" t="s">
        <v>10001</v>
      </c>
    </row>
    <row r="876" spans="1:9" x14ac:dyDescent="0.25">
      <c r="A876" s="17" t="s">
        <v>1044</v>
      </c>
      <c r="E876" s="17" t="s">
        <v>1044</v>
      </c>
      <c r="F876" s="17" t="s">
        <v>10058</v>
      </c>
      <c r="G876" s="17" t="s">
        <v>10058</v>
      </c>
      <c r="H876" s="17" t="s">
        <v>10002</v>
      </c>
      <c r="I876" s="17" t="s">
        <v>10002</v>
      </c>
    </row>
    <row r="877" spans="1:9" x14ac:dyDescent="0.25">
      <c r="A877" s="17" t="s">
        <v>1045</v>
      </c>
      <c r="E877" s="17" t="s">
        <v>1045</v>
      </c>
      <c r="F877" s="17" t="s">
        <v>10059</v>
      </c>
      <c r="G877" s="17" t="s">
        <v>10059</v>
      </c>
      <c r="H877" s="17" t="s">
        <v>10003</v>
      </c>
      <c r="I877" s="17" t="s">
        <v>10003</v>
      </c>
    </row>
    <row r="878" spans="1:9" x14ac:dyDescent="0.25">
      <c r="A878" s="17" t="s">
        <v>1046</v>
      </c>
      <c r="E878" s="17" t="s">
        <v>1046</v>
      </c>
      <c r="F878" s="17" t="s">
        <v>10060</v>
      </c>
      <c r="G878" s="17" t="s">
        <v>10060</v>
      </c>
      <c r="H878" s="17" t="s">
        <v>10004</v>
      </c>
      <c r="I878" s="17" t="s">
        <v>10004</v>
      </c>
    </row>
    <row r="879" spans="1:9" x14ac:dyDescent="0.25">
      <c r="A879" s="17" t="s">
        <v>1047</v>
      </c>
      <c r="E879" s="17" t="s">
        <v>1047</v>
      </c>
      <c r="F879" s="17" t="s">
        <v>10061</v>
      </c>
      <c r="G879" s="17" t="s">
        <v>10061</v>
      </c>
      <c r="H879" s="17" t="s">
        <v>10005</v>
      </c>
      <c r="I879" s="17" t="s">
        <v>10005</v>
      </c>
    </row>
    <row r="880" spans="1:9" x14ac:dyDescent="0.25">
      <c r="A880" s="17" t="s">
        <v>1048</v>
      </c>
      <c r="E880" s="17" t="s">
        <v>1048</v>
      </c>
      <c r="F880" s="17" t="s">
        <v>10062</v>
      </c>
      <c r="G880" s="17" t="s">
        <v>10062</v>
      </c>
      <c r="H880" s="17" t="s">
        <v>10006</v>
      </c>
      <c r="I880" s="17" t="s">
        <v>10006</v>
      </c>
    </row>
    <row r="881" spans="1:9" x14ac:dyDescent="0.25">
      <c r="A881" s="17" t="s">
        <v>1049</v>
      </c>
      <c r="E881" s="17" t="s">
        <v>1049</v>
      </c>
      <c r="F881" s="17" t="s">
        <v>10063</v>
      </c>
      <c r="G881" s="17" t="s">
        <v>10063</v>
      </c>
      <c r="H881" s="17" t="s">
        <v>10007</v>
      </c>
      <c r="I881" s="17" t="s">
        <v>10007</v>
      </c>
    </row>
    <row r="882" spans="1:9" x14ac:dyDescent="0.25">
      <c r="A882" s="17" t="s">
        <v>1050</v>
      </c>
      <c r="E882" s="17" t="s">
        <v>1050</v>
      </c>
      <c r="F882" s="17" t="s">
        <v>10064</v>
      </c>
      <c r="G882" s="17" t="s">
        <v>10064</v>
      </c>
      <c r="H882" s="17" t="s">
        <v>10008</v>
      </c>
      <c r="I882" s="17" t="s">
        <v>10008</v>
      </c>
    </row>
    <row r="883" spans="1:9" x14ac:dyDescent="0.25">
      <c r="A883" s="17" t="s">
        <v>1051</v>
      </c>
      <c r="E883" s="17" t="s">
        <v>1051</v>
      </c>
      <c r="F883" s="17" t="s">
        <v>10065</v>
      </c>
      <c r="G883" s="17" t="s">
        <v>10065</v>
      </c>
      <c r="H883" s="17" t="s">
        <v>10009</v>
      </c>
      <c r="I883" s="17" t="s">
        <v>10009</v>
      </c>
    </row>
    <row r="884" spans="1:9" x14ac:dyDescent="0.25">
      <c r="A884" s="17" t="s">
        <v>1052</v>
      </c>
      <c r="E884" s="17" t="s">
        <v>1052</v>
      </c>
      <c r="F884" s="17" t="s">
        <v>10066</v>
      </c>
      <c r="G884" s="17" t="s">
        <v>10066</v>
      </c>
      <c r="H884" s="17" t="s">
        <v>10010</v>
      </c>
      <c r="I884" s="17" t="s">
        <v>10010</v>
      </c>
    </row>
    <row r="885" spans="1:9" x14ac:dyDescent="0.25">
      <c r="A885" s="17" t="s">
        <v>1053</v>
      </c>
      <c r="E885" s="17" t="s">
        <v>1053</v>
      </c>
      <c r="F885" s="17" t="s">
        <v>10067</v>
      </c>
      <c r="G885" s="17" t="s">
        <v>10067</v>
      </c>
      <c r="H885" s="17" t="s">
        <v>10011</v>
      </c>
      <c r="I885" s="17" t="s">
        <v>10011</v>
      </c>
    </row>
    <row r="886" spans="1:9" x14ac:dyDescent="0.25">
      <c r="A886" s="17" t="s">
        <v>1054</v>
      </c>
      <c r="E886" s="17" t="s">
        <v>1054</v>
      </c>
      <c r="F886" s="17" t="s">
        <v>10068</v>
      </c>
      <c r="G886" s="17" t="s">
        <v>10068</v>
      </c>
      <c r="H886" s="17" t="s">
        <v>10012</v>
      </c>
      <c r="I886" s="17" t="s">
        <v>10012</v>
      </c>
    </row>
    <row r="887" spans="1:9" x14ac:dyDescent="0.25">
      <c r="A887" s="17" t="s">
        <v>1055</v>
      </c>
      <c r="E887" s="17" t="s">
        <v>1055</v>
      </c>
      <c r="F887" s="17" t="s">
        <v>10069</v>
      </c>
      <c r="G887" s="17" t="s">
        <v>10069</v>
      </c>
      <c r="H887" s="17" t="s">
        <v>10013</v>
      </c>
      <c r="I887" s="17" t="s">
        <v>10013</v>
      </c>
    </row>
    <row r="888" spans="1:9" x14ac:dyDescent="0.25">
      <c r="A888" s="17" t="s">
        <v>1056</v>
      </c>
      <c r="E888" s="17" t="s">
        <v>1056</v>
      </c>
      <c r="F888" s="17" t="s">
        <v>10070</v>
      </c>
      <c r="G888" s="17" t="s">
        <v>10070</v>
      </c>
      <c r="H888" s="17" t="s">
        <v>10014</v>
      </c>
      <c r="I888" s="17" t="s">
        <v>10014</v>
      </c>
    </row>
    <row r="889" spans="1:9" x14ac:dyDescent="0.25">
      <c r="A889" s="17" t="s">
        <v>1057</v>
      </c>
      <c r="E889" s="17" t="s">
        <v>1057</v>
      </c>
      <c r="F889" s="17" t="s">
        <v>10071</v>
      </c>
      <c r="G889" s="17" t="s">
        <v>10071</v>
      </c>
      <c r="H889" s="17" t="s">
        <v>10015</v>
      </c>
      <c r="I889" s="17" t="s">
        <v>10015</v>
      </c>
    </row>
    <row r="890" spans="1:9" x14ac:dyDescent="0.25">
      <c r="A890" s="17" t="s">
        <v>1058</v>
      </c>
      <c r="E890" s="17" t="s">
        <v>1058</v>
      </c>
      <c r="F890" s="17" t="s">
        <v>10072</v>
      </c>
      <c r="G890" s="17" t="s">
        <v>10072</v>
      </c>
      <c r="H890" s="17" t="s">
        <v>10016</v>
      </c>
      <c r="I890" s="17" t="s">
        <v>10016</v>
      </c>
    </row>
    <row r="891" spans="1:9" x14ac:dyDescent="0.25">
      <c r="A891" s="17" t="s">
        <v>1059</v>
      </c>
      <c r="E891" s="17" t="s">
        <v>1059</v>
      </c>
      <c r="F891" s="17" t="s">
        <v>10073</v>
      </c>
      <c r="G891" s="17" t="s">
        <v>10073</v>
      </c>
      <c r="H891" s="17" t="s">
        <v>10017</v>
      </c>
      <c r="I891" s="17" t="s">
        <v>10017</v>
      </c>
    </row>
    <row r="892" spans="1:9" x14ac:dyDescent="0.25">
      <c r="A892" s="17" t="s">
        <v>1060</v>
      </c>
      <c r="E892" s="17" t="s">
        <v>1060</v>
      </c>
      <c r="F892" s="17" t="s">
        <v>10074</v>
      </c>
      <c r="G892" s="17" t="s">
        <v>10074</v>
      </c>
      <c r="H892" s="17" t="s">
        <v>10018</v>
      </c>
      <c r="I892" s="17" t="s">
        <v>10018</v>
      </c>
    </row>
    <row r="893" spans="1:9" x14ac:dyDescent="0.25">
      <c r="A893" s="17" t="s">
        <v>1061</v>
      </c>
      <c r="E893" s="17" t="s">
        <v>1061</v>
      </c>
      <c r="F893" s="17" t="s">
        <v>10075</v>
      </c>
      <c r="G893" s="17" t="s">
        <v>10075</v>
      </c>
      <c r="H893" s="17" t="s">
        <v>10019</v>
      </c>
      <c r="I893" s="17" t="s">
        <v>10019</v>
      </c>
    </row>
    <row r="894" spans="1:9" x14ac:dyDescent="0.25">
      <c r="A894" s="17" t="s">
        <v>1062</v>
      </c>
      <c r="E894" s="17" t="s">
        <v>1062</v>
      </c>
      <c r="F894" s="17" t="s">
        <v>10076</v>
      </c>
      <c r="G894" s="17" t="s">
        <v>10076</v>
      </c>
      <c r="H894" s="17" t="s">
        <v>10020</v>
      </c>
      <c r="I894" s="17" t="s">
        <v>10020</v>
      </c>
    </row>
    <row r="895" spans="1:9" x14ac:dyDescent="0.25">
      <c r="A895" s="17" t="s">
        <v>1063</v>
      </c>
      <c r="E895" s="17" t="s">
        <v>1063</v>
      </c>
      <c r="F895" s="17" t="s">
        <v>10077</v>
      </c>
      <c r="G895" s="17" t="s">
        <v>10077</v>
      </c>
      <c r="H895" s="17" t="s">
        <v>10021</v>
      </c>
      <c r="I895" s="17" t="s">
        <v>10021</v>
      </c>
    </row>
    <row r="896" spans="1:9" x14ac:dyDescent="0.25">
      <c r="A896" s="17" t="s">
        <v>1064</v>
      </c>
      <c r="E896" s="17" t="s">
        <v>1064</v>
      </c>
      <c r="F896" s="17" t="s">
        <v>10078</v>
      </c>
      <c r="G896" s="17" t="s">
        <v>10078</v>
      </c>
      <c r="H896" s="17" t="s">
        <v>10022</v>
      </c>
      <c r="I896" s="17" t="s">
        <v>10022</v>
      </c>
    </row>
    <row r="897" spans="1:9" x14ac:dyDescent="0.25">
      <c r="A897" s="17" t="s">
        <v>1065</v>
      </c>
      <c r="E897" s="17" t="s">
        <v>1065</v>
      </c>
      <c r="F897" s="17" t="s">
        <v>10079</v>
      </c>
      <c r="G897" s="17" t="s">
        <v>10079</v>
      </c>
      <c r="H897" s="17" t="s">
        <v>10023</v>
      </c>
      <c r="I897" s="17" t="s">
        <v>10023</v>
      </c>
    </row>
    <row r="898" spans="1:9" x14ac:dyDescent="0.25">
      <c r="A898" s="17" t="s">
        <v>1066</v>
      </c>
      <c r="E898" s="17" t="s">
        <v>1066</v>
      </c>
      <c r="F898" s="17" t="s">
        <v>10080</v>
      </c>
      <c r="G898" s="17" t="s">
        <v>10080</v>
      </c>
      <c r="H898" s="17" t="s">
        <v>10024</v>
      </c>
      <c r="I898" s="17" t="s">
        <v>10024</v>
      </c>
    </row>
    <row r="899" spans="1:9" x14ac:dyDescent="0.25">
      <c r="A899" s="17" t="s">
        <v>1067</v>
      </c>
      <c r="E899" s="17" t="s">
        <v>1067</v>
      </c>
      <c r="F899" s="17" t="s">
        <v>10081</v>
      </c>
      <c r="G899" s="17" t="s">
        <v>10081</v>
      </c>
      <c r="H899" s="17" t="s">
        <v>10025</v>
      </c>
      <c r="I899" s="17" t="s">
        <v>10025</v>
      </c>
    </row>
    <row r="900" spans="1:9" x14ac:dyDescent="0.25">
      <c r="A900" s="17" t="s">
        <v>1068</v>
      </c>
      <c r="E900" s="17" t="s">
        <v>1068</v>
      </c>
      <c r="F900" s="17" t="s">
        <v>10082</v>
      </c>
      <c r="G900" s="17" t="s">
        <v>10082</v>
      </c>
      <c r="H900" s="17" t="s">
        <v>10026</v>
      </c>
      <c r="I900" s="17" t="s">
        <v>10026</v>
      </c>
    </row>
    <row r="901" spans="1:9" x14ac:dyDescent="0.25">
      <c r="A901" s="17" t="s">
        <v>1069</v>
      </c>
      <c r="E901" s="17" t="s">
        <v>1069</v>
      </c>
      <c r="F901" s="17" t="s">
        <v>10083</v>
      </c>
      <c r="G901" s="17" t="s">
        <v>10083</v>
      </c>
      <c r="H901" s="17" t="s">
        <v>10027</v>
      </c>
      <c r="I901" s="17" t="s">
        <v>10027</v>
      </c>
    </row>
    <row r="902" spans="1:9" x14ac:dyDescent="0.25">
      <c r="A902" s="17" t="s">
        <v>1070</v>
      </c>
      <c r="E902" s="17" t="s">
        <v>1070</v>
      </c>
      <c r="F902" s="17" t="s">
        <v>10084</v>
      </c>
      <c r="G902" s="17" t="s">
        <v>10084</v>
      </c>
      <c r="H902" s="17" t="s">
        <v>10028</v>
      </c>
      <c r="I902" s="17" t="s">
        <v>10028</v>
      </c>
    </row>
    <row r="903" spans="1:9" x14ac:dyDescent="0.25">
      <c r="A903" s="17" t="s">
        <v>1071</v>
      </c>
      <c r="E903" s="17" t="s">
        <v>1071</v>
      </c>
      <c r="F903" s="17" t="s">
        <v>10085</v>
      </c>
      <c r="G903" s="17" t="s">
        <v>10085</v>
      </c>
      <c r="H903" s="17" t="s">
        <v>10029</v>
      </c>
      <c r="I903" s="17" t="s">
        <v>10029</v>
      </c>
    </row>
    <row r="904" spans="1:9" x14ac:dyDescent="0.25">
      <c r="A904" s="17" t="s">
        <v>1072</v>
      </c>
      <c r="E904" s="17" t="s">
        <v>1072</v>
      </c>
      <c r="F904" s="17" t="s">
        <v>10086</v>
      </c>
      <c r="G904" s="17" t="s">
        <v>10086</v>
      </c>
      <c r="H904" s="17" t="s">
        <v>10030</v>
      </c>
      <c r="I904" s="17" t="s">
        <v>10030</v>
      </c>
    </row>
    <row r="905" spans="1:9" x14ac:dyDescent="0.25">
      <c r="A905" s="17" t="s">
        <v>1073</v>
      </c>
      <c r="E905" s="17" t="s">
        <v>1073</v>
      </c>
      <c r="F905" s="17" t="s">
        <v>10087</v>
      </c>
      <c r="G905" s="17" t="s">
        <v>10087</v>
      </c>
      <c r="H905" s="17" t="s">
        <v>10031</v>
      </c>
      <c r="I905" s="17" t="s">
        <v>10031</v>
      </c>
    </row>
    <row r="906" spans="1:9" x14ac:dyDescent="0.25">
      <c r="A906" s="17" t="s">
        <v>1074</v>
      </c>
      <c r="E906" s="17" t="s">
        <v>1074</v>
      </c>
      <c r="F906" s="17" t="s">
        <v>10088</v>
      </c>
      <c r="G906" s="17" t="s">
        <v>10088</v>
      </c>
      <c r="H906" s="17" t="s">
        <v>10032</v>
      </c>
      <c r="I906" s="17" t="s">
        <v>10032</v>
      </c>
    </row>
    <row r="907" spans="1:9" x14ac:dyDescent="0.25">
      <c r="A907" s="17" t="s">
        <v>1075</v>
      </c>
      <c r="E907" s="17" t="s">
        <v>1075</v>
      </c>
      <c r="F907" s="17" t="s">
        <v>10089</v>
      </c>
      <c r="G907" s="17" t="s">
        <v>10089</v>
      </c>
      <c r="H907" s="17" t="s">
        <v>10033</v>
      </c>
      <c r="I907" s="17" t="s">
        <v>10033</v>
      </c>
    </row>
    <row r="908" spans="1:9" x14ac:dyDescent="0.25">
      <c r="A908" s="17" t="s">
        <v>1076</v>
      </c>
      <c r="E908" s="17" t="s">
        <v>1076</v>
      </c>
      <c r="F908" s="17" t="s">
        <v>10090</v>
      </c>
      <c r="G908" s="17" t="s">
        <v>10090</v>
      </c>
      <c r="H908" s="17" t="s">
        <v>10034</v>
      </c>
      <c r="I908" s="17" t="s">
        <v>10034</v>
      </c>
    </row>
    <row r="909" spans="1:9" x14ac:dyDescent="0.25">
      <c r="A909" s="17" t="s">
        <v>1077</v>
      </c>
      <c r="E909" s="17" t="s">
        <v>1077</v>
      </c>
      <c r="F909" s="17" t="s">
        <v>10091</v>
      </c>
      <c r="G909" s="17" t="s">
        <v>10091</v>
      </c>
      <c r="H909" s="17" t="s">
        <v>10035</v>
      </c>
      <c r="I909" s="17" t="s">
        <v>10035</v>
      </c>
    </row>
    <row r="910" spans="1:9" x14ac:dyDescent="0.25">
      <c r="A910" s="17" t="s">
        <v>1078</v>
      </c>
      <c r="E910" s="17" t="s">
        <v>1078</v>
      </c>
      <c r="F910" s="17" t="s">
        <v>10092</v>
      </c>
      <c r="G910" s="17" t="s">
        <v>10092</v>
      </c>
      <c r="H910" s="17" t="s">
        <v>10036</v>
      </c>
      <c r="I910" s="17" t="s">
        <v>10036</v>
      </c>
    </row>
    <row r="911" spans="1:9" x14ac:dyDescent="0.25">
      <c r="A911" s="17" t="s">
        <v>1079</v>
      </c>
      <c r="E911" s="17" t="s">
        <v>1079</v>
      </c>
      <c r="F911" s="17" t="s">
        <v>10093</v>
      </c>
      <c r="G911" s="17" t="s">
        <v>10093</v>
      </c>
      <c r="H911" s="17" t="s">
        <v>10037</v>
      </c>
      <c r="I911" s="17" t="s">
        <v>10037</v>
      </c>
    </row>
    <row r="912" spans="1:9" x14ac:dyDescent="0.25">
      <c r="A912" s="17" t="s">
        <v>1080</v>
      </c>
      <c r="E912" s="17" t="s">
        <v>1080</v>
      </c>
      <c r="F912" s="17" t="s">
        <v>10094</v>
      </c>
      <c r="G912" s="17" t="s">
        <v>10094</v>
      </c>
      <c r="H912" s="17" t="s">
        <v>10038</v>
      </c>
      <c r="I912" s="17" t="s">
        <v>10038</v>
      </c>
    </row>
    <row r="913" spans="1:9" x14ac:dyDescent="0.25">
      <c r="A913" s="17" t="s">
        <v>1081</v>
      </c>
      <c r="E913" s="17" t="s">
        <v>1081</v>
      </c>
      <c r="F913" s="17" t="s">
        <v>10095</v>
      </c>
      <c r="G913" s="17" t="s">
        <v>10095</v>
      </c>
      <c r="H913" s="17" t="s">
        <v>10039</v>
      </c>
      <c r="I913" s="17" t="s">
        <v>10039</v>
      </c>
    </row>
    <row r="914" spans="1:9" x14ac:dyDescent="0.25">
      <c r="A914" s="17" t="s">
        <v>1082</v>
      </c>
      <c r="E914" s="17" t="s">
        <v>1082</v>
      </c>
      <c r="F914" s="17" t="s">
        <v>10096</v>
      </c>
      <c r="G914" s="17" t="s">
        <v>10096</v>
      </c>
      <c r="H914" s="17" t="s">
        <v>10040</v>
      </c>
      <c r="I914" s="17" t="s">
        <v>10040</v>
      </c>
    </row>
    <row r="915" spans="1:9" x14ac:dyDescent="0.25">
      <c r="A915" s="17" t="s">
        <v>1083</v>
      </c>
      <c r="E915" s="17" t="s">
        <v>1083</v>
      </c>
      <c r="F915" s="17" t="s">
        <v>10097</v>
      </c>
      <c r="G915" s="17" t="s">
        <v>10097</v>
      </c>
      <c r="H915" s="17" t="s">
        <v>10041</v>
      </c>
      <c r="I915" s="17" t="s">
        <v>10041</v>
      </c>
    </row>
    <row r="916" spans="1:9" x14ac:dyDescent="0.25">
      <c r="A916" s="17" t="s">
        <v>1084</v>
      </c>
      <c r="E916" s="17" t="s">
        <v>1084</v>
      </c>
      <c r="F916" s="17" t="s">
        <v>10098</v>
      </c>
      <c r="G916" s="17" t="s">
        <v>10098</v>
      </c>
      <c r="H916" s="17" t="s">
        <v>10042</v>
      </c>
      <c r="I916" s="17" t="s">
        <v>10042</v>
      </c>
    </row>
    <row r="917" spans="1:9" x14ac:dyDescent="0.25">
      <c r="A917" s="17" t="s">
        <v>1085</v>
      </c>
      <c r="E917" s="17" t="s">
        <v>1085</v>
      </c>
      <c r="F917" s="17" t="s">
        <v>10099</v>
      </c>
      <c r="G917" s="17" t="s">
        <v>10099</v>
      </c>
      <c r="H917" s="17" t="s">
        <v>10043</v>
      </c>
      <c r="I917" s="17" t="s">
        <v>10043</v>
      </c>
    </row>
    <row r="918" spans="1:9" x14ac:dyDescent="0.25">
      <c r="A918" s="17" t="s">
        <v>1086</v>
      </c>
      <c r="E918" s="17" t="s">
        <v>1086</v>
      </c>
      <c r="F918" s="17" t="s">
        <v>10100</v>
      </c>
      <c r="G918" s="17" t="s">
        <v>10100</v>
      </c>
      <c r="H918" s="17" t="s">
        <v>10044</v>
      </c>
      <c r="I918" s="17" t="s">
        <v>10044</v>
      </c>
    </row>
    <row r="919" spans="1:9" x14ac:dyDescent="0.25">
      <c r="A919" s="17" t="s">
        <v>1087</v>
      </c>
      <c r="E919" s="17" t="s">
        <v>1087</v>
      </c>
      <c r="F919" s="17" t="s">
        <v>10101</v>
      </c>
      <c r="G919" s="17" t="s">
        <v>10101</v>
      </c>
      <c r="H919" s="17" t="s">
        <v>10045</v>
      </c>
      <c r="I919" s="17" t="s">
        <v>10045</v>
      </c>
    </row>
    <row r="920" spans="1:9" x14ac:dyDescent="0.25">
      <c r="A920" s="17" t="s">
        <v>1088</v>
      </c>
      <c r="E920" s="17" t="s">
        <v>1088</v>
      </c>
      <c r="F920" s="17" t="s">
        <v>10102</v>
      </c>
      <c r="G920" s="17" t="s">
        <v>10102</v>
      </c>
      <c r="H920" s="17" t="s">
        <v>10046</v>
      </c>
      <c r="I920" s="17" t="s">
        <v>10046</v>
      </c>
    </row>
    <row r="921" spans="1:9" x14ac:dyDescent="0.25">
      <c r="A921" s="17" t="s">
        <v>1089</v>
      </c>
      <c r="E921" s="17" t="s">
        <v>1089</v>
      </c>
      <c r="F921" s="17" t="s">
        <v>10103</v>
      </c>
      <c r="G921" s="17" t="s">
        <v>10103</v>
      </c>
      <c r="H921" s="17" t="s">
        <v>10047</v>
      </c>
      <c r="I921" s="17" t="s">
        <v>10047</v>
      </c>
    </row>
    <row r="922" spans="1:9" x14ac:dyDescent="0.25">
      <c r="A922" s="17" t="s">
        <v>1090</v>
      </c>
      <c r="E922" s="17" t="s">
        <v>1090</v>
      </c>
      <c r="F922" s="17" t="s">
        <v>10104</v>
      </c>
      <c r="G922" s="17" t="s">
        <v>10104</v>
      </c>
      <c r="H922" s="17" t="s">
        <v>10048</v>
      </c>
      <c r="I922" s="17" t="s">
        <v>10048</v>
      </c>
    </row>
    <row r="923" spans="1:9" x14ac:dyDescent="0.25">
      <c r="A923" s="17" t="s">
        <v>1091</v>
      </c>
      <c r="E923" s="17" t="s">
        <v>1091</v>
      </c>
      <c r="F923" s="17" t="s">
        <v>10105</v>
      </c>
      <c r="G923" s="17" t="s">
        <v>10105</v>
      </c>
      <c r="H923" s="17" t="s">
        <v>10049</v>
      </c>
      <c r="I923" s="17" t="s">
        <v>10049</v>
      </c>
    </row>
    <row r="924" spans="1:9" x14ac:dyDescent="0.25">
      <c r="A924" s="17" t="s">
        <v>1092</v>
      </c>
      <c r="E924" s="17" t="s">
        <v>1092</v>
      </c>
      <c r="F924" s="17" t="s">
        <v>10106</v>
      </c>
      <c r="G924" s="17" t="s">
        <v>10106</v>
      </c>
      <c r="H924" s="17" t="s">
        <v>10050</v>
      </c>
      <c r="I924" s="17" t="s">
        <v>10050</v>
      </c>
    </row>
    <row r="925" spans="1:9" x14ac:dyDescent="0.25">
      <c r="A925" s="17" t="s">
        <v>1093</v>
      </c>
      <c r="E925" s="17" t="s">
        <v>1093</v>
      </c>
      <c r="F925" s="17" t="s">
        <v>10107</v>
      </c>
      <c r="G925" s="17" t="s">
        <v>10107</v>
      </c>
      <c r="H925" s="17" t="s">
        <v>10051</v>
      </c>
      <c r="I925" s="17" t="s">
        <v>10051</v>
      </c>
    </row>
    <row r="926" spans="1:9" x14ac:dyDescent="0.25">
      <c r="A926" s="17" t="s">
        <v>1094</v>
      </c>
      <c r="E926" s="17" t="s">
        <v>1094</v>
      </c>
      <c r="F926" s="17" t="s">
        <v>10108</v>
      </c>
      <c r="G926" s="17" t="s">
        <v>10108</v>
      </c>
      <c r="H926" s="17" t="s">
        <v>10052</v>
      </c>
      <c r="I926" s="17" t="s">
        <v>10052</v>
      </c>
    </row>
    <row r="927" spans="1:9" x14ac:dyDescent="0.25">
      <c r="A927" s="17" t="s">
        <v>1095</v>
      </c>
      <c r="E927" s="17" t="s">
        <v>1095</v>
      </c>
      <c r="F927" s="17" t="s">
        <v>10109</v>
      </c>
      <c r="G927" s="17" t="s">
        <v>10109</v>
      </c>
      <c r="H927" s="17" t="s">
        <v>10053</v>
      </c>
      <c r="I927" s="17" t="s">
        <v>10053</v>
      </c>
    </row>
    <row r="928" spans="1:9" x14ac:dyDescent="0.25">
      <c r="A928" s="17" t="s">
        <v>1096</v>
      </c>
      <c r="E928" s="17" t="s">
        <v>1096</v>
      </c>
      <c r="F928" s="17" t="s">
        <v>10110</v>
      </c>
      <c r="G928" s="17" t="s">
        <v>10110</v>
      </c>
      <c r="H928" s="17" t="s">
        <v>10054</v>
      </c>
      <c r="I928" s="17" t="s">
        <v>10054</v>
      </c>
    </row>
    <row r="929" spans="1:9" x14ac:dyDescent="0.25">
      <c r="A929" s="17" t="s">
        <v>1097</v>
      </c>
      <c r="E929" s="17" t="s">
        <v>1097</v>
      </c>
      <c r="F929" s="17" t="s">
        <v>10111</v>
      </c>
      <c r="G929" s="17" t="s">
        <v>10111</v>
      </c>
      <c r="H929" s="17" t="s">
        <v>10055</v>
      </c>
      <c r="I929" s="17" t="s">
        <v>10055</v>
      </c>
    </row>
    <row r="930" spans="1:9" x14ac:dyDescent="0.25">
      <c r="A930" s="17" t="s">
        <v>1098</v>
      </c>
      <c r="E930" s="17" t="s">
        <v>1098</v>
      </c>
      <c r="F930" s="17" t="s">
        <v>10112</v>
      </c>
      <c r="G930" s="17" t="s">
        <v>10112</v>
      </c>
      <c r="H930" s="17" t="s">
        <v>10056</v>
      </c>
      <c r="I930" s="17" t="s">
        <v>10056</v>
      </c>
    </row>
    <row r="931" spans="1:9" x14ac:dyDescent="0.25">
      <c r="A931" s="17" t="s">
        <v>1099</v>
      </c>
      <c r="E931" s="17" t="s">
        <v>1099</v>
      </c>
      <c r="F931" s="17" t="s">
        <v>10113</v>
      </c>
      <c r="G931" s="17" t="s">
        <v>10113</v>
      </c>
      <c r="H931" s="17" t="s">
        <v>10057</v>
      </c>
      <c r="I931" s="17" t="s">
        <v>10057</v>
      </c>
    </row>
    <row r="932" spans="1:9" x14ac:dyDescent="0.25">
      <c r="A932" s="17" t="s">
        <v>1100</v>
      </c>
      <c r="E932" s="17" t="s">
        <v>1100</v>
      </c>
      <c r="F932" s="17" t="s">
        <v>10114</v>
      </c>
      <c r="G932" s="17" t="s">
        <v>10114</v>
      </c>
      <c r="H932" s="17" t="s">
        <v>10058</v>
      </c>
      <c r="I932" s="17" t="s">
        <v>10058</v>
      </c>
    </row>
    <row r="933" spans="1:9" x14ac:dyDescent="0.25">
      <c r="A933" s="17" t="s">
        <v>1101</v>
      </c>
      <c r="E933" s="17" t="s">
        <v>1101</v>
      </c>
      <c r="F933" s="17" t="s">
        <v>10115</v>
      </c>
      <c r="G933" s="17" t="s">
        <v>10115</v>
      </c>
      <c r="H933" s="17" t="s">
        <v>10059</v>
      </c>
      <c r="I933" s="17" t="s">
        <v>10059</v>
      </c>
    </row>
    <row r="934" spans="1:9" x14ac:dyDescent="0.25">
      <c r="A934" s="17" t="s">
        <v>1102</v>
      </c>
      <c r="E934" s="17" t="s">
        <v>1102</v>
      </c>
      <c r="F934" s="17" t="s">
        <v>10116</v>
      </c>
      <c r="G934" s="17" t="s">
        <v>10116</v>
      </c>
      <c r="H934" s="17" t="s">
        <v>10060</v>
      </c>
      <c r="I934" s="17" t="s">
        <v>10060</v>
      </c>
    </row>
    <row r="935" spans="1:9" x14ac:dyDescent="0.25">
      <c r="A935" s="17" t="s">
        <v>1103</v>
      </c>
      <c r="E935" s="17" t="s">
        <v>1103</v>
      </c>
      <c r="F935" s="17" t="s">
        <v>10117</v>
      </c>
      <c r="G935" s="17" t="s">
        <v>10117</v>
      </c>
      <c r="H935" s="17" t="s">
        <v>10061</v>
      </c>
      <c r="I935" s="17" t="s">
        <v>10061</v>
      </c>
    </row>
    <row r="936" spans="1:9" x14ac:dyDescent="0.25">
      <c r="A936" s="17" t="s">
        <v>1104</v>
      </c>
      <c r="E936" s="17" t="s">
        <v>1104</v>
      </c>
      <c r="F936" s="17" t="s">
        <v>10118</v>
      </c>
      <c r="G936" s="17" t="s">
        <v>10118</v>
      </c>
      <c r="H936" s="17" t="s">
        <v>10062</v>
      </c>
      <c r="I936" s="17" t="s">
        <v>10062</v>
      </c>
    </row>
    <row r="937" spans="1:9" x14ac:dyDescent="0.25">
      <c r="A937" s="17" t="s">
        <v>1105</v>
      </c>
      <c r="E937" s="17" t="s">
        <v>1105</v>
      </c>
      <c r="F937" s="17" t="s">
        <v>10119</v>
      </c>
      <c r="G937" s="17" t="s">
        <v>10119</v>
      </c>
      <c r="H937" s="17" t="s">
        <v>10063</v>
      </c>
      <c r="I937" s="17" t="s">
        <v>10063</v>
      </c>
    </row>
    <row r="938" spans="1:9" x14ac:dyDescent="0.25">
      <c r="A938" s="17" t="s">
        <v>1106</v>
      </c>
      <c r="E938" s="17" t="s">
        <v>1106</v>
      </c>
      <c r="F938" s="17" t="s">
        <v>10120</v>
      </c>
      <c r="G938" s="17" t="s">
        <v>10120</v>
      </c>
      <c r="H938" s="17" t="s">
        <v>10064</v>
      </c>
      <c r="I938" s="17" t="s">
        <v>10064</v>
      </c>
    </row>
    <row r="939" spans="1:9" x14ac:dyDescent="0.25">
      <c r="A939" s="17" t="s">
        <v>1107</v>
      </c>
      <c r="E939" s="17" t="s">
        <v>1107</v>
      </c>
      <c r="F939" s="17" t="s">
        <v>10121</v>
      </c>
      <c r="G939" s="17" t="s">
        <v>10121</v>
      </c>
      <c r="H939" s="17" t="s">
        <v>10065</v>
      </c>
      <c r="I939" s="17" t="s">
        <v>10065</v>
      </c>
    </row>
    <row r="940" spans="1:9" x14ac:dyDescent="0.25">
      <c r="A940" s="17" t="s">
        <v>1108</v>
      </c>
      <c r="E940" s="17" t="s">
        <v>1108</v>
      </c>
      <c r="F940" s="17" t="s">
        <v>10122</v>
      </c>
      <c r="G940" s="17" t="s">
        <v>10122</v>
      </c>
      <c r="H940" s="17" t="s">
        <v>10066</v>
      </c>
      <c r="I940" s="17" t="s">
        <v>10066</v>
      </c>
    </row>
    <row r="941" spans="1:9" x14ac:dyDescent="0.25">
      <c r="A941" s="17" t="s">
        <v>1109</v>
      </c>
      <c r="E941" s="17" t="s">
        <v>1109</v>
      </c>
      <c r="F941" s="17" t="s">
        <v>10123</v>
      </c>
      <c r="G941" s="17" t="s">
        <v>10123</v>
      </c>
      <c r="H941" s="17" t="s">
        <v>10067</v>
      </c>
      <c r="I941" s="17" t="s">
        <v>10067</v>
      </c>
    </row>
    <row r="942" spans="1:9" x14ac:dyDescent="0.25">
      <c r="A942" s="17" t="s">
        <v>1110</v>
      </c>
      <c r="E942" s="17" t="s">
        <v>1110</v>
      </c>
      <c r="F942" s="17" t="s">
        <v>10124</v>
      </c>
      <c r="G942" s="17" t="s">
        <v>10124</v>
      </c>
      <c r="H942" s="17" t="s">
        <v>10068</v>
      </c>
      <c r="I942" s="17" t="s">
        <v>10068</v>
      </c>
    </row>
    <row r="943" spans="1:9" x14ac:dyDescent="0.25">
      <c r="A943" s="17" t="s">
        <v>1111</v>
      </c>
      <c r="E943" s="17" t="s">
        <v>1111</v>
      </c>
      <c r="F943" s="17" t="s">
        <v>10125</v>
      </c>
      <c r="G943" s="17" t="s">
        <v>10125</v>
      </c>
      <c r="H943" s="17" t="s">
        <v>10069</v>
      </c>
      <c r="I943" s="17" t="s">
        <v>10069</v>
      </c>
    </row>
    <row r="944" spans="1:9" x14ac:dyDescent="0.25">
      <c r="A944" s="17" t="s">
        <v>1112</v>
      </c>
      <c r="E944" s="17" t="s">
        <v>1112</v>
      </c>
      <c r="F944" s="17" t="s">
        <v>10126</v>
      </c>
      <c r="G944" s="17" t="s">
        <v>10126</v>
      </c>
      <c r="H944" s="17" t="s">
        <v>10070</v>
      </c>
      <c r="I944" s="17" t="s">
        <v>10070</v>
      </c>
    </row>
    <row r="945" spans="1:9" x14ac:dyDescent="0.25">
      <c r="A945" s="17" t="s">
        <v>1113</v>
      </c>
      <c r="E945" s="17" t="s">
        <v>1113</v>
      </c>
      <c r="F945" s="17" t="s">
        <v>10127</v>
      </c>
      <c r="G945" s="17" t="s">
        <v>10127</v>
      </c>
      <c r="H945" s="17" t="s">
        <v>10071</v>
      </c>
      <c r="I945" s="17" t="s">
        <v>10071</v>
      </c>
    </row>
    <row r="946" spans="1:9" x14ac:dyDescent="0.25">
      <c r="A946" s="17" t="s">
        <v>1114</v>
      </c>
      <c r="E946" s="17" t="s">
        <v>1114</v>
      </c>
      <c r="F946" s="17" t="s">
        <v>10128</v>
      </c>
      <c r="G946" s="17" t="s">
        <v>10128</v>
      </c>
      <c r="H946" s="17" t="s">
        <v>10072</v>
      </c>
      <c r="I946" s="17" t="s">
        <v>10072</v>
      </c>
    </row>
    <row r="947" spans="1:9" x14ac:dyDescent="0.25">
      <c r="A947" s="17" t="s">
        <v>1115</v>
      </c>
      <c r="E947" s="17" t="s">
        <v>1115</v>
      </c>
      <c r="F947" s="17" t="s">
        <v>10129</v>
      </c>
      <c r="G947" s="17" t="s">
        <v>10129</v>
      </c>
      <c r="H947" s="17" t="s">
        <v>10073</v>
      </c>
      <c r="I947" s="17" t="s">
        <v>10073</v>
      </c>
    </row>
    <row r="948" spans="1:9" x14ac:dyDescent="0.25">
      <c r="A948" s="17" t="s">
        <v>1116</v>
      </c>
      <c r="E948" s="17" t="s">
        <v>1116</v>
      </c>
      <c r="F948" s="17" t="s">
        <v>10130</v>
      </c>
      <c r="G948" s="17" t="s">
        <v>10130</v>
      </c>
      <c r="H948" s="17" t="s">
        <v>10074</v>
      </c>
      <c r="I948" s="17" t="s">
        <v>10074</v>
      </c>
    </row>
    <row r="949" spans="1:9" x14ac:dyDescent="0.25">
      <c r="A949" s="17" t="s">
        <v>1117</v>
      </c>
      <c r="E949" s="17" t="s">
        <v>1117</v>
      </c>
      <c r="F949" s="17" t="s">
        <v>10131</v>
      </c>
      <c r="G949" s="17" t="s">
        <v>10131</v>
      </c>
      <c r="H949" s="17" t="s">
        <v>10075</v>
      </c>
      <c r="I949" s="17" t="s">
        <v>10075</v>
      </c>
    </row>
    <row r="950" spans="1:9" x14ac:dyDescent="0.25">
      <c r="A950" s="17" t="s">
        <v>1118</v>
      </c>
      <c r="E950" s="17" t="s">
        <v>1118</v>
      </c>
      <c r="F950" s="17" t="s">
        <v>10132</v>
      </c>
      <c r="G950" s="17" t="s">
        <v>10132</v>
      </c>
      <c r="H950" s="17" t="s">
        <v>10076</v>
      </c>
      <c r="I950" s="17" t="s">
        <v>10076</v>
      </c>
    </row>
    <row r="951" spans="1:9" x14ac:dyDescent="0.25">
      <c r="A951" s="17" t="s">
        <v>1119</v>
      </c>
      <c r="E951" s="17" t="s">
        <v>1119</v>
      </c>
      <c r="F951" s="17" t="s">
        <v>10133</v>
      </c>
      <c r="G951" s="17" t="s">
        <v>10133</v>
      </c>
      <c r="H951" s="17" t="s">
        <v>10077</v>
      </c>
      <c r="I951" s="17" t="s">
        <v>10077</v>
      </c>
    </row>
    <row r="952" spans="1:9" x14ac:dyDescent="0.25">
      <c r="A952" s="17" t="s">
        <v>1120</v>
      </c>
      <c r="E952" s="17" t="s">
        <v>1120</v>
      </c>
      <c r="F952" s="17" t="s">
        <v>10134</v>
      </c>
      <c r="G952" s="17" t="s">
        <v>10134</v>
      </c>
      <c r="H952" s="17" t="s">
        <v>10078</v>
      </c>
      <c r="I952" s="17" t="s">
        <v>10078</v>
      </c>
    </row>
    <row r="953" spans="1:9" x14ac:dyDescent="0.25">
      <c r="A953" s="17" t="s">
        <v>1121</v>
      </c>
      <c r="E953" s="17" t="s">
        <v>1121</v>
      </c>
      <c r="F953" s="17" t="s">
        <v>10135</v>
      </c>
      <c r="G953" s="17" t="s">
        <v>10135</v>
      </c>
      <c r="H953" s="17" t="s">
        <v>10079</v>
      </c>
      <c r="I953" s="17" t="s">
        <v>10079</v>
      </c>
    </row>
    <row r="954" spans="1:9" x14ac:dyDescent="0.25">
      <c r="A954" s="17" t="s">
        <v>1122</v>
      </c>
      <c r="E954" s="17" t="s">
        <v>1122</v>
      </c>
      <c r="F954" s="17" t="s">
        <v>10136</v>
      </c>
      <c r="G954" s="17" t="s">
        <v>10136</v>
      </c>
      <c r="H954" s="17" t="s">
        <v>10080</v>
      </c>
      <c r="I954" s="17" t="s">
        <v>10080</v>
      </c>
    </row>
    <row r="955" spans="1:9" x14ac:dyDescent="0.25">
      <c r="A955" s="17" t="s">
        <v>1123</v>
      </c>
      <c r="E955" s="17" t="s">
        <v>1123</v>
      </c>
      <c r="F955" s="17" t="s">
        <v>10137</v>
      </c>
      <c r="G955" s="17" t="s">
        <v>10137</v>
      </c>
      <c r="H955" s="17" t="s">
        <v>10081</v>
      </c>
      <c r="I955" s="17" t="s">
        <v>10081</v>
      </c>
    </row>
    <row r="956" spans="1:9" x14ac:dyDescent="0.25">
      <c r="A956" s="17" t="s">
        <v>1124</v>
      </c>
      <c r="E956" s="17" t="s">
        <v>1124</v>
      </c>
      <c r="F956" s="17" t="s">
        <v>10138</v>
      </c>
      <c r="G956" s="17" t="s">
        <v>10138</v>
      </c>
      <c r="H956" s="17" t="s">
        <v>10082</v>
      </c>
      <c r="I956" s="17" t="s">
        <v>10082</v>
      </c>
    </row>
    <row r="957" spans="1:9" x14ac:dyDescent="0.25">
      <c r="A957" s="17" t="s">
        <v>1125</v>
      </c>
      <c r="E957" s="17" t="s">
        <v>1125</v>
      </c>
      <c r="F957" s="17" t="s">
        <v>10139</v>
      </c>
      <c r="G957" s="17" t="s">
        <v>10139</v>
      </c>
      <c r="H957" s="17" t="s">
        <v>10083</v>
      </c>
      <c r="I957" s="17" t="s">
        <v>10083</v>
      </c>
    </row>
    <row r="958" spans="1:9" x14ac:dyDescent="0.25">
      <c r="A958" s="17" t="s">
        <v>1126</v>
      </c>
      <c r="E958" s="17" t="s">
        <v>1126</v>
      </c>
      <c r="F958" s="17" t="s">
        <v>10140</v>
      </c>
      <c r="G958" s="17" t="s">
        <v>10140</v>
      </c>
      <c r="H958" s="17" t="s">
        <v>10084</v>
      </c>
      <c r="I958" s="17" t="s">
        <v>10084</v>
      </c>
    </row>
    <row r="959" spans="1:9" x14ac:dyDescent="0.25">
      <c r="A959" s="17" t="s">
        <v>1127</v>
      </c>
      <c r="E959" s="17" t="s">
        <v>1127</v>
      </c>
      <c r="F959" s="17" t="s">
        <v>10141</v>
      </c>
      <c r="G959" s="17" t="s">
        <v>10141</v>
      </c>
      <c r="H959" s="17" t="s">
        <v>10085</v>
      </c>
      <c r="I959" s="17" t="s">
        <v>10085</v>
      </c>
    </row>
    <row r="960" spans="1:9" x14ac:dyDescent="0.25">
      <c r="A960" s="17" t="s">
        <v>1128</v>
      </c>
      <c r="E960" s="17" t="s">
        <v>1128</v>
      </c>
      <c r="F960" s="17" t="s">
        <v>10142</v>
      </c>
      <c r="G960" s="17" t="s">
        <v>10142</v>
      </c>
      <c r="H960" s="17" t="s">
        <v>10086</v>
      </c>
      <c r="I960" s="17" t="s">
        <v>10086</v>
      </c>
    </row>
    <row r="961" spans="1:9" x14ac:dyDescent="0.25">
      <c r="A961" s="17" t="s">
        <v>1129</v>
      </c>
      <c r="E961" s="17" t="s">
        <v>1129</v>
      </c>
      <c r="F961" s="17" t="s">
        <v>10143</v>
      </c>
      <c r="G961" s="17" t="s">
        <v>10143</v>
      </c>
      <c r="H961" s="17" t="s">
        <v>10087</v>
      </c>
      <c r="I961" s="17" t="s">
        <v>10087</v>
      </c>
    </row>
    <row r="962" spans="1:9" x14ac:dyDescent="0.25">
      <c r="A962" s="17" t="s">
        <v>1130</v>
      </c>
      <c r="E962" s="17" t="s">
        <v>1130</v>
      </c>
      <c r="F962" s="17" t="s">
        <v>10144</v>
      </c>
      <c r="G962" s="17" t="s">
        <v>10144</v>
      </c>
      <c r="H962" s="17" t="s">
        <v>10088</v>
      </c>
      <c r="I962" s="17" t="s">
        <v>10088</v>
      </c>
    </row>
    <row r="963" spans="1:9" x14ac:dyDescent="0.25">
      <c r="A963" s="17" t="s">
        <v>1131</v>
      </c>
      <c r="E963" s="17" t="s">
        <v>1131</v>
      </c>
      <c r="F963" s="17" t="s">
        <v>10145</v>
      </c>
      <c r="G963" s="17" t="s">
        <v>10145</v>
      </c>
      <c r="H963" s="17" t="s">
        <v>10089</v>
      </c>
      <c r="I963" s="17" t="s">
        <v>10089</v>
      </c>
    </row>
    <row r="964" spans="1:9" x14ac:dyDescent="0.25">
      <c r="A964" s="17" t="s">
        <v>1132</v>
      </c>
      <c r="E964" s="17" t="s">
        <v>1132</v>
      </c>
      <c r="F964" s="17" t="s">
        <v>10146</v>
      </c>
      <c r="G964" s="17" t="s">
        <v>10146</v>
      </c>
      <c r="H964" s="17" t="s">
        <v>10090</v>
      </c>
      <c r="I964" s="17" t="s">
        <v>10090</v>
      </c>
    </row>
    <row r="965" spans="1:9" x14ac:dyDescent="0.25">
      <c r="A965" s="17" t="s">
        <v>1133</v>
      </c>
      <c r="E965" s="17" t="s">
        <v>1133</v>
      </c>
      <c r="F965" s="17" t="s">
        <v>10147</v>
      </c>
      <c r="G965" s="17" t="s">
        <v>10147</v>
      </c>
      <c r="H965" s="17" t="s">
        <v>10091</v>
      </c>
      <c r="I965" s="17" t="s">
        <v>10091</v>
      </c>
    </row>
    <row r="966" spans="1:9" x14ac:dyDescent="0.25">
      <c r="A966" s="17" t="s">
        <v>1134</v>
      </c>
      <c r="E966" s="17" t="s">
        <v>1134</v>
      </c>
      <c r="F966" s="17" t="s">
        <v>10148</v>
      </c>
      <c r="G966" s="17" t="s">
        <v>10148</v>
      </c>
      <c r="H966" s="17" t="s">
        <v>10092</v>
      </c>
      <c r="I966" s="17" t="s">
        <v>10092</v>
      </c>
    </row>
    <row r="967" spans="1:9" x14ac:dyDescent="0.25">
      <c r="A967" s="17" t="s">
        <v>1135</v>
      </c>
      <c r="E967" s="17" t="s">
        <v>1135</v>
      </c>
      <c r="F967" s="17" t="s">
        <v>10149</v>
      </c>
      <c r="G967" s="17" t="s">
        <v>10149</v>
      </c>
      <c r="H967" s="17" t="s">
        <v>10093</v>
      </c>
      <c r="I967" s="17" t="s">
        <v>10093</v>
      </c>
    </row>
    <row r="968" spans="1:9" x14ac:dyDescent="0.25">
      <c r="A968" s="17" t="s">
        <v>1136</v>
      </c>
      <c r="E968" s="17" t="s">
        <v>1136</v>
      </c>
      <c r="F968" s="17" t="s">
        <v>10150</v>
      </c>
      <c r="G968" s="17" t="s">
        <v>10150</v>
      </c>
      <c r="H968" s="17" t="s">
        <v>10094</v>
      </c>
      <c r="I968" s="17" t="s">
        <v>10094</v>
      </c>
    </row>
    <row r="969" spans="1:9" x14ac:dyDescent="0.25">
      <c r="A969" s="17" t="s">
        <v>1137</v>
      </c>
      <c r="E969" s="17" t="s">
        <v>1137</v>
      </c>
      <c r="F969" s="17" t="s">
        <v>10151</v>
      </c>
      <c r="G969" s="17" t="s">
        <v>10151</v>
      </c>
      <c r="H969" s="17" t="s">
        <v>10095</v>
      </c>
      <c r="I969" s="17" t="s">
        <v>10095</v>
      </c>
    </row>
    <row r="970" spans="1:9" x14ac:dyDescent="0.25">
      <c r="A970" s="17" t="s">
        <v>1138</v>
      </c>
      <c r="E970" s="17" t="s">
        <v>1138</v>
      </c>
      <c r="F970" s="17" t="s">
        <v>10152</v>
      </c>
      <c r="G970" s="17" t="s">
        <v>10152</v>
      </c>
      <c r="H970" s="17" t="s">
        <v>10096</v>
      </c>
      <c r="I970" s="17" t="s">
        <v>10096</v>
      </c>
    </row>
    <row r="971" spans="1:9" x14ac:dyDescent="0.25">
      <c r="A971" s="17" t="s">
        <v>1139</v>
      </c>
      <c r="E971" s="17" t="s">
        <v>1139</v>
      </c>
      <c r="F971" s="17" t="s">
        <v>10153</v>
      </c>
      <c r="G971" s="17" t="s">
        <v>10153</v>
      </c>
      <c r="H971" s="17" t="s">
        <v>10097</v>
      </c>
      <c r="I971" s="17" t="s">
        <v>10097</v>
      </c>
    </row>
    <row r="972" spans="1:9" x14ac:dyDescent="0.25">
      <c r="A972" s="17" t="s">
        <v>1140</v>
      </c>
      <c r="E972" s="17" t="s">
        <v>1140</v>
      </c>
      <c r="F972" s="17" t="s">
        <v>10154</v>
      </c>
      <c r="G972" s="17" t="s">
        <v>10154</v>
      </c>
      <c r="H972" s="17" t="s">
        <v>10098</v>
      </c>
      <c r="I972" s="17" t="s">
        <v>10098</v>
      </c>
    </row>
    <row r="973" spans="1:9" x14ac:dyDescent="0.25">
      <c r="A973" s="17" t="s">
        <v>1141</v>
      </c>
      <c r="E973" s="17" t="s">
        <v>1141</v>
      </c>
      <c r="F973" s="17" t="s">
        <v>10155</v>
      </c>
      <c r="G973" s="17" t="s">
        <v>10155</v>
      </c>
      <c r="H973" s="17" t="s">
        <v>10099</v>
      </c>
      <c r="I973" s="17" t="s">
        <v>10099</v>
      </c>
    </row>
    <row r="974" spans="1:9" x14ac:dyDescent="0.25">
      <c r="A974" s="17" t="s">
        <v>1142</v>
      </c>
      <c r="E974" s="17" t="s">
        <v>1142</v>
      </c>
      <c r="F974" s="17" t="s">
        <v>10156</v>
      </c>
      <c r="G974" s="17" t="s">
        <v>10156</v>
      </c>
      <c r="H974" s="17" t="s">
        <v>10100</v>
      </c>
      <c r="I974" s="17" t="s">
        <v>10100</v>
      </c>
    </row>
    <row r="975" spans="1:9" x14ac:dyDescent="0.25">
      <c r="A975" s="17" t="s">
        <v>1143</v>
      </c>
      <c r="E975" s="17" t="s">
        <v>1143</v>
      </c>
      <c r="F975" s="17" t="s">
        <v>10157</v>
      </c>
      <c r="G975" s="17" t="s">
        <v>10157</v>
      </c>
      <c r="H975" s="17" t="s">
        <v>10101</v>
      </c>
      <c r="I975" s="17" t="s">
        <v>10101</v>
      </c>
    </row>
    <row r="976" spans="1:9" x14ac:dyDescent="0.25">
      <c r="A976" s="17" t="s">
        <v>1144</v>
      </c>
      <c r="E976" s="17" t="s">
        <v>1144</v>
      </c>
      <c r="F976" s="17" t="s">
        <v>10158</v>
      </c>
      <c r="G976" s="17" t="s">
        <v>10158</v>
      </c>
      <c r="H976" s="17" t="s">
        <v>10102</v>
      </c>
      <c r="I976" s="17" t="s">
        <v>10102</v>
      </c>
    </row>
    <row r="977" spans="1:9" x14ac:dyDescent="0.25">
      <c r="A977" s="17" t="s">
        <v>1145</v>
      </c>
      <c r="E977" s="17" t="s">
        <v>1145</v>
      </c>
      <c r="F977" s="17" t="s">
        <v>10159</v>
      </c>
      <c r="G977" s="17" t="s">
        <v>10159</v>
      </c>
      <c r="H977" s="17" t="s">
        <v>10103</v>
      </c>
      <c r="I977" s="17" t="s">
        <v>10103</v>
      </c>
    </row>
    <row r="978" spans="1:9" x14ac:dyDescent="0.25">
      <c r="A978" s="17" t="s">
        <v>1146</v>
      </c>
      <c r="E978" s="17" t="s">
        <v>1146</v>
      </c>
      <c r="F978" s="17" t="s">
        <v>10160</v>
      </c>
      <c r="G978" s="17" t="s">
        <v>10160</v>
      </c>
      <c r="H978" s="17" t="s">
        <v>10104</v>
      </c>
      <c r="I978" s="17" t="s">
        <v>10104</v>
      </c>
    </row>
    <row r="979" spans="1:9" x14ac:dyDescent="0.25">
      <c r="A979" s="17" t="s">
        <v>1147</v>
      </c>
      <c r="E979" s="17" t="s">
        <v>1147</v>
      </c>
      <c r="F979" s="17" t="s">
        <v>10161</v>
      </c>
      <c r="G979" s="17" t="s">
        <v>10161</v>
      </c>
      <c r="H979" s="17" t="s">
        <v>10105</v>
      </c>
      <c r="I979" s="17" t="s">
        <v>10105</v>
      </c>
    </row>
    <row r="980" spans="1:9" x14ac:dyDescent="0.25">
      <c r="A980" s="17" t="s">
        <v>1148</v>
      </c>
      <c r="E980" s="17" t="s">
        <v>1148</v>
      </c>
      <c r="F980" s="17" t="s">
        <v>10162</v>
      </c>
      <c r="G980" s="17" t="s">
        <v>10162</v>
      </c>
      <c r="H980" s="17" t="s">
        <v>10106</v>
      </c>
      <c r="I980" s="17" t="s">
        <v>10106</v>
      </c>
    </row>
    <row r="981" spans="1:9" x14ac:dyDescent="0.25">
      <c r="A981" s="17" t="s">
        <v>1149</v>
      </c>
      <c r="E981" s="17" t="s">
        <v>1149</v>
      </c>
      <c r="F981" s="17" t="s">
        <v>10163</v>
      </c>
      <c r="G981" s="17" t="s">
        <v>10163</v>
      </c>
      <c r="H981" s="17" t="s">
        <v>10107</v>
      </c>
      <c r="I981" s="17" t="s">
        <v>10107</v>
      </c>
    </row>
    <row r="982" spans="1:9" x14ac:dyDescent="0.25">
      <c r="A982" s="17" t="s">
        <v>1150</v>
      </c>
      <c r="E982" s="17" t="s">
        <v>1150</v>
      </c>
      <c r="F982" s="17" t="s">
        <v>10164</v>
      </c>
      <c r="G982" s="17" t="s">
        <v>10164</v>
      </c>
      <c r="H982" s="17" t="s">
        <v>10108</v>
      </c>
      <c r="I982" s="17" t="s">
        <v>10108</v>
      </c>
    </row>
    <row r="983" spans="1:9" x14ac:dyDescent="0.25">
      <c r="A983" s="17" t="s">
        <v>1151</v>
      </c>
      <c r="E983" s="17" t="s">
        <v>1151</v>
      </c>
      <c r="F983" s="17" t="s">
        <v>10165</v>
      </c>
      <c r="G983" s="17" t="s">
        <v>10165</v>
      </c>
      <c r="H983" s="17" t="s">
        <v>10109</v>
      </c>
      <c r="I983" s="17" t="s">
        <v>10109</v>
      </c>
    </row>
    <row r="984" spans="1:9" x14ac:dyDescent="0.25">
      <c r="A984" s="17" t="s">
        <v>1152</v>
      </c>
      <c r="E984" s="17" t="s">
        <v>1152</v>
      </c>
      <c r="F984" s="17" t="s">
        <v>10166</v>
      </c>
      <c r="G984" s="17" t="s">
        <v>10166</v>
      </c>
      <c r="H984" s="17" t="s">
        <v>10110</v>
      </c>
      <c r="I984" s="17" t="s">
        <v>10110</v>
      </c>
    </row>
    <row r="985" spans="1:9" x14ac:dyDescent="0.25">
      <c r="A985" s="17" t="s">
        <v>1153</v>
      </c>
      <c r="E985" s="17" t="s">
        <v>1153</v>
      </c>
      <c r="F985" s="17" t="s">
        <v>10167</v>
      </c>
      <c r="G985" s="17" t="s">
        <v>10167</v>
      </c>
      <c r="H985" s="17" t="s">
        <v>10111</v>
      </c>
      <c r="I985" s="17" t="s">
        <v>10111</v>
      </c>
    </row>
    <row r="986" spans="1:9" x14ac:dyDescent="0.25">
      <c r="A986" s="17" t="s">
        <v>1154</v>
      </c>
      <c r="E986" s="17" t="s">
        <v>1154</v>
      </c>
      <c r="F986" s="17" t="s">
        <v>10168</v>
      </c>
      <c r="G986" s="17" t="s">
        <v>10168</v>
      </c>
      <c r="H986" s="17" t="s">
        <v>10112</v>
      </c>
      <c r="I986" s="17" t="s">
        <v>10112</v>
      </c>
    </row>
    <row r="987" spans="1:9" x14ac:dyDescent="0.25">
      <c r="A987" s="17" t="s">
        <v>1155</v>
      </c>
      <c r="E987" s="17" t="s">
        <v>1155</v>
      </c>
      <c r="F987" s="17" t="s">
        <v>10169</v>
      </c>
      <c r="G987" s="17" t="s">
        <v>10169</v>
      </c>
      <c r="H987" s="17" t="s">
        <v>10113</v>
      </c>
      <c r="I987" s="17" t="s">
        <v>10113</v>
      </c>
    </row>
    <row r="988" spans="1:9" x14ac:dyDescent="0.25">
      <c r="A988" s="17" t="s">
        <v>1156</v>
      </c>
      <c r="E988" s="17" t="s">
        <v>1156</v>
      </c>
      <c r="F988" s="17" t="s">
        <v>10170</v>
      </c>
      <c r="G988" s="17" t="s">
        <v>10170</v>
      </c>
      <c r="H988" s="17" t="s">
        <v>10114</v>
      </c>
      <c r="I988" s="17" t="s">
        <v>10114</v>
      </c>
    </row>
    <row r="989" spans="1:9" x14ac:dyDescent="0.25">
      <c r="A989" s="17" t="s">
        <v>1157</v>
      </c>
      <c r="E989" s="17" t="s">
        <v>1157</v>
      </c>
      <c r="F989" s="17" t="s">
        <v>10171</v>
      </c>
      <c r="G989" s="17" t="s">
        <v>10171</v>
      </c>
      <c r="H989" s="17" t="s">
        <v>10115</v>
      </c>
      <c r="I989" s="17" t="s">
        <v>10115</v>
      </c>
    </row>
    <row r="990" spans="1:9" x14ac:dyDescent="0.25">
      <c r="A990" s="17" t="s">
        <v>1158</v>
      </c>
      <c r="E990" s="17" t="s">
        <v>1158</v>
      </c>
      <c r="F990" s="17" t="s">
        <v>10172</v>
      </c>
      <c r="G990" s="17" t="s">
        <v>10172</v>
      </c>
      <c r="H990" s="17" t="s">
        <v>10116</v>
      </c>
      <c r="I990" s="17" t="s">
        <v>10116</v>
      </c>
    </row>
    <row r="991" spans="1:9" x14ac:dyDescent="0.25">
      <c r="A991" s="17" t="s">
        <v>1159</v>
      </c>
      <c r="E991" s="17" t="s">
        <v>1159</v>
      </c>
      <c r="F991" s="17" t="s">
        <v>10173</v>
      </c>
      <c r="G991" s="17" t="s">
        <v>10173</v>
      </c>
      <c r="H991" s="17" t="s">
        <v>10117</v>
      </c>
      <c r="I991" s="17" t="s">
        <v>10117</v>
      </c>
    </row>
    <row r="992" spans="1:9" x14ac:dyDescent="0.25">
      <c r="A992" s="17" t="s">
        <v>1160</v>
      </c>
      <c r="E992" s="17" t="s">
        <v>1160</v>
      </c>
      <c r="F992" s="17" t="s">
        <v>10174</v>
      </c>
      <c r="G992" s="17" t="s">
        <v>10174</v>
      </c>
      <c r="H992" s="17" t="s">
        <v>10118</v>
      </c>
      <c r="I992" s="17" t="s">
        <v>10118</v>
      </c>
    </row>
    <row r="993" spans="1:9" x14ac:dyDescent="0.25">
      <c r="A993" s="17" t="s">
        <v>1161</v>
      </c>
      <c r="E993" s="17" t="s">
        <v>1161</v>
      </c>
      <c r="F993" s="17" t="s">
        <v>10175</v>
      </c>
      <c r="G993" s="17" t="s">
        <v>10175</v>
      </c>
      <c r="H993" s="17" t="s">
        <v>10119</v>
      </c>
      <c r="I993" s="17" t="s">
        <v>10119</v>
      </c>
    </row>
    <row r="994" spans="1:9" x14ac:dyDescent="0.25">
      <c r="A994" s="17" t="s">
        <v>1162</v>
      </c>
      <c r="E994" s="17" t="s">
        <v>1162</v>
      </c>
      <c r="F994" s="17" t="s">
        <v>10176</v>
      </c>
      <c r="G994" s="17" t="s">
        <v>10176</v>
      </c>
      <c r="H994" s="17" t="s">
        <v>10120</v>
      </c>
      <c r="I994" s="17" t="s">
        <v>10120</v>
      </c>
    </row>
    <row r="995" spans="1:9" x14ac:dyDescent="0.25">
      <c r="A995" s="17" t="s">
        <v>1163</v>
      </c>
      <c r="E995" s="17" t="s">
        <v>1163</v>
      </c>
      <c r="F995" s="17" t="s">
        <v>10177</v>
      </c>
      <c r="G995" s="17" t="s">
        <v>10177</v>
      </c>
      <c r="H995" s="17" t="s">
        <v>10121</v>
      </c>
      <c r="I995" s="17" t="s">
        <v>10121</v>
      </c>
    </row>
    <row r="996" spans="1:9" x14ac:dyDescent="0.25">
      <c r="A996" s="17" t="s">
        <v>1164</v>
      </c>
      <c r="E996" s="17" t="s">
        <v>1164</v>
      </c>
      <c r="F996" s="17" t="s">
        <v>10178</v>
      </c>
      <c r="G996" s="17" t="s">
        <v>10178</v>
      </c>
      <c r="H996" s="17" t="s">
        <v>10122</v>
      </c>
      <c r="I996" s="17" t="s">
        <v>10122</v>
      </c>
    </row>
    <row r="997" spans="1:9" x14ac:dyDescent="0.25">
      <c r="A997" s="17" t="s">
        <v>1165</v>
      </c>
      <c r="E997" s="17" t="s">
        <v>1165</v>
      </c>
      <c r="F997" s="17" t="s">
        <v>10179</v>
      </c>
      <c r="G997" s="17" t="s">
        <v>10179</v>
      </c>
      <c r="H997" s="17" t="s">
        <v>10123</v>
      </c>
      <c r="I997" s="17" t="s">
        <v>10123</v>
      </c>
    </row>
    <row r="998" spans="1:9" x14ac:dyDescent="0.25">
      <c r="A998" s="17" t="s">
        <v>1166</v>
      </c>
      <c r="E998" s="17" t="s">
        <v>1166</v>
      </c>
      <c r="F998" s="17" t="s">
        <v>8996</v>
      </c>
      <c r="G998" s="17" t="s">
        <v>8996</v>
      </c>
      <c r="H998" s="17" t="s">
        <v>10124</v>
      </c>
      <c r="I998" s="17" t="s">
        <v>10124</v>
      </c>
    </row>
    <row r="999" spans="1:9" x14ac:dyDescent="0.25">
      <c r="A999" s="17" t="s">
        <v>1167</v>
      </c>
      <c r="E999" s="17" t="s">
        <v>1167</v>
      </c>
      <c r="F999" s="17" t="s">
        <v>10180</v>
      </c>
      <c r="G999" s="17" t="s">
        <v>10180</v>
      </c>
      <c r="H999" s="17" t="s">
        <v>10125</v>
      </c>
      <c r="I999" s="17" t="s">
        <v>10125</v>
      </c>
    </row>
    <row r="1000" spans="1:9" x14ac:dyDescent="0.25">
      <c r="A1000" s="17" t="s">
        <v>1168</v>
      </c>
      <c r="E1000" s="17" t="s">
        <v>1168</v>
      </c>
      <c r="F1000" s="17" t="s">
        <v>10181</v>
      </c>
      <c r="G1000" s="17" t="s">
        <v>10181</v>
      </c>
      <c r="H1000" s="17" t="s">
        <v>10126</v>
      </c>
      <c r="I1000" s="17" t="s">
        <v>10126</v>
      </c>
    </row>
    <row r="1001" spans="1:9" x14ac:dyDescent="0.25">
      <c r="A1001" s="17" t="s">
        <v>1169</v>
      </c>
      <c r="E1001" s="17" t="s">
        <v>1169</v>
      </c>
      <c r="F1001" s="17" t="s">
        <v>10182</v>
      </c>
      <c r="G1001" s="17" t="s">
        <v>10182</v>
      </c>
      <c r="H1001" s="17" t="s">
        <v>10127</v>
      </c>
      <c r="I1001" s="17" t="s">
        <v>10127</v>
      </c>
    </row>
    <row r="1002" spans="1:9" x14ac:dyDescent="0.25">
      <c r="A1002" s="17" t="s">
        <v>1170</v>
      </c>
      <c r="E1002" s="17" t="s">
        <v>1170</v>
      </c>
      <c r="F1002" s="17" t="s">
        <v>10183</v>
      </c>
      <c r="G1002" s="17" t="s">
        <v>10183</v>
      </c>
      <c r="H1002" s="17" t="s">
        <v>10128</v>
      </c>
      <c r="I1002" s="17" t="s">
        <v>10128</v>
      </c>
    </row>
    <row r="1003" spans="1:9" x14ac:dyDescent="0.25">
      <c r="A1003" s="17" t="s">
        <v>1171</v>
      </c>
      <c r="E1003" s="17" t="s">
        <v>1171</v>
      </c>
      <c r="F1003" s="17" t="s">
        <v>10184</v>
      </c>
      <c r="G1003" s="17" t="s">
        <v>10184</v>
      </c>
      <c r="H1003" s="17" t="s">
        <v>10129</v>
      </c>
      <c r="I1003" s="17" t="s">
        <v>10129</v>
      </c>
    </row>
    <row r="1004" spans="1:9" x14ac:dyDescent="0.25">
      <c r="A1004" s="17" t="s">
        <v>1172</v>
      </c>
      <c r="E1004" s="17" t="s">
        <v>1172</v>
      </c>
      <c r="F1004" s="17" t="s">
        <v>10185</v>
      </c>
      <c r="G1004" s="17" t="s">
        <v>10185</v>
      </c>
      <c r="H1004" s="17" t="s">
        <v>10130</v>
      </c>
      <c r="I1004" s="17" t="s">
        <v>10130</v>
      </c>
    </row>
    <row r="1005" spans="1:9" x14ac:dyDescent="0.25">
      <c r="A1005" s="17" t="s">
        <v>1173</v>
      </c>
      <c r="E1005" s="17" t="s">
        <v>1173</v>
      </c>
      <c r="F1005" s="17" t="s">
        <v>10186</v>
      </c>
      <c r="G1005" s="17" t="s">
        <v>10186</v>
      </c>
      <c r="H1005" s="17" t="s">
        <v>10131</v>
      </c>
      <c r="I1005" s="17" t="s">
        <v>10131</v>
      </c>
    </row>
    <row r="1006" spans="1:9" x14ac:dyDescent="0.25">
      <c r="A1006" s="17" t="s">
        <v>1174</v>
      </c>
      <c r="E1006" s="17" t="s">
        <v>1174</v>
      </c>
      <c r="F1006" s="17" t="s">
        <v>10187</v>
      </c>
      <c r="G1006" s="17" t="s">
        <v>10187</v>
      </c>
      <c r="H1006" s="17" t="s">
        <v>10132</v>
      </c>
      <c r="I1006" s="17" t="s">
        <v>10132</v>
      </c>
    </row>
    <row r="1007" spans="1:9" x14ac:dyDescent="0.25">
      <c r="A1007" s="17" t="s">
        <v>1175</v>
      </c>
      <c r="E1007" s="17" t="s">
        <v>1175</v>
      </c>
      <c r="F1007" s="17" t="s">
        <v>10188</v>
      </c>
      <c r="G1007" s="17" t="s">
        <v>10188</v>
      </c>
      <c r="H1007" s="17" t="s">
        <v>10133</v>
      </c>
      <c r="I1007" s="17" t="s">
        <v>10133</v>
      </c>
    </row>
    <row r="1008" spans="1:9" x14ac:dyDescent="0.25">
      <c r="A1008" s="17" t="s">
        <v>1176</v>
      </c>
      <c r="E1008" s="17" t="s">
        <v>1176</v>
      </c>
      <c r="F1008" s="17" t="s">
        <v>10189</v>
      </c>
      <c r="G1008" s="17" t="s">
        <v>10189</v>
      </c>
      <c r="H1008" s="17" t="s">
        <v>10134</v>
      </c>
      <c r="I1008" s="17" t="s">
        <v>10134</v>
      </c>
    </row>
    <row r="1009" spans="1:9" x14ac:dyDescent="0.25">
      <c r="A1009" s="17" t="s">
        <v>1177</v>
      </c>
      <c r="E1009" s="17" t="s">
        <v>1177</v>
      </c>
      <c r="F1009" s="17" t="s">
        <v>10190</v>
      </c>
      <c r="G1009" s="17" t="s">
        <v>10190</v>
      </c>
      <c r="H1009" s="17" t="s">
        <v>10135</v>
      </c>
      <c r="I1009" s="17" t="s">
        <v>10135</v>
      </c>
    </row>
    <row r="1010" spans="1:9" x14ac:dyDescent="0.25">
      <c r="A1010" s="17" t="s">
        <v>1178</v>
      </c>
      <c r="E1010" s="17" t="s">
        <v>1178</v>
      </c>
      <c r="F1010" s="17" t="s">
        <v>10191</v>
      </c>
      <c r="G1010" s="17" t="s">
        <v>10191</v>
      </c>
      <c r="H1010" s="17" t="s">
        <v>10136</v>
      </c>
      <c r="I1010" s="17" t="s">
        <v>10136</v>
      </c>
    </row>
    <row r="1011" spans="1:9" x14ac:dyDescent="0.25">
      <c r="A1011" s="17" t="s">
        <v>1179</v>
      </c>
      <c r="E1011" s="17" t="s">
        <v>1179</v>
      </c>
      <c r="F1011" s="17" t="s">
        <v>10192</v>
      </c>
      <c r="G1011" s="17" t="s">
        <v>10192</v>
      </c>
      <c r="H1011" s="17" t="s">
        <v>10137</v>
      </c>
      <c r="I1011" s="17" t="s">
        <v>10137</v>
      </c>
    </row>
    <row r="1012" spans="1:9" x14ac:dyDescent="0.25">
      <c r="A1012" s="17" t="s">
        <v>1180</v>
      </c>
      <c r="E1012" s="17" t="s">
        <v>1180</v>
      </c>
      <c r="F1012" s="17" t="s">
        <v>10193</v>
      </c>
      <c r="G1012" s="17" t="s">
        <v>10193</v>
      </c>
      <c r="H1012" s="17" t="s">
        <v>10138</v>
      </c>
      <c r="I1012" s="17" t="s">
        <v>10138</v>
      </c>
    </row>
    <row r="1013" spans="1:9" x14ac:dyDescent="0.25">
      <c r="A1013" s="17" t="s">
        <v>1181</v>
      </c>
      <c r="E1013" s="17" t="s">
        <v>1181</v>
      </c>
      <c r="F1013" s="17" t="s">
        <v>10194</v>
      </c>
      <c r="G1013" s="17" t="s">
        <v>10194</v>
      </c>
      <c r="H1013" s="17" t="s">
        <v>10139</v>
      </c>
      <c r="I1013" s="17" t="s">
        <v>10139</v>
      </c>
    </row>
    <row r="1014" spans="1:9" x14ac:dyDescent="0.25">
      <c r="A1014" s="17" t="s">
        <v>1182</v>
      </c>
      <c r="E1014" s="17" t="s">
        <v>1182</v>
      </c>
      <c r="F1014" s="17" t="s">
        <v>10195</v>
      </c>
      <c r="G1014" s="17" t="s">
        <v>10195</v>
      </c>
      <c r="H1014" s="17" t="s">
        <v>10140</v>
      </c>
      <c r="I1014" s="17" t="s">
        <v>10140</v>
      </c>
    </row>
    <row r="1015" spans="1:9" x14ac:dyDescent="0.25">
      <c r="A1015" s="17" t="s">
        <v>1183</v>
      </c>
      <c r="E1015" s="17" t="s">
        <v>1183</v>
      </c>
      <c r="F1015" s="17" t="s">
        <v>10196</v>
      </c>
      <c r="G1015" s="17" t="s">
        <v>10196</v>
      </c>
      <c r="H1015" s="17" t="s">
        <v>10141</v>
      </c>
      <c r="I1015" s="17" t="s">
        <v>10141</v>
      </c>
    </row>
    <row r="1016" spans="1:9" x14ac:dyDescent="0.25">
      <c r="A1016" s="17" t="s">
        <v>1184</v>
      </c>
      <c r="E1016" s="17" t="s">
        <v>1184</v>
      </c>
      <c r="F1016" s="17" t="s">
        <v>10197</v>
      </c>
      <c r="G1016" s="17" t="s">
        <v>10197</v>
      </c>
      <c r="H1016" s="17" t="s">
        <v>10142</v>
      </c>
      <c r="I1016" s="17" t="s">
        <v>10142</v>
      </c>
    </row>
    <row r="1017" spans="1:9" x14ac:dyDescent="0.25">
      <c r="A1017" s="17" t="s">
        <v>1185</v>
      </c>
      <c r="E1017" s="17" t="s">
        <v>1185</v>
      </c>
      <c r="F1017" s="17" t="s">
        <v>10198</v>
      </c>
      <c r="G1017" s="17" t="s">
        <v>10198</v>
      </c>
      <c r="H1017" s="17" t="s">
        <v>10143</v>
      </c>
      <c r="I1017" s="17" t="s">
        <v>10143</v>
      </c>
    </row>
    <row r="1018" spans="1:9" x14ac:dyDescent="0.25">
      <c r="A1018" s="17" t="s">
        <v>1186</v>
      </c>
      <c r="E1018" s="17" t="s">
        <v>1186</v>
      </c>
      <c r="F1018" s="17" t="s">
        <v>10199</v>
      </c>
      <c r="G1018" s="17" t="s">
        <v>10199</v>
      </c>
      <c r="H1018" s="17" t="s">
        <v>10144</v>
      </c>
      <c r="I1018" s="17" t="s">
        <v>10144</v>
      </c>
    </row>
    <row r="1019" spans="1:9" x14ac:dyDescent="0.25">
      <c r="A1019" s="17" t="s">
        <v>1187</v>
      </c>
      <c r="E1019" s="17" t="s">
        <v>1187</v>
      </c>
      <c r="F1019" s="17" t="s">
        <v>10200</v>
      </c>
      <c r="G1019" s="17" t="s">
        <v>10200</v>
      </c>
      <c r="H1019" s="17" t="s">
        <v>10145</v>
      </c>
      <c r="I1019" s="17" t="s">
        <v>10145</v>
      </c>
    </row>
    <row r="1020" spans="1:9" x14ac:dyDescent="0.25">
      <c r="A1020" s="17" t="s">
        <v>1188</v>
      </c>
      <c r="E1020" s="17" t="s">
        <v>1188</v>
      </c>
      <c r="F1020" s="17" t="s">
        <v>10201</v>
      </c>
      <c r="G1020" s="17" t="s">
        <v>10201</v>
      </c>
      <c r="H1020" s="17" t="s">
        <v>10146</v>
      </c>
      <c r="I1020" s="17" t="s">
        <v>10146</v>
      </c>
    </row>
    <row r="1021" spans="1:9" x14ac:dyDescent="0.25">
      <c r="A1021" s="17" t="s">
        <v>1189</v>
      </c>
      <c r="E1021" s="17" t="s">
        <v>1189</v>
      </c>
      <c r="F1021" s="17" t="s">
        <v>10202</v>
      </c>
      <c r="G1021" s="17" t="s">
        <v>10202</v>
      </c>
      <c r="H1021" s="17" t="s">
        <v>10147</v>
      </c>
      <c r="I1021" s="17" t="s">
        <v>10147</v>
      </c>
    </row>
    <row r="1022" spans="1:9" x14ac:dyDescent="0.25">
      <c r="A1022" s="17" t="s">
        <v>1190</v>
      </c>
      <c r="E1022" s="17" t="s">
        <v>1190</v>
      </c>
      <c r="F1022" s="17" t="s">
        <v>10203</v>
      </c>
      <c r="G1022" s="17" t="s">
        <v>10203</v>
      </c>
      <c r="H1022" s="17" t="s">
        <v>10148</v>
      </c>
      <c r="I1022" s="17" t="s">
        <v>10148</v>
      </c>
    </row>
    <row r="1023" spans="1:9" x14ac:dyDescent="0.25">
      <c r="A1023" s="17" t="s">
        <v>1191</v>
      </c>
      <c r="E1023" s="17" t="s">
        <v>1191</v>
      </c>
      <c r="F1023" s="17" t="s">
        <v>10204</v>
      </c>
      <c r="G1023" s="17" t="s">
        <v>10204</v>
      </c>
      <c r="H1023" s="17" t="s">
        <v>10149</v>
      </c>
      <c r="I1023" s="17" t="s">
        <v>10149</v>
      </c>
    </row>
    <row r="1024" spans="1:9" x14ac:dyDescent="0.25">
      <c r="A1024" s="17" t="s">
        <v>1192</v>
      </c>
      <c r="E1024" s="17" t="s">
        <v>1192</v>
      </c>
      <c r="F1024" s="17" t="s">
        <v>10205</v>
      </c>
      <c r="G1024" s="17" t="s">
        <v>10205</v>
      </c>
      <c r="H1024" s="17" t="s">
        <v>10150</v>
      </c>
      <c r="I1024" s="17" t="s">
        <v>10150</v>
      </c>
    </row>
    <row r="1025" spans="1:9" x14ac:dyDescent="0.25">
      <c r="A1025" s="17" t="s">
        <v>1193</v>
      </c>
      <c r="E1025" s="17" t="s">
        <v>1193</v>
      </c>
      <c r="F1025" s="17" t="s">
        <v>10206</v>
      </c>
      <c r="G1025" s="17" t="s">
        <v>10206</v>
      </c>
      <c r="H1025" s="17" t="s">
        <v>10151</v>
      </c>
      <c r="I1025" s="17" t="s">
        <v>10151</v>
      </c>
    </row>
    <row r="1026" spans="1:9" x14ac:dyDescent="0.25">
      <c r="A1026" s="17" t="s">
        <v>1194</v>
      </c>
      <c r="E1026" s="17" t="s">
        <v>1194</v>
      </c>
      <c r="F1026" s="17" t="s">
        <v>10207</v>
      </c>
      <c r="G1026" s="17" t="s">
        <v>10207</v>
      </c>
      <c r="H1026" s="17" t="s">
        <v>10152</v>
      </c>
      <c r="I1026" s="17" t="s">
        <v>10152</v>
      </c>
    </row>
    <row r="1027" spans="1:9" x14ac:dyDescent="0.25">
      <c r="A1027" s="17" t="s">
        <v>1195</v>
      </c>
      <c r="E1027" s="17" t="s">
        <v>1195</v>
      </c>
      <c r="F1027" s="17" t="s">
        <v>10208</v>
      </c>
      <c r="G1027" s="17" t="s">
        <v>10208</v>
      </c>
      <c r="H1027" s="17" t="s">
        <v>10153</v>
      </c>
      <c r="I1027" s="17" t="s">
        <v>10153</v>
      </c>
    </row>
    <row r="1028" spans="1:9" x14ac:dyDescent="0.25">
      <c r="A1028" s="17" t="s">
        <v>1196</v>
      </c>
      <c r="E1028" s="17" t="s">
        <v>1196</v>
      </c>
      <c r="F1028" s="17" t="s">
        <v>10209</v>
      </c>
      <c r="G1028" s="17" t="s">
        <v>10209</v>
      </c>
      <c r="H1028" s="17" t="s">
        <v>10154</v>
      </c>
      <c r="I1028" s="17" t="s">
        <v>10154</v>
      </c>
    </row>
    <row r="1029" spans="1:9" x14ac:dyDescent="0.25">
      <c r="A1029" s="17" t="s">
        <v>1197</v>
      </c>
      <c r="E1029" s="17" t="s">
        <v>1197</v>
      </c>
      <c r="F1029" s="17" t="s">
        <v>10210</v>
      </c>
      <c r="G1029" s="17" t="s">
        <v>10210</v>
      </c>
      <c r="H1029" s="17" t="s">
        <v>10155</v>
      </c>
      <c r="I1029" s="17" t="s">
        <v>10155</v>
      </c>
    </row>
    <row r="1030" spans="1:9" x14ac:dyDescent="0.25">
      <c r="A1030" s="17" t="s">
        <v>1198</v>
      </c>
      <c r="E1030" s="17" t="s">
        <v>1198</v>
      </c>
      <c r="F1030" s="17" t="s">
        <v>10211</v>
      </c>
      <c r="G1030" s="17" t="s">
        <v>10211</v>
      </c>
      <c r="H1030" s="17" t="s">
        <v>10156</v>
      </c>
      <c r="I1030" s="17" t="s">
        <v>10156</v>
      </c>
    </row>
    <row r="1031" spans="1:9" x14ac:dyDescent="0.25">
      <c r="A1031" s="17" t="s">
        <v>1199</v>
      </c>
      <c r="E1031" s="17" t="s">
        <v>1199</v>
      </c>
      <c r="F1031" s="17" t="s">
        <v>10212</v>
      </c>
      <c r="G1031" s="17" t="s">
        <v>10212</v>
      </c>
      <c r="H1031" s="17" t="s">
        <v>10157</v>
      </c>
      <c r="I1031" s="17" t="s">
        <v>10157</v>
      </c>
    </row>
    <row r="1032" spans="1:9" x14ac:dyDescent="0.25">
      <c r="A1032" s="17" t="s">
        <v>1200</v>
      </c>
      <c r="E1032" s="17" t="s">
        <v>1200</v>
      </c>
      <c r="F1032" s="17" t="s">
        <v>10213</v>
      </c>
      <c r="G1032" s="17" t="s">
        <v>10213</v>
      </c>
      <c r="H1032" s="17" t="s">
        <v>10158</v>
      </c>
      <c r="I1032" s="17" t="s">
        <v>10158</v>
      </c>
    </row>
    <row r="1033" spans="1:9" x14ac:dyDescent="0.25">
      <c r="A1033" s="17" t="s">
        <v>1201</v>
      </c>
      <c r="E1033" s="17" t="s">
        <v>1201</v>
      </c>
      <c r="F1033" s="17" t="s">
        <v>10214</v>
      </c>
      <c r="G1033" s="17" t="s">
        <v>10214</v>
      </c>
      <c r="H1033" s="17" t="s">
        <v>10159</v>
      </c>
      <c r="I1033" s="17" t="s">
        <v>10159</v>
      </c>
    </row>
    <row r="1034" spans="1:9" x14ac:dyDescent="0.25">
      <c r="A1034" s="17" t="s">
        <v>1202</v>
      </c>
      <c r="E1034" s="17" t="s">
        <v>1202</v>
      </c>
      <c r="F1034" s="17" t="s">
        <v>10215</v>
      </c>
      <c r="G1034" s="17" t="s">
        <v>10215</v>
      </c>
      <c r="H1034" s="17" t="s">
        <v>10160</v>
      </c>
      <c r="I1034" s="17" t="s">
        <v>10160</v>
      </c>
    </row>
    <row r="1035" spans="1:9" x14ac:dyDescent="0.25">
      <c r="A1035" s="17" t="s">
        <v>1203</v>
      </c>
      <c r="E1035" s="17" t="s">
        <v>1203</v>
      </c>
      <c r="F1035" s="17" t="s">
        <v>10216</v>
      </c>
      <c r="G1035" s="17" t="s">
        <v>10216</v>
      </c>
      <c r="H1035" s="17" t="s">
        <v>10161</v>
      </c>
      <c r="I1035" s="17" t="s">
        <v>10161</v>
      </c>
    </row>
    <row r="1036" spans="1:9" x14ac:dyDescent="0.25">
      <c r="A1036" s="17" t="s">
        <v>1204</v>
      </c>
      <c r="E1036" s="17" t="s">
        <v>1204</v>
      </c>
      <c r="F1036" s="17" t="s">
        <v>10217</v>
      </c>
      <c r="G1036" s="17" t="s">
        <v>10217</v>
      </c>
      <c r="H1036" s="17" t="s">
        <v>10162</v>
      </c>
      <c r="I1036" s="17" t="s">
        <v>10162</v>
      </c>
    </row>
    <row r="1037" spans="1:9" x14ac:dyDescent="0.25">
      <c r="A1037" s="17" t="s">
        <v>1205</v>
      </c>
      <c r="E1037" s="17" t="s">
        <v>1205</v>
      </c>
      <c r="F1037" s="17" t="s">
        <v>10218</v>
      </c>
      <c r="G1037" s="17" t="s">
        <v>10218</v>
      </c>
      <c r="H1037" s="17" t="s">
        <v>10163</v>
      </c>
      <c r="I1037" s="17" t="s">
        <v>10163</v>
      </c>
    </row>
    <row r="1038" spans="1:9" x14ac:dyDescent="0.25">
      <c r="A1038" s="17" t="s">
        <v>1206</v>
      </c>
      <c r="E1038" s="17" t="s">
        <v>1206</v>
      </c>
      <c r="F1038" s="17" t="s">
        <v>10219</v>
      </c>
      <c r="G1038" s="17" t="s">
        <v>10219</v>
      </c>
      <c r="H1038" s="17" t="s">
        <v>10164</v>
      </c>
      <c r="I1038" s="17" t="s">
        <v>10164</v>
      </c>
    </row>
    <row r="1039" spans="1:9" x14ac:dyDescent="0.25">
      <c r="A1039" s="17" t="s">
        <v>1207</v>
      </c>
      <c r="E1039" s="17" t="s">
        <v>1207</v>
      </c>
      <c r="F1039" s="17" t="s">
        <v>10220</v>
      </c>
      <c r="G1039" s="17" t="s">
        <v>10220</v>
      </c>
      <c r="H1039" s="17" t="s">
        <v>10165</v>
      </c>
      <c r="I1039" s="17" t="s">
        <v>10165</v>
      </c>
    </row>
    <row r="1040" spans="1:9" x14ac:dyDescent="0.25">
      <c r="A1040" s="17" t="s">
        <v>1208</v>
      </c>
      <c r="E1040" s="17" t="s">
        <v>1208</v>
      </c>
      <c r="F1040" s="17" t="s">
        <v>10221</v>
      </c>
      <c r="G1040" s="17" t="s">
        <v>10221</v>
      </c>
      <c r="H1040" s="17" t="s">
        <v>10166</v>
      </c>
      <c r="I1040" s="17" t="s">
        <v>10166</v>
      </c>
    </row>
    <row r="1041" spans="1:9" x14ac:dyDescent="0.25">
      <c r="A1041" s="17" t="s">
        <v>1209</v>
      </c>
      <c r="E1041" s="17" t="s">
        <v>1209</v>
      </c>
      <c r="F1041" s="17" t="s">
        <v>10222</v>
      </c>
      <c r="G1041" s="17" t="s">
        <v>10222</v>
      </c>
      <c r="H1041" s="17" t="s">
        <v>10167</v>
      </c>
      <c r="I1041" s="17" t="s">
        <v>10167</v>
      </c>
    </row>
    <row r="1042" spans="1:9" x14ac:dyDescent="0.25">
      <c r="A1042" s="17" t="s">
        <v>1210</v>
      </c>
      <c r="E1042" s="17" t="s">
        <v>1210</v>
      </c>
      <c r="F1042" s="17" t="s">
        <v>10223</v>
      </c>
      <c r="G1042" s="17" t="s">
        <v>10223</v>
      </c>
      <c r="H1042" s="17" t="s">
        <v>10168</v>
      </c>
      <c r="I1042" s="17" t="s">
        <v>10168</v>
      </c>
    </row>
    <row r="1043" spans="1:9" x14ac:dyDescent="0.25">
      <c r="A1043" s="17" t="s">
        <v>1211</v>
      </c>
      <c r="E1043" s="17" t="s">
        <v>1211</v>
      </c>
      <c r="F1043" s="17" t="s">
        <v>10224</v>
      </c>
      <c r="G1043" s="17" t="s">
        <v>10224</v>
      </c>
      <c r="H1043" s="17" t="s">
        <v>10169</v>
      </c>
      <c r="I1043" s="17" t="s">
        <v>10169</v>
      </c>
    </row>
    <row r="1044" spans="1:9" x14ac:dyDescent="0.25">
      <c r="A1044" s="17" t="s">
        <v>1212</v>
      </c>
      <c r="E1044" s="17" t="s">
        <v>1212</v>
      </c>
      <c r="F1044" s="17" t="s">
        <v>10225</v>
      </c>
      <c r="G1044" s="17" t="s">
        <v>10225</v>
      </c>
      <c r="H1044" s="17" t="s">
        <v>10170</v>
      </c>
      <c r="I1044" s="17" t="s">
        <v>10170</v>
      </c>
    </row>
    <row r="1045" spans="1:9" x14ac:dyDescent="0.25">
      <c r="A1045" s="17" t="s">
        <v>1213</v>
      </c>
      <c r="E1045" s="17" t="s">
        <v>1213</v>
      </c>
      <c r="F1045" s="17" t="s">
        <v>10226</v>
      </c>
      <c r="G1045" s="17" t="s">
        <v>10226</v>
      </c>
      <c r="H1045" s="17" t="s">
        <v>10171</v>
      </c>
      <c r="I1045" s="17" t="s">
        <v>10171</v>
      </c>
    </row>
    <row r="1046" spans="1:9" x14ac:dyDescent="0.25">
      <c r="A1046" s="17" t="s">
        <v>1214</v>
      </c>
      <c r="E1046" s="17" t="s">
        <v>1214</v>
      </c>
      <c r="F1046" s="17" t="s">
        <v>10227</v>
      </c>
      <c r="G1046" s="17" t="s">
        <v>10227</v>
      </c>
      <c r="H1046" s="17" t="s">
        <v>10172</v>
      </c>
      <c r="I1046" s="17" t="s">
        <v>10172</v>
      </c>
    </row>
    <row r="1047" spans="1:9" x14ac:dyDescent="0.25">
      <c r="A1047" s="17" t="s">
        <v>1215</v>
      </c>
      <c r="E1047" s="17" t="s">
        <v>1215</v>
      </c>
      <c r="F1047" s="17" t="s">
        <v>10228</v>
      </c>
      <c r="G1047" s="17" t="s">
        <v>10228</v>
      </c>
      <c r="H1047" s="17" t="s">
        <v>10173</v>
      </c>
      <c r="I1047" s="17" t="s">
        <v>10173</v>
      </c>
    </row>
    <row r="1048" spans="1:9" x14ac:dyDescent="0.25">
      <c r="A1048" s="17" t="s">
        <v>1216</v>
      </c>
      <c r="E1048" s="17" t="s">
        <v>1216</v>
      </c>
      <c r="F1048" s="17" t="s">
        <v>10229</v>
      </c>
      <c r="G1048" s="17" t="s">
        <v>10229</v>
      </c>
      <c r="H1048" s="17" t="s">
        <v>10174</v>
      </c>
      <c r="I1048" s="17" t="s">
        <v>10174</v>
      </c>
    </row>
    <row r="1049" spans="1:9" x14ac:dyDescent="0.25">
      <c r="A1049" s="17" t="s">
        <v>1217</v>
      </c>
      <c r="E1049" s="17" t="s">
        <v>1217</v>
      </c>
      <c r="F1049" s="17" t="s">
        <v>10230</v>
      </c>
      <c r="G1049" s="17" t="s">
        <v>10230</v>
      </c>
      <c r="H1049" s="17" t="s">
        <v>10175</v>
      </c>
      <c r="I1049" s="17" t="s">
        <v>10175</v>
      </c>
    </row>
    <row r="1050" spans="1:9" x14ac:dyDescent="0.25">
      <c r="A1050" s="17" t="s">
        <v>1218</v>
      </c>
      <c r="E1050" s="17" t="s">
        <v>1218</v>
      </c>
      <c r="F1050" s="17" t="s">
        <v>10231</v>
      </c>
      <c r="G1050" s="17" t="s">
        <v>10231</v>
      </c>
      <c r="H1050" s="17" t="s">
        <v>10176</v>
      </c>
      <c r="I1050" s="17" t="s">
        <v>10176</v>
      </c>
    </row>
    <row r="1051" spans="1:9" x14ac:dyDescent="0.25">
      <c r="A1051" s="17" t="s">
        <v>1219</v>
      </c>
      <c r="E1051" s="17" t="s">
        <v>1219</v>
      </c>
      <c r="F1051" s="17" t="s">
        <v>10232</v>
      </c>
      <c r="G1051" s="17" t="s">
        <v>10232</v>
      </c>
      <c r="H1051" s="17" t="s">
        <v>10177</v>
      </c>
      <c r="I1051" s="17" t="s">
        <v>10177</v>
      </c>
    </row>
    <row r="1052" spans="1:9" x14ac:dyDescent="0.25">
      <c r="A1052" s="17" t="s">
        <v>1220</v>
      </c>
      <c r="E1052" s="17" t="s">
        <v>1220</v>
      </c>
      <c r="F1052" s="17" t="s">
        <v>10233</v>
      </c>
      <c r="G1052" s="17" t="s">
        <v>10233</v>
      </c>
      <c r="H1052" s="17" t="s">
        <v>10178</v>
      </c>
      <c r="I1052" s="17" t="s">
        <v>10178</v>
      </c>
    </row>
    <row r="1053" spans="1:9" x14ac:dyDescent="0.25">
      <c r="A1053" s="17" t="s">
        <v>1221</v>
      </c>
      <c r="E1053" s="17" t="s">
        <v>1221</v>
      </c>
      <c r="F1053" s="17" t="s">
        <v>10234</v>
      </c>
      <c r="G1053" s="17" t="s">
        <v>10234</v>
      </c>
      <c r="H1053" s="17" t="s">
        <v>10179</v>
      </c>
      <c r="I1053" s="17" t="s">
        <v>10179</v>
      </c>
    </row>
    <row r="1054" spans="1:9" x14ac:dyDescent="0.25">
      <c r="A1054" s="17" t="s">
        <v>1222</v>
      </c>
      <c r="E1054" s="17" t="s">
        <v>1222</v>
      </c>
      <c r="F1054" s="17" t="s">
        <v>10235</v>
      </c>
      <c r="G1054" s="17" t="s">
        <v>10235</v>
      </c>
      <c r="H1054" s="17" t="s">
        <v>10815</v>
      </c>
      <c r="I1054" s="17" t="s">
        <v>10815</v>
      </c>
    </row>
    <row r="1055" spans="1:9" x14ac:dyDescent="0.25">
      <c r="A1055" s="17" t="s">
        <v>1223</v>
      </c>
      <c r="E1055" s="17" t="s">
        <v>1223</v>
      </c>
      <c r="F1055" s="17" t="s">
        <v>10236</v>
      </c>
      <c r="G1055" s="17" t="s">
        <v>10236</v>
      </c>
      <c r="H1055" s="17" t="s">
        <v>10816</v>
      </c>
      <c r="I1055" s="17" t="s">
        <v>10816</v>
      </c>
    </row>
    <row r="1056" spans="1:9" x14ac:dyDescent="0.25">
      <c r="A1056" s="17" t="s">
        <v>1224</v>
      </c>
      <c r="E1056" s="17" t="s">
        <v>1224</v>
      </c>
      <c r="F1056" s="17" t="s">
        <v>10237</v>
      </c>
      <c r="G1056" s="17" t="s">
        <v>10237</v>
      </c>
      <c r="H1056" s="17" t="s">
        <v>10817</v>
      </c>
      <c r="I1056" s="17" t="s">
        <v>10817</v>
      </c>
    </row>
    <row r="1057" spans="1:9" x14ac:dyDescent="0.25">
      <c r="A1057" s="17" t="s">
        <v>1225</v>
      </c>
      <c r="E1057" s="17" t="s">
        <v>1225</v>
      </c>
      <c r="F1057" s="17" t="s">
        <v>10238</v>
      </c>
      <c r="G1057" s="17" t="s">
        <v>10238</v>
      </c>
      <c r="H1057" s="17" t="s">
        <v>10818</v>
      </c>
      <c r="I1057" s="17" t="s">
        <v>10818</v>
      </c>
    </row>
    <row r="1058" spans="1:9" x14ac:dyDescent="0.25">
      <c r="A1058" s="17" t="s">
        <v>1226</v>
      </c>
      <c r="E1058" s="17" t="s">
        <v>1226</v>
      </c>
      <c r="F1058" s="17" t="s">
        <v>10239</v>
      </c>
      <c r="G1058" s="17" t="s">
        <v>10239</v>
      </c>
      <c r="H1058" s="17" t="s">
        <v>10819</v>
      </c>
      <c r="I1058" s="17" t="s">
        <v>10819</v>
      </c>
    </row>
    <row r="1059" spans="1:9" x14ac:dyDescent="0.25">
      <c r="A1059" s="17" t="s">
        <v>1227</v>
      </c>
      <c r="E1059" s="17" t="s">
        <v>1227</v>
      </c>
      <c r="F1059" s="17" t="s">
        <v>10240</v>
      </c>
      <c r="G1059" s="17" t="s">
        <v>10240</v>
      </c>
      <c r="H1059" s="17" t="s">
        <v>10820</v>
      </c>
      <c r="I1059" s="17" t="s">
        <v>10820</v>
      </c>
    </row>
    <row r="1060" spans="1:9" x14ac:dyDescent="0.25">
      <c r="A1060" s="17" t="s">
        <v>1228</v>
      </c>
      <c r="E1060" s="17" t="s">
        <v>1228</v>
      </c>
      <c r="F1060" s="17" t="s">
        <v>10241</v>
      </c>
      <c r="G1060" s="17" t="s">
        <v>10241</v>
      </c>
      <c r="H1060" s="17" t="s">
        <v>10821</v>
      </c>
      <c r="I1060" s="17" t="s">
        <v>10821</v>
      </c>
    </row>
    <row r="1061" spans="1:9" x14ac:dyDescent="0.25">
      <c r="A1061" s="17" t="s">
        <v>1229</v>
      </c>
      <c r="E1061" s="17" t="s">
        <v>1229</v>
      </c>
      <c r="F1061" s="17" t="s">
        <v>10242</v>
      </c>
      <c r="G1061" s="17" t="s">
        <v>10242</v>
      </c>
      <c r="H1061" s="17" t="s">
        <v>10822</v>
      </c>
      <c r="I1061" s="17" t="s">
        <v>10822</v>
      </c>
    </row>
    <row r="1062" spans="1:9" x14ac:dyDescent="0.25">
      <c r="A1062" s="17" t="s">
        <v>1230</v>
      </c>
      <c r="E1062" s="17" t="s">
        <v>1230</v>
      </c>
      <c r="F1062" s="17" t="s">
        <v>10243</v>
      </c>
      <c r="G1062" s="17" t="s">
        <v>10243</v>
      </c>
      <c r="H1062" s="17" t="s">
        <v>10823</v>
      </c>
      <c r="I1062" s="17" t="s">
        <v>10823</v>
      </c>
    </row>
    <row r="1063" spans="1:9" x14ac:dyDescent="0.25">
      <c r="A1063" s="17" t="s">
        <v>1231</v>
      </c>
      <c r="E1063" s="17" t="s">
        <v>1231</v>
      </c>
      <c r="F1063" s="17" t="s">
        <v>10244</v>
      </c>
      <c r="G1063" s="17" t="s">
        <v>10244</v>
      </c>
      <c r="H1063" s="17" t="s">
        <v>10824</v>
      </c>
      <c r="I1063" s="17" t="s">
        <v>10824</v>
      </c>
    </row>
    <row r="1064" spans="1:9" x14ac:dyDescent="0.25">
      <c r="A1064" s="17" t="s">
        <v>1232</v>
      </c>
      <c r="E1064" s="17" t="s">
        <v>1232</v>
      </c>
      <c r="F1064" s="17" t="s">
        <v>10245</v>
      </c>
      <c r="G1064" s="17" t="s">
        <v>10245</v>
      </c>
      <c r="H1064" s="17" t="s">
        <v>10825</v>
      </c>
      <c r="I1064" s="17" t="s">
        <v>10825</v>
      </c>
    </row>
    <row r="1065" spans="1:9" x14ac:dyDescent="0.25">
      <c r="A1065" s="17" t="s">
        <v>1233</v>
      </c>
      <c r="E1065" s="17" t="s">
        <v>1233</v>
      </c>
      <c r="F1065" s="17" t="s">
        <v>10246</v>
      </c>
      <c r="G1065" s="17" t="s">
        <v>10246</v>
      </c>
      <c r="H1065" s="17" t="s">
        <v>10826</v>
      </c>
      <c r="I1065" s="17" t="s">
        <v>10826</v>
      </c>
    </row>
    <row r="1066" spans="1:9" x14ac:dyDescent="0.25">
      <c r="A1066" s="17" t="s">
        <v>1234</v>
      </c>
      <c r="E1066" s="17" t="s">
        <v>1234</v>
      </c>
      <c r="F1066" s="17" t="s">
        <v>10247</v>
      </c>
      <c r="G1066" s="17" t="s">
        <v>10247</v>
      </c>
      <c r="H1066" s="17" t="s">
        <v>10827</v>
      </c>
      <c r="I1066" s="17" t="s">
        <v>10827</v>
      </c>
    </row>
    <row r="1067" spans="1:9" x14ac:dyDescent="0.25">
      <c r="A1067" s="17" t="s">
        <v>1235</v>
      </c>
      <c r="E1067" s="17" t="s">
        <v>1235</v>
      </c>
      <c r="F1067" s="17" t="s">
        <v>10248</v>
      </c>
      <c r="G1067" s="17" t="s">
        <v>10248</v>
      </c>
      <c r="H1067" s="17" t="s">
        <v>10828</v>
      </c>
      <c r="I1067" s="17" t="s">
        <v>10828</v>
      </c>
    </row>
    <row r="1068" spans="1:9" x14ac:dyDescent="0.25">
      <c r="A1068" s="17" t="s">
        <v>1236</v>
      </c>
      <c r="E1068" s="17" t="s">
        <v>1236</v>
      </c>
      <c r="F1068" s="17" t="s">
        <v>10249</v>
      </c>
      <c r="G1068" s="17" t="s">
        <v>10249</v>
      </c>
      <c r="H1068" s="17" t="s">
        <v>8996</v>
      </c>
      <c r="I1068" s="17" t="s">
        <v>8996</v>
      </c>
    </row>
    <row r="1069" spans="1:9" x14ac:dyDescent="0.25">
      <c r="A1069" s="17" t="s">
        <v>1237</v>
      </c>
      <c r="E1069" s="17" t="s">
        <v>1237</v>
      </c>
      <c r="F1069" s="17" t="s">
        <v>10250</v>
      </c>
      <c r="G1069" s="17" t="s">
        <v>10250</v>
      </c>
      <c r="H1069" s="17" t="s">
        <v>10180</v>
      </c>
      <c r="I1069" s="17" t="s">
        <v>10180</v>
      </c>
    </row>
    <row r="1070" spans="1:9" x14ac:dyDescent="0.25">
      <c r="A1070" s="17" t="s">
        <v>1238</v>
      </c>
      <c r="E1070" s="17" t="s">
        <v>1238</v>
      </c>
      <c r="F1070" s="17" t="s">
        <v>10251</v>
      </c>
      <c r="G1070" s="17" t="s">
        <v>10251</v>
      </c>
      <c r="H1070" s="17" t="s">
        <v>10181</v>
      </c>
      <c r="I1070" s="17" t="s">
        <v>10181</v>
      </c>
    </row>
    <row r="1071" spans="1:9" x14ac:dyDescent="0.25">
      <c r="A1071" s="17" t="s">
        <v>1239</v>
      </c>
      <c r="E1071" s="17" t="s">
        <v>1239</v>
      </c>
      <c r="F1071" s="17" t="s">
        <v>10252</v>
      </c>
      <c r="G1071" s="17" t="s">
        <v>10252</v>
      </c>
      <c r="H1071" s="17" t="s">
        <v>10182</v>
      </c>
      <c r="I1071" s="17" t="s">
        <v>10182</v>
      </c>
    </row>
    <row r="1072" spans="1:9" x14ac:dyDescent="0.25">
      <c r="A1072" s="17" t="s">
        <v>1240</v>
      </c>
      <c r="E1072" s="17" t="s">
        <v>1240</v>
      </c>
      <c r="F1072" s="17" t="s">
        <v>10253</v>
      </c>
      <c r="G1072" s="17" t="s">
        <v>10253</v>
      </c>
      <c r="H1072" s="17" t="s">
        <v>10183</v>
      </c>
      <c r="I1072" s="17" t="s">
        <v>10183</v>
      </c>
    </row>
    <row r="1073" spans="1:9" x14ac:dyDescent="0.25">
      <c r="A1073" s="17" t="s">
        <v>1241</v>
      </c>
      <c r="E1073" s="17" t="s">
        <v>1241</v>
      </c>
      <c r="F1073" s="17" t="s">
        <v>10254</v>
      </c>
      <c r="G1073" s="17" t="s">
        <v>10254</v>
      </c>
      <c r="H1073" s="17" t="s">
        <v>10184</v>
      </c>
      <c r="I1073" s="17" t="s">
        <v>10184</v>
      </c>
    </row>
    <row r="1074" spans="1:9" x14ac:dyDescent="0.25">
      <c r="A1074" s="17" t="s">
        <v>1242</v>
      </c>
      <c r="E1074" s="17" t="s">
        <v>1242</v>
      </c>
      <c r="F1074" s="17" t="s">
        <v>10255</v>
      </c>
      <c r="G1074" s="17" t="s">
        <v>10255</v>
      </c>
      <c r="H1074" s="17" t="s">
        <v>10185</v>
      </c>
      <c r="I1074" s="17" t="s">
        <v>10185</v>
      </c>
    </row>
    <row r="1075" spans="1:9" x14ac:dyDescent="0.25">
      <c r="A1075" s="17" t="s">
        <v>1243</v>
      </c>
      <c r="E1075" s="17" t="s">
        <v>1243</v>
      </c>
      <c r="F1075" s="17" t="s">
        <v>10256</v>
      </c>
      <c r="G1075" s="17" t="s">
        <v>10256</v>
      </c>
      <c r="H1075" s="17" t="s">
        <v>10186</v>
      </c>
      <c r="I1075" s="17" t="s">
        <v>10186</v>
      </c>
    </row>
    <row r="1076" spans="1:9" x14ac:dyDescent="0.25">
      <c r="A1076" s="17" t="s">
        <v>1244</v>
      </c>
      <c r="E1076" s="17" t="s">
        <v>1244</v>
      </c>
      <c r="F1076" s="17" t="s">
        <v>10257</v>
      </c>
      <c r="G1076" s="17" t="s">
        <v>10257</v>
      </c>
      <c r="H1076" s="17" t="s">
        <v>10187</v>
      </c>
      <c r="I1076" s="17" t="s">
        <v>10187</v>
      </c>
    </row>
    <row r="1077" spans="1:9" x14ac:dyDescent="0.25">
      <c r="A1077" s="17" t="s">
        <v>1245</v>
      </c>
      <c r="E1077" s="17" t="s">
        <v>1245</v>
      </c>
      <c r="F1077" s="17" t="s">
        <v>10258</v>
      </c>
      <c r="G1077" s="17" t="s">
        <v>10258</v>
      </c>
      <c r="H1077" s="17" t="s">
        <v>10188</v>
      </c>
      <c r="I1077" s="17" t="s">
        <v>10188</v>
      </c>
    </row>
    <row r="1078" spans="1:9" x14ac:dyDescent="0.25">
      <c r="A1078" s="17" t="s">
        <v>1246</v>
      </c>
      <c r="E1078" s="17" t="s">
        <v>1246</v>
      </c>
      <c r="F1078" s="17" t="s">
        <v>10259</v>
      </c>
      <c r="G1078" s="17" t="s">
        <v>10259</v>
      </c>
      <c r="H1078" s="17" t="s">
        <v>10189</v>
      </c>
      <c r="I1078" s="17" t="s">
        <v>10189</v>
      </c>
    </row>
    <row r="1079" spans="1:9" x14ac:dyDescent="0.25">
      <c r="A1079" s="17" t="s">
        <v>1247</v>
      </c>
      <c r="E1079" s="17" t="s">
        <v>1247</v>
      </c>
      <c r="F1079" s="17" t="s">
        <v>10260</v>
      </c>
      <c r="G1079" s="17" t="s">
        <v>10260</v>
      </c>
      <c r="H1079" s="17" t="s">
        <v>10190</v>
      </c>
      <c r="I1079" s="17" t="s">
        <v>10190</v>
      </c>
    </row>
    <row r="1080" spans="1:9" x14ac:dyDescent="0.25">
      <c r="A1080" s="17" t="s">
        <v>1248</v>
      </c>
      <c r="E1080" s="17" t="s">
        <v>1248</v>
      </c>
      <c r="F1080" s="17" t="s">
        <v>10261</v>
      </c>
      <c r="G1080" s="17" t="s">
        <v>10261</v>
      </c>
      <c r="H1080" s="17" t="s">
        <v>10191</v>
      </c>
      <c r="I1080" s="17" t="s">
        <v>10191</v>
      </c>
    </row>
    <row r="1081" spans="1:9" x14ac:dyDescent="0.25">
      <c r="A1081" s="17" t="s">
        <v>1249</v>
      </c>
      <c r="E1081" s="17" t="s">
        <v>1249</v>
      </c>
      <c r="F1081" s="17" t="s">
        <v>10262</v>
      </c>
      <c r="G1081" s="17" t="s">
        <v>10262</v>
      </c>
      <c r="H1081" s="17" t="s">
        <v>10192</v>
      </c>
      <c r="I1081" s="17" t="s">
        <v>10192</v>
      </c>
    </row>
    <row r="1082" spans="1:9" x14ac:dyDescent="0.25">
      <c r="A1082" s="17" t="s">
        <v>1250</v>
      </c>
      <c r="E1082" s="17" t="s">
        <v>1250</v>
      </c>
      <c r="F1082" s="17" t="s">
        <v>10263</v>
      </c>
      <c r="G1082" s="17" t="s">
        <v>10263</v>
      </c>
      <c r="H1082" s="17" t="s">
        <v>10193</v>
      </c>
      <c r="I1082" s="17" t="s">
        <v>10193</v>
      </c>
    </row>
    <row r="1083" spans="1:9" x14ac:dyDescent="0.25">
      <c r="A1083" s="17" t="s">
        <v>1251</v>
      </c>
      <c r="E1083" s="17" t="s">
        <v>1251</v>
      </c>
      <c r="F1083" s="17" t="s">
        <v>10264</v>
      </c>
      <c r="G1083" s="17" t="s">
        <v>10264</v>
      </c>
      <c r="H1083" s="17" t="s">
        <v>10194</v>
      </c>
      <c r="I1083" s="17" t="s">
        <v>10194</v>
      </c>
    </row>
    <row r="1084" spans="1:9" x14ac:dyDescent="0.25">
      <c r="A1084" s="17" t="s">
        <v>1252</v>
      </c>
      <c r="E1084" s="17" t="s">
        <v>1252</v>
      </c>
      <c r="F1084" s="17" t="s">
        <v>10265</v>
      </c>
      <c r="G1084" s="17" t="s">
        <v>10265</v>
      </c>
      <c r="H1084" s="17" t="s">
        <v>10195</v>
      </c>
      <c r="I1084" s="17" t="s">
        <v>10195</v>
      </c>
    </row>
    <row r="1085" spans="1:9" x14ac:dyDescent="0.25">
      <c r="A1085" s="17" t="s">
        <v>1253</v>
      </c>
      <c r="E1085" s="17" t="s">
        <v>1253</v>
      </c>
      <c r="F1085" s="17" t="s">
        <v>10266</v>
      </c>
      <c r="G1085" s="17" t="s">
        <v>10266</v>
      </c>
      <c r="H1085" s="17" t="s">
        <v>10196</v>
      </c>
      <c r="I1085" s="17" t="s">
        <v>10196</v>
      </c>
    </row>
    <row r="1086" spans="1:9" x14ac:dyDescent="0.25">
      <c r="A1086" s="17" t="s">
        <v>1254</v>
      </c>
      <c r="E1086" s="17" t="s">
        <v>1254</v>
      </c>
      <c r="F1086" s="17" t="s">
        <v>10267</v>
      </c>
      <c r="G1086" s="17" t="s">
        <v>10267</v>
      </c>
      <c r="H1086" s="17" t="s">
        <v>10197</v>
      </c>
      <c r="I1086" s="17" t="s">
        <v>10197</v>
      </c>
    </row>
    <row r="1087" spans="1:9" x14ac:dyDescent="0.25">
      <c r="A1087" s="17" t="s">
        <v>1255</v>
      </c>
      <c r="E1087" s="17" t="s">
        <v>1255</v>
      </c>
      <c r="F1087" s="17" t="s">
        <v>10268</v>
      </c>
      <c r="G1087" s="17" t="s">
        <v>10268</v>
      </c>
      <c r="H1087" s="17" t="s">
        <v>10198</v>
      </c>
      <c r="I1087" s="17" t="s">
        <v>10198</v>
      </c>
    </row>
    <row r="1088" spans="1:9" x14ac:dyDescent="0.25">
      <c r="A1088" s="17" t="s">
        <v>1256</v>
      </c>
      <c r="E1088" s="17" t="s">
        <v>1256</v>
      </c>
      <c r="F1088" s="17" t="s">
        <v>10269</v>
      </c>
      <c r="G1088" s="17" t="s">
        <v>10269</v>
      </c>
      <c r="H1088" s="17" t="s">
        <v>10199</v>
      </c>
      <c r="I1088" s="17" t="s">
        <v>10199</v>
      </c>
    </row>
    <row r="1089" spans="1:9" x14ac:dyDescent="0.25">
      <c r="A1089" s="17" t="s">
        <v>1257</v>
      </c>
      <c r="E1089" s="17" t="s">
        <v>1257</v>
      </c>
      <c r="F1089" s="17" t="s">
        <v>10270</v>
      </c>
      <c r="G1089" s="17" t="s">
        <v>10270</v>
      </c>
      <c r="H1089" s="17" t="s">
        <v>10200</v>
      </c>
      <c r="I1089" s="17" t="s">
        <v>10200</v>
      </c>
    </row>
    <row r="1090" spans="1:9" x14ac:dyDescent="0.25">
      <c r="A1090" s="17" t="s">
        <v>1258</v>
      </c>
      <c r="E1090" s="17" t="s">
        <v>1258</v>
      </c>
      <c r="F1090" s="17" t="s">
        <v>10271</v>
      </c>
      <c r="G1090" s="17" t="s">
        <v>10271</v>
      </c>
      <c r="H1090" s="17" t="s">
        <v>10201</v>
      </c>
      <c r="I1090" s="17" t="s">
        <v>10201</v>
      </c>
    </row>
    <row r="1091" spans="1:9" x14ac:dyDescent="0.25">
      <c r="A1091" s="17" t="s">
        <v>1259</v>
      </c>
      <c r="E1091" s="17" t="s">
        <v>1259</v>
      </c>
      <c r="F1091" s="17" t="s">
        <v>10272</v>
      </c>
      <c r="G1091" s="17" t="s">
        <v>10272</v>
      </c>
      <c r="H1091" s="17" t="s">
        <v>10202</v>
      </c>
      <c r="I1091" s="17" t="s">
        <v>10202</v>
      </c>
    </row>
    <row r="1092" spans="1:9" x14ac:dyDescent="0.25">
      <c r="A1092" s="17" t="s">
        <v>1260</v>
      </c>
      <c r="E1092" s="17" t="s">
        <v>1260</v>
      </c>
      <c r="F1092" s="17" t="s">
        <v>10273</v>
      </c>
      <c r="G1092" s="17" t="s">
        <v>10273</v>
      </c>
      <c r="H1092" s="17" t="s">
        <v>10203</v>
      </c>
      <c r="I1092" s="17" t="s">
        <v>10203</v>
      </c>
    </row>
    <row r="1093" spans="1:9" x14ac:dyDescent="0.25">
      <c r="A1093" s="17" t="s">
        <v>1261</v>
      </c>
      <c r="E1093" s="17" t="s">
        <v>1261</v>
      </c>
      <c r="F1093" s="17" t="s">
        <v>10274</v>
      </c>
      <c r="G1093" s="17" t="s">
        <v>10274</v>
      </c>
      <c r="H1093" s="17" t="s">
        <v>10204</v>
      </c>
      <c r="I1093" s="17" t="s">
        <v>10204</v>
      </c>
    </row>
    <row r="1094" spans="1:9" x14ac:dyDescent="0.25">
      <c r="A1094" s="17" t="s">
        <v>1262</v>
      </c>
      <c r="E1094" s="17" t="s">
        <v>1262</v>
      </c>
      <c r="F1094" s="17" t="s">
        <v>10275</v>
      </c>
      <c r="G1094" s="17" t="s">
        <v>10275</v>
      </c>
      <c r="H1094" s="17" t="s">
        <v>10205</v>
      </c>
      <c r="I1094" s="17" t="s">
        <v>10205</v>
      </c>
    </row>
    <row r="1095" spans="1:9" x14ac:dyDescent="0.25">
      <c r="A1095" s="17" t="s">
        <v>1263</v>
      </c>
      <c r="E1095" s="17" t="s">
        <v>1263</v>
      </c>
      <c r="F1095" s="17" t="s">
        <v>10276</v>
      </c>
      <c r="G1095" s="17" t="s">
        <v>10276</v>
      </c>
      <c r="H1095" s="17" t="s">
        <v>10206</v>
      </c>
      <c r="I1095" s="17" t="s">
        <v>10206</v>
      </c>
    </row>
    <row r="1096" spans="1:9" x14ac:dyDescent="0.25">
      <c r="A1096" s="17" t="s">
        <v>1264</v>
      </c>
      <c r="E1096" s="17" t="s">
        <v>1264</v>
      </c>
      <c r="F1096" s="17" t="s">
        <v>10277</v>
      </c>
      <c r="G1096" s="17" t="s">
        <v>10277</v>
      </c>
      <c r="H1096" s="17" t="s">
        <v>10207</v>
      </c>
      <c r="I1096" s="17" t="s">
        <v>10207</v>
      </c>
    </row>
    <row r="1097" spans="1:9" x14ac:dyDescent="0.25">
      <c r="A1097" s="17" t="s">
        <v>1265</v>
      </c>
      <c r="E1097" s="17" t="s">
        <v>1265</v>
      </c>
      <c r="F1097" s="17" t="s">
        <v>10278</v>
      </c>
      <c r="G1097" s="17" t="s">
        <v>10278</v>
      </c>
      <c r="H1097" s="17" t="s">
        <v>10208</v>
      </c>
      <c r="I1097" s="17" t="s">
        <v>10208</v>
      </c>
    </row>
    <row r="1098" spans="1:9" x14ac:dyDescent="0.25">
      <c r="A1098" s="17" t="s">
        <v>1266</v>
      </c>
      <c r="E1098" s="17" t="s">
        <v>1266</v>
      </c>
      <c r="F1098" s="17" t="s">
        <v>10279</v>
      </c>
      <c r="G1098" s="17" t="s">
        <v>10279</v>
      </c>
      <c r="H1098" s="17" t="s">
        <v>10209</v>
      </c>
      <c r="I1098" s="17" t="s">
        <v>10209</v>
      </c>
    </row>
    <row r="1099" spans="1:9" x14ac:dyDescent="0.25">
      <c r="A1099" s="17" t="s">
        <v>1267</v>
      </c>
      <c r="E1099" s="17" t="s">
        <v>1267</v>
      </c>
      <c r="F1099" s="17" t="s">
        <v>10280</v>
      </c>
      <c r="G1099" s="17" t="s">
        <v>10280</v>
      </c>
      <c r="H1099" s="17" t="s">
        <v>10210</v>
      </c>
      <c r="I1099" s="17" t="s">
        <v>10210</v>
      </c>
    </row>
    <row r="1100" spans="1:9" x14ac:dyDescent="0.25">
      <c r="A1100" s="17" t="s">
        <v>1268</v>
      </c>
      <c r="E1100" s="17" t="s">
        <v>1268</v>
      </c>
      <c r="F1100" s="17" t="s">
        <v>10281</v>
      </c>
      <c r="G1100" s="17" t="s">
        <v>10281</v>
      </c>
      <c r="H1100" s="17" t="s">
        <v>10211</v>
      </c>
      <c r="I1100" s="17" t="s">
        <v>10211</v>
      </c>
    </row>
    <row r="1101" spans="1:9" x14ac:dyDescent="0.25">
      <c r="A1101" s="17" t="s">
        <v>1269</v>
      </c>
      <c r="E1101" s="17" t="s">
        <v>1269</v>
      </c>
      <c r="F1101" s="17" t="s">
        <v>10282</v>
      </c>
      <c r="G1101" s="17" t="s">
        <v>10282</v>
      </c>
      <c r="H1101" s="17" t="s">
        <v>10212</v>
      </c>
      <c r="I1101" s="17" t="s">
        <v>10212</v>
      </c>
    </row>
    <row r="1102" spans="1:9" x14ac:dyDescent="0.25">
      <c r="A1102" s="17" t="s">
        <v>1270</v>
      </c>
      <c r="E1102" s="17" t="s">
        <v>1270</v>
      </c>
      <c r="F1102" s="17" t="s">
        <v>10283</v>
      </c>
      <c r="G1102" s="17" t="s">
        <v>10283</v>
      </c>
      <c r="H1102" s="17" t="s">
        <v>10213</v>
      </c>
      <c r="I1102" s="17" t="s">
        <v>10213</v>
      </c>
    </row>
    <row r="1103" spans="1:9" x14ac:dyDescent="0.25">
      <c r="A1103" s="17" t="s">
        <v>1271</v>
      </c>
      <c r="E1103" s="17" t="s">
        <v>1271</v>
      </c>
      <c r="F1103" s="17" t="s">
        <v>10284</v>
      </c>
      <c r="G1103" s="17" t="s">
        <v>10284</v>
      </c>
      <c r="H1103" s="17" t="s">
        <v>10214</v>
      </c>
      <c r="I1103" s="17" t="s">
        <v>10214</v>
      </c>
    </row>
    <row r="1104" spans="1:9" x14ac:dyDescent="0.25">
      <c r="A1104" s="17" t="s">
        <v>1272</v>
      </c>
      <c r="E1104" s="17" t="s">
        <v>1272</v>
      </c>
      <c r="F1104" s="17" t="s">
        <v>10285</v>
      </c>
      <c r="G1104" s="17" t="s">
        <v>10285</v>
      </c>
      <c r="H1104" s="17" t="s">
        <v>10215</v>
      </c>
      <c r="I1104" s="17" t="s">
        <v>10215</v>
      </c>
    </row>
    <row r="1105" spans="1:9" x14ac:dyDescent="0.25">
      <c r="A1105" s="17" t="s">
        <v>1273</v>
      </c>
      <c r="E1105" s="17" t="s">
        <v>1273</v>
      </c>
      <c r="F1105" s="17" t="s">
        <v>10286</v>
      </c>
      <c r="G1105" s="17" t="s">
        <v>10286</v>
      </c>
      <c r="H1105" s="17" t="s">
        <v>10216</v>
      </c>
      <c r="I1105" s="17" t="s">
        <v>10216</v>
      </c>
    </row>
    <row r="1106" spans="1:9" x14ac:dyDescent="0.25">
      <c r="A1106" s="17" t="s">
        <v>1274</v>
      </c>
      <c r="E1106" s="17" t="s">
        <v>1274</v>
      </c>
      <c r="F1106" s="17" t="s">
        <v>10287</v>
      </c>
      <c r="G1106" s="17" t="s">
        <v>10287</v>
      </c>
      <c r="H1106" s="17" t="s">
        <v>10217</v>
      </c>
      <c r="I1106" s="17" t="s">
        <v>10217</v>
      </c>
    </row>
    <row r="1107" spans="1:9" x14ac:dyDescent="0.25">
      <c r="A1107" s="17" t="s">
        <v>1275</v>
      </c>
      <c r="E1107" s="17" t="s">
        <v>1275</v>
      </c>
      <c r="F1107" s="17" t="s">
        <v>10288</v>
      </c>
      <c r="G1107" s="17" t="s">
        <v>10288</v>
      </c>
      <c r="H1107" s="17" t="s">
        <v>10218</v>
      </c>
      <c r="I1107" s="17" t="s">
        <v>10218</v>
      </c>
    </row>
    <row r="1108" spans="1:9" x14ac:dyDescent="0.25">
      <c r="A1108" s="17" t="s">
        <v>1276</v>
      </c>
      <c r="E1108" s="17" t="s">
        <v>1276</v>
      </c>
      <c r="F1108" s="17" t="s">
        <v>10289</v>
      </c>
      <c r="G1108" s="17" t="s">
        <v>10289</v>
      </c>
      <c r="H1108" s="17" t="s">
        <v>10219</v>
      </c>
      <c r="I1108" s="17" t="s">
        <v>10219</v>
      </c>
    </row>
    <row r="1109" spans="1:9" x14ac:dyDescent="0.25">
      <c r="A1109" s="17" t="s">
        <v>1277</v>
      </c>
      <c r="E1109" s="17" t="s">
        <v>1277</v>
      </c>
      <c r="F1109" s="17" t="s">
        <v>10290</v>
      </c>
      <c r="G1109" s="17" t="s">
        <v>10290</v>
      </c>
      <c r="H1109" s="17" t="s">
        <v>10220</v>
      </c>
      <c r="I1109" s="17" t="s">
        <v>10220</v>
      </c>
    </row>
    <row r="1110" spans="1:9" x14ac:dyDescent="0.25">
      <c r="A1110" s="17" t="s">
        <v>1278</v>
      </c>
      <c r="E1110" s="17" t="s">
        <v>1278</v>
      </c>
      <c r="F1110" s="17" t="s">
        <v>10291</v>
      </c>
      <c r="G1110" s="17" t="s">
        <v>10291</v>
      </c>
      <c r="H1110" s="17" t="s">
        <v>10221</v>
      </c>
      <c r="I1110" s="17" t="s">
        <v>10221</v>
      </c>
    </row>
    <row r="1111" spans="1:9" x14ac:dyDescent="0.25">
      <c r="A1111" s="17" t="s">
        <v>1279</v>
      </c>
      <c r="E1111" s="17" t="s">
        <v>1279</v>
      </c>
      <c r="F1111" s="17" t="s">
        <v>10292</v>
      </c>
      <c r="G1111" s="17" t="s">
        <v>10292</v>
      </c>
      <c r="H1111" s="17" t="s">
        <v>10222</v>
      </c>
      <c r="I1111" s="17" t="s">
        <v>10222</v>
      </c>
    </row>
    <row r="1112" spans="1:9" x14ac:dyDescent="0.25">
      <c r="A1112" s="17" t="s">
        <v>1280</v>
      </c>
      <c r="E1112" s="17" t="s">
        <v>1280</v>
      </c>
      <c r="F1112" s="17" t="s">
        <v>10293</v>
      </c>
      <c r="G1112" s="17" t="s">
        <v>10293</v>
      </c>
      <c r="H1112" s="17" t="s">
        <v>10223</v>
      </c>
      <c r="I1112" s="17" t="s">
        <v>10223</v>
      </c>
    </row>
    <row r="1113" spans="1:9" x14ac:dyDescent="0.25">
      <c r="A1113" s="17" t="s">
        <v>1281</v>
      </c>
      <c r="E1113" s="17" t="s">
        <v>1281</v>
      </c>
      <c r="F1113" s="17" t="s">
        <v>10294</v>
      </c>
      <c r="G1113" s="17" t="s">
        <v>10294</v>
      </c>
      <c r="H1113" s="17" t="s">
        <v>10224</v>
      </c>
      <c r="I1113" s="17" t="s">
        <v>10224</v>
      </c>
    </row>
    <row r="1114" spans="1:9" x14ac:dyDescent="0.25">
      <c r="A1114" s="17" t="s">
        <v>1282</v>
      </c>
      <c r="E1114" s="17" t="s">
        <v>1282</v>
      </c>
      <c r="F1114" s="17" t="s">
        <v>10295</v>
      </c>
      <c r="G1114" s="17" t="s">
        <v>10295</v>
      </c>
      <c r="H1114" s="17" t="s">
        <v>10225</v>
      </c>
      <c r="I1114" s="17" t="s">
        <v>10225</v>
      </c>
    </row>
    <row r="1115" spans="1:9" x14ac:dyDescent="0.25">
      <c r="A1115" s="17" t="s">
        <v>1283</v>
      </c>
      <c r="E1115" s="17" t="s">
        <v>1283</v>
      </c>
      <c r="F1115" s="17" t="s">
        <v>10296</v>
      </c>
      <c r="G1115" s="17" t="s">
        <v>10296</v>
      </c>
      <c r="H1115" s="17" t="s">
        <v>10226</v>
      </c>
      <c r="I1115" s="17" t="s">
        <v>10226</v>
      </c>
    </row>
    <row r="1116" spans="1:9" x14ac:dyDescent="0.25">
      <c r="A1116" s="17" t="s">
        <v>1284</v>
      </c>
      <c r="E1116" s="17" t="s">
        <v>1284</v>
      </c>
      <c r="F1116" s="17" t="s">
        <v>10297</v>
      </c>
      <c r="G1116" s="17" t="s">
        <v>10297</v>
      </c>
      <c r="H1116" s="17" t="s">
        <v>10227</v>
      </c>
      <c r="I1116" s="17" t="s">
        <v>10227</v>
      </c>
    </row>
    <row r="1117" spans="1:9" x14ac:dyDescent="0.25">
      <c r="A1117" s="17" t="s">
        <v>1285</v>
      </c>
      <c r="E1117" s="17" t="s">
        <v>1285</v>
      </c>
      <c r="F1117" s="17" t="s">
        <v>10298</v>
      </c>
      <c r="G1117" s="17" t="s">
        <v>10298</v>
      </c>
      <c r="H1117" s="17" t="s">
        <v>10228</v>
      </c>
      <c r="I1117" s="17" t="s">
        <v>10228</v>
      </c>
    </row>
    <row r="1118" spans="1:9" x14ac:dyDescent="0.25">
      <c r="A1118" s="17" t="s">
        <v>1286</v>
      </c>
      <c r="E1118" s="17" t="s">
        <v>1286</v>
      </c>
      <c r="F1118" s="17" t="s">
        <v>10299</v>
      </c>
      <c r="G1118" s="17" t="s">
        <v>10299</v>
      </c>
      <c r="H1118" s="17" t="s">
        <v>10229</v>
      </c>
      <c r="I1118" s="17" t="s">
        <v>10229</v>
      </c>
    </row>
    <row r="1119" spans="1:9" x14ac:dyDescent="0.25">
      <c r="A1119" s="17" t="s">
        <v>1287</v>
      </c>
      <c r="E1119" s="17" t="s">
        <v>1287</v>
      </c>
      <c r="F1119" s="17" t="s">
        <v>10300</v>
      </c>
      <c r="G1119" s="17" t="s">
        <v>10300</v>
      </c>
      <c r="H1119" s="17" t="s">
        <v>10230</v>
      </c>
      <c r="I1119" s="17" t="s">
        <v>10230</v>
      </c>
    </row>
    <row r="1120" spans="1:9" x14ac:dyDescent="0.25">
      <c r="A1120" s="17" t="s">
        <v>1288</v>
      </c>
      <c r="E1120" s="17" t="s">
        <v>1288</v>
      </c>
      <c r="F1120" s="17" t="s">
        <v>10301</v>
      </c>
      <c r="G1120" s="17" t="s">
        <v>10301</v>
      </c>
      <c r="H1120" s="17" t="s">
        <v>10231</v>
      </c>
      <c r="I1120" s="17" t="s">
        <v>10231</v>
      </c>
    </row>
    <row r="1121" spans="1:9" x14ac:dyDescent="0.25">
      <c r="A1121" s="17" t="s">
        <v>1289</v>
      </c>
      <c r="E1121" s="17" t="s">
        <v>1289</v>
      </c>
      <c r="F1121" s="17" t="s">
        <v>10302</v>
      </c>
      <c r="G1121" s="17" t="s">
        <v>10302</v>
      </c>
      <c r="H1121" s="17" t="s">
        <v>10232</v>
      </c>
      <c r="I1121" s="17" t="s">
        <v>10232</v>
      </c>
    </row>
    <row r="1122" spans="1:9" x14ac:dyDescent="0.25">
      <c r="A1122" s="17" t="s">
        <v>1290</v>
      </c>
      <c r="E1122" s="17" t="s">
        <v>1290</v>
      </c>
      <c r="F1122" s="17" t="s">
        <v>10303</v>
      </c>
      <c r="G1122" s="17" t="s">
        <v>10303</v>
      </c>
      <c r="H1122" s="17" t="s">
        <v>10233</v>
      </c>
      <c r="I1122" s="17" t="s">
        <v>10233</v>
      </c>
    </row>
    <row r="1123" spans="1:9" x14ac:dyDescent="0.25">
      <c r="A1123" s="17" t="s">
        <v>1291</v>
      </c>
      <c r="E1123" s="17" t="s">
        <v>1291</v>
      </c>
      <c r="F1123" s="17" t="s">
        <v>10304</v>
      </c>
      <c r="G1123" s="17" t="s">
        <v>10304</v>
      </c>
      <c r="H1123" s="17" t="s">
        <v>10234</v>
      </c>
      <c r="I1123" s="17" t="s">
        <v>10234</v>
      </c>
    </row>
    <row r="1124" spans="1:9" x14ac:dyDescent="0.25">
      <c r="A1124" s="17" t="s">
        <v>1292</v>
      </c>
      <c r="E1124" s="17" t="s">
        <v>1292</v>
      </c>
      <c r="F1124" s="17" t="s">
        <v>10305</v>
      </c>
      <c r="G1124" s="17" t="s">
        <v>10305</v>
      </c>
      <c r="H1124" s="17" t="s">
        <v>10235</v>
      </c>
      <c r="I1124" s="17" t="s">
        <v>10235</v>
      </c>
    </row>
    <row r="1125" spans="1:9" x14ac:dyDescent="0.25">
      <c r="A1125" s="17" t="s">
        <v>1293</v>
      </c>
      <c r="E1125" s="17" t="s">
        <v>1293</v>
      </c>
      <c r="F1125" s="17" t="s">
        <v>10306</v>
      </c>
      <c r="G1125" s="17" t="s">
        <v>10306</v>
      </c>
      <c r="H1125" s="17" t="s">
        <v>10236</v>
      </c>
      <c r="I1125" s="17" t="s">
        <v>10236</v>
      </c>
    </row>
    <row r="1126" spans="1:9" x14ac:dyDescent="0.25">
      <c r="A1126" s="17" t="s">
        <v>1294</v>
      </c>
      <c r="E1126" s="17" t="s">
        <v>1294</v>
      </c>
      <c r="F1126" s="17" t="s">
        <v>10307</v>
      </c>
      <c r="G1126" s="17" t="s">
        <v>10307</v>
      </c>
      <c r="H1126" s="17" t="s">
        <v>10237</v>
      </c>
      <c r="I1126" s="17" t="s">
        <v>10237</v>
      </c>
    </row>
    <row r="1127" spans="1:9" x14ac:dyDescent="0.25">
      <c r="A1127" s="17" t="s">
        <v>1295</v>
      </c>
      <c r="E1127" s="17" t="s">
        <v>1295</v>
      </c>
      <c r="F1127" s="17" t="s">
        <v>10308</v>
      </c>
      <c r="G1127" s="17" t="s">
        <v>10308</v>
      </c>
      <c r="H1127" s="17" t="s">
        <v>10238</v>
      </c>
      <c r="I1127" s="17" t="s">
        <v>10238</v>
      </c>
    </row>
    <row r="1128" spans="1:9" x14ac:dyDescent="0.25">
      <c r="A1128" s="17" t="s">
        <v>1296</v>
      </c>
      <c r="E1128" s="17" t="s">
        <v>1296</v>
      </c>
      <c r="F1128" s="17" t="s">
        <v>10309</v>
      </c>
      <c r="G1128" s="17" t="s">
        <v>10309</v>
      </c>
      <c r="H1128" s="17" t="s">
        <v>10239</v>
      </c>
      <c r="I1128" s="17" t="s">
        <v>10239</v>
      </c>
    </row>
    <row r="1129" spans="1:9" x14ac:dyDescent="0.25">
      <c r="A1129" s="17" t="s">
        <v>1297</v>
      </c>
      <c r="E1129" s="17" t="s">
        <v>1297</v>
      </c>
      <c r="F1129" s="17" t="s">
        <v>10310</v>
      </c>
      <c r="G1129" s="17" t="s">
        <v>10310</v>
      </c>
      <c r="H1129" s="17" t="s">
        <v>10240</v>
      </c>
      <c r="I1129" s="17" t="s">
        <v>10240</v>
      </c>
    </row>
    <row r="1130" spans="1:9" x14ac:dyDescent="0.25">
      <c r="A1130" s="17" t="s">
        <v>1298</v>
      </c>
      <c r="E1130" s="17" t="s">
        <v>1298</v>
      </c>
      <c r="F1130" s="17" t="s">
        <v>10311</v>
      </c>
      <c r="G1130" s="17" t="s">
        <v>10311</v>
      </c>
      <c r="H1130" s="17" t="s">
        <v>10241</v>
      </c>
      <c r="I1130" s="17" t="s">
        <v>10241</v>
      </c>
    </row>
    <row r="1131" spans="1:9" x14ac:dyDescent="0.25">
      <c r="A1131" s="17" t="s">
        <v>1299</v>
      </c>
      <c r="E1131" s="17" t="s">
        <v>1299</v>
      </c>
      <c r="F1131" s="17" t="s">
        <v>10312</v>
      </c>
      <c r="G1131" s="17" t="s">
        <v>10312</v>
      </c>
      <c r="H1131" s="17" t="s">
        <v>10242</v>
      </c>
      <c r="I1131" s="17" t="s">
        <v>10242</v>
      </c>
    </row>
    <row r="1132" spans="1:9" x14ac:dyDescent="0.25">
      <c r="A1132" s="17" t="s">
        <v>1300</v>
      </c>
      <c r="E1132" s="17" t="s">
        <v>1300</v>
      </c>
      <c r="F1132" s="17" t="s">
        <v>10313</v>
      </c>
      <c r="G1132" s="17" t="s">
        <v>10313</v>
      </c>
      <c r="H1132" s="17" t="s">
        <v>10243</v>
      </c>
      <c r="I1132" s="17" t="s">
        <v>10243</v>
      </c>
    </row>
    <row r="1133" spans="1:9" x14ac:dyDescent="0.25">
      <c r="A1133" s="17" t="s">
        <v>1301</v>
      </c>
      <c r="E1133" s="17" t="s">
        <v>1301</v>
      </c>
      <c r="F1133" s="17" t="s">
        <v>10314</v>
      </c>
      <c r="G1133" s="17" t="s">
        <v>10314</v>
      </c>
      <c r="H1133" s="17" t="s">
        <v>10244</v>
      </c>
      <c r="I1133" s="17" t="s">
        <v>10244</v>
      </c>
    </row>
    <row r="1134" spans="1:9" x14ac:dyDescent="0.25">
      <c r="A1134" s="17" t="s">
        <v>1302</v>
      </c>
      <c r="E1134" s="17" t="s">
        <v>1302</v>
      </c>
      <c r="F1134" s="17" t="s">
        <v>10315</v>
      </c>
      <c r="G1134" s="17" t="s">
        <v>10315</v>
      </c>
      <c r="H1134" s="17" t="s">
        <v>10245</v>
      </c>
      <c r="I1134" s="17" t="s">
        <v>10245</v>
      </c>
    </row>
    <row r="1135" spans="1:9" x14ac:dyDescent="0.25">
      <c r="A1135" s="17" t="s">
        <v>1303</v>
      </c>
      <c r="E1135" s="17" t="s">
        <v>1303</v>
      </c>
      <c r="F1135" s="17" t="s">
        <v>10316</v>
      </c>
      <c r="G1135" s="17" t="s">
        <v>10316</v>
      </c>
      <c r="H1135" s="17" t="s">
        <v>10246</v>
      </c>
      <c r="I1135" s="17" t="s">
        <v>10246</v>
      </c>
    </row>
    <row r="1136" spans="1:9" x14ac:dyDescent="0.25">
      <c r="A1136" s="17" t="s">
        <v>1304</v>
      </c>
      <c r="E1136" s="17" t="s">
        <v>1304</v>
      </c>
      <c r="F1136" s="17" t="s">
        <v>10317</v>
      </c>
      <c r="G1136" s="17" t="s">
        <v>10317</v>
      </c>
      <c r="H1136" s="17" t="s">
        <v>10247</v>
      </c>
      <c r="I1136" s="17" t="s">
        <v>10247</v>
      </c>
    </row>
    <row r="1137" spans="1:9" x14ac:dyDescent="0.25">
      <c r="A1137" s="17" t="s">
        <v>1305</v>
      </c>
      <c r="E1137" s="17" t="s">
        <v>1305</v>
      </c>
      <c r="F1137" s="17" t="s">
        <v>10318</v>
      </c>
      <c r="G1137" s="17" t="s">
        <v>10318</v>
      </c>
      <c r="H1137" s="17" t="s">
        <v>10248</v>
      </c>
      <c r="I1137" s="17" t="s">
        <v>10248</v>
      </c>
    </row>
    <row r="1138" spans="1:9" x14ac:dyDescent="0.25">
      <c r="A1138" s="17" t="s">
        <v>1306</v>
      </c>
      <c r="E1138" s="17" t="s">
        <v>1306</v>
      </c>
      <c r="F1138" s="17" t="s">
        <v>10319</v>
      </c>
      <c r="G1138" s="17" t="s">
        <v>10319</v>
      </c>
      <c r="H1138" s="17" t="s">
        <v>10249</v>
      </c>
      <c r="I1138" s="17" t="s">
        <v>10249</v>
      </c>
    </row>
    <row r="1139" spans="1:9" x14ac:dyDescent="0.25">
      <c r="A1139" s="17" t="s">
        <v>1307</v>
      </c>
      <c r="E1139" s="17" t="s">
        <v>1307</v>
      </c>
      <c r="F1139" s="17" t="s">
        <v>10320</v>
      </c>
      <c r="G1139" s="17" t="s">
        <v>10320</v>
      </c>
      <c r="H1139" s="17" t="s">
        <v>10250</v>
      </c>
      <c r="I1139" s="17" t="s">
        <v>10250</v>
      </c>
    </row>
    <row r="1140" spans="1:9" x14ac:dyDescent="0.25">
      <c r="A1140" s="17" t="s">
        <v>1308</v>
      </c>
      <c r="E1140" s="17" t="s">
        <v>1308</v>
      </c>
      <c r="F1140" s="17" t="s">
        <v>10321</v>
      </c>
      <c r="G1140" s="17" t="s">
        <v>10321</v>
      </c>
      <c r="H1140" s="17" t="s">
        <v>10251</v>
      </c>
      <c r="I1140" s="17" t="s">
        <v>10251</v>
      </c>
    </row>
    <row r="1141" spans="1:9" x14ac:dyDescent="0.25">
      <c r="A1141" s="17" t="s">
        <v>1309</v>
      </c>
      <c r="E1141" s="17" t="s">
        <v>1309</v>
      </c>
      <c r="F1141" s="17" t="s">
        <v>10322</v>
      </c>
      <c r="G1141" s="17" t="s">
        <v>10322</v>
      </c>
      <c r="H1141" s="17" t="s">
        <v>10252</v>
      </c>
      <c r="I1141" s="17" t="s">
        <v>10252</v>
      </c>
    </row>
    <row r="1142" spans="1:9" x14ac:dyDescent="0.25">
      <c r="A1142" s="17" t="s">
        <v>1310</v>
      </c>
      <c r="E1142" s="17" t="s">
        <v>1310</v>
      </c>
      <c r="F1142" s="17" t="s">
        <v>10323</v>
      </c>
      <c r="G1142" s="17" t="s">
        <v>10323</v>
      </c>
      <c r="H1142" s="17" t="s">
        <v>10253</v>
      </c>
      <c r="I1142" s="17" t="s">
        <v>10253</v>
      </c>
    </row>
    <row r="1143" spans="1:9" x14ac:dyDescent="0.25">
      <c r="A1143" s="17" t="s">
        <v>1311</v>
      </c>
      <c r="E1143" s="17" t="s">
        <v>1311</v>
      </c>
      <c r="F1143" s="17" t="s">
        <v>10324</v>
      </c>
      <c r="G1143" s="17" t="s">
        <v>10324</v>
      </c>
      <c r="H1143" s="17" t="s">
        <v>10254</v>
      </c>
      <c r="I1143" s="17" t="s">
        <v>10254</v>
      </c>
    </row>
    <row r="1144" spans="1:9" x14ac:dyDescent="0.25">
      <c r="A1144" s="17" t="s">
        <v>1312</v>
      </c>
      <c r="E1144" s="17" t="s">
        <v>1312</v>
      </c>
      <c r="F1144" s="17" t="s">
        <v>10325</v>
      </c>
      <c r="G1144" s="17" t="s">
        <v>10325</v>
      </c>
      <c r="H1144" s="17" t="s">
        <v>10255</v>
      </c>
      <c r="I1144" s="17" t="s">
        <v>10255</v>
      </c>
    </row>
    <row r="1145" spans="1:9" x14ac:dyDescent="0.25">
      <c r="A1145" s="17" t="s">
        <v>1313</v>
      </c>
      <c r="E1145" s="17" t="s">
        <v>1313</v>
      </c>
      <c r="F1145" s="17" t="s">
        <v>10326</v>
      </c>
      <c r="G1145" s="17" t="s">
        <v>10326</v>
      </c>
      <c r="H1145" s="17" t="s">
        <v>10256</v>
      </c>
      <c r="I1145" s="17" t="s">
        <v>10256</v>
      </c>
    </row>
    <row r="1146" spans="1:9" x14ac:dyDescent="0.25">
      <c r="A1146" s="17" t="s">
        <v>1314</v>
      </c>
      <c r="E1146" s="17" t="s">
        <v>1314</v>
      </c>
      <c r="F1146" s="17" t="s">
        <v>10327</v>
      </c>
      <c r="G1146" s="17" t="s">
        <v>10327</v>
      </c>
      <c r="H1146" s="17" t="s">
        <v>10257</v>
      </c>
      <c r="I1146" s="17" t="s">
        <v>10257</v>
      </c>
    </row>
    <row r="1147" spans="1:9" x14ac:dyDescent="0.25">
      <c r="A1147" s="17" t="s">
        <v>1315</v>
      </c>
      <c r="E1147" s="17" t="s">
        <v>1315</v>
      </c>
      <c r="F1147" s="17" t="s">
        <v>10328</v>
      </c>
      <c r="G1147" s="17" t="s">
        <v>10328</v>
      </c>
      <c r="H1147" s="17" t="s">
        <v>10258</v>
      </c>
      <c r="I1147" s="17" t="s">
        <v>10258</v>
      </c>
    </row>
    <row r="1148" spans="1:9" x14ac:dyDescent="0.25">
      <c r="A1148" s="17" t="s">
        <v>1316</v>
      </c>
      <c r="E1148" s="17" t="s">
        <v>1316</v>
      </c>
      <c r="F1148" s="17" t="s">
        <v>10329</v>
      </c>
      <c r="G1148" s="17" t="s">
        <v>10329</v>
      </c>
      <c r="H1148" s="17" t="s">
        <v>10259</v>
      </c>
      <c r="I1148" s="17" t="s">
        <v>10259</v>
      </c>
    </row>
    <row r="1149" spans="1:9" x14ac:dyDescent="0.25">
      <c r="A1149" s="17" t="s">
        <v>1317</v>
      </c>
      <c r="E1149" s="17" t="s">
        <v>1317</v>
      </c>
      <c r="F1149" s="17" t="s">
        <v>10330</v>
      </c>
      <c r="G1149" s="17" t="s">
        <v>10330</v>
      </c>
      <c r="H1149" s="17" t="s">
        <v>10260</v>
      </c>
      <c r="I1149" s="17" t="s">
        <v>10260</v>
      </c>
    </row>
    <row r="1150" spans="1:9" x14ac:dyDescent="0.25">
      <c r="A1150" s="17" t="s">
        <v>1318</v>
      </c>
      <c r="E1150" s="17" t="s">
        <v>1318</v>
      </c>
      <c r="F1150" s="17" t="s">
        <v>10331</v>
      </c>
      <c r="G1150" s="17" t="s">
        <v>10331</v>
      </c>
      <c r="H1150" s="17" t="s">
        <v>10261</v>
      </c>
      <c r="I1150" s="17" t="s">
        <v>10261</v>
      </c>
    </row>
    <row r="1151" spans="1:9" x14ac:dyDescent="0.25">
      <c r="A1151" s="17" t="s">
        <v>1319</v>
      </c>
      <c r="E1151" s="17" t="s">
        <v>1319</v>
      </c>
      <c r="F1151" s="17" t="s">
        <v>10332</v>
      </c>
      <c r="G1151" s="17" t="s">
        <v>10332</v>
      </c>
      <c r="H1151" s="17" t="s">
        <v>10262</v>
      </c>
      <c r="I1151" s="17" t="s">
        <v>10262</v>
      </c>
    </row>
    <row r="1152" spans="1:9" x14ac:dyDescent="0.25">
      <c r="A1152" s="17" t="s">
        <v>1320</v>
      </c>
      <c r="E1152" s="17" t="s">
        <v>1320</v>
      </c>
      <c r="F1152" s="17" t="s">
        <v>10333</v>
      </c>
      <c r="G1152" s="17" t="s">
        <v>10333</v>
      </c>
      <c r="H1152" s="17" t="s">
        <v>10263</v>
      </c>
      <c r="I1152" s="17" t="s">
        <v>10263</v>
      </c>
    </row>
    <row r="1153" spans="1:9" x14ac:dyDescent="0.25">
      <c r="A1153" s="17" t="s">
        <v>1321</v>
      </c>
      <c r="E1153" s="17" t="s">
        <v>1321</v>
      </c>
      <c r="F1153" s="17" t="s">
        <v>10334</v>
      </c>
      <c r="G1153" s="17" t="s">
        <v>10334</v>
      </c>
      <c r="H1153" s="17" t="s">
        <v>10264</v>
      </c>
      <c r="I1153" s="17" t="s">
        <v>10264</v>
      </c>
    </row>
    <row r="1154" spans="1:9" x14ac:dyDescent="0.25">
      <c r="A1154" s="17" t="s">
        <v>1322</v>
      </c>
      <c r="E1154" s="17" t="s">
        <v>1322</v>
      </c>
      <c r="F1154" s="17" t="s">
        <v>10335</v>
      </c>
      <c r="G1154" s="17" t="s">
        <v>10335</v>
      </c>
      <c r="H1154" s="17" t="s">
        <v>10265</v>
      </c>
      <c r="I1154" s="17" t="s">
        <v>10265</v>
      </c>
    </row>
    <row r="1155" spans="1:9" x14ac:dyDescent="0.25">
      <c r="A1155" s="17" t="s">
        <v>1323</v>
      </c>
      <c r="E1155" s="17" t="s">
        <v>1323</v>
      </c>
      <c r="F1155" s="17" t="s">
        <v>10336</v>
      </c>
      <c r="G1155" s="17" t="s">
        <v>10336</v>
      </c>
      <c r="H1155" s="17" t="s">
        <v>10266</v>
      </c>
      <c r="I1155" s="17" t="s">
        <v>10266</v>
      </c>
    </row>
    <row r="1156" spans="1:9" x14ac:dyDescent="0.25">
      <c r="A1156" s="17" t="s">
        <v>1324</v>
      </c>
      <c r="E1156" s="17" t="s">
        <v>1324</v>
      </c>
      <c r="F1156" s="17" t="s">
        <v>10337</v>
      </c>
      <c r="G1156" s="17" t="s">
        <v>10337</v>
      </c>
      <c r="H1156" s="17" t="s">
        <v>10267</v>
      </c>
      <c r="I1156" s="17" t="s">
        <v>10267</v>
      </c>
    </row>
    <row r="1157" spans="1:9" x14ac:dyDescent="0.25">
      <c r="A1157" s="17" t="s">
        <v>1325</v>
      </c>
      <c r="E1157" s="17" t="s">
        <v>1325</v>
      </c>
      <c r="F1157" s="17" t="s">
        <v>10338</v>
      </c>
      <c r="G1157" s="17" t="s">
        <v>10338</v>
      </c>
      <c r="H1157" s="17" t="s">
        <v>10268</v>
      </c>
      <c r="I1157" s="17" t="s">
        <v>10268</v>
      </c>
    </row>
    <row r="1158" spans="1:9" x14ac:dyDescent="0.25">
      <c r="A1158" s="17" t="s">
        <v>1326</v>
      </c>
      <c r="E1158" s="17" t="s">
        <v>1326</v>
      </c>
      <c r="F1158" s="17" t="s">
        <v>10339</v>
      </c>
      <c r="G1158" s="17" t="s">
        <v>10339</v>
      </c>
      <c r="H1158" s="17" t="s">
        <v>10269</v>
      </c>
      <c r="I1158" s="17" t="s">
        <v>10269</v>
      </c>
    </row>
    <row r="1159" spans="1:9" x14ac:dyDescent="0.25">
      <c r="A1159" s="17" t="s">
        <v>1327</v>
      </c>
      <c r="E1159" s="17" t="s">
        <v>1327</v>
      </c>
      <c r="F1159" s="17" t="s">
        <v>10340</v>
      </c>
      <c r="G1159" s="17" t="s">
        <v>10340</v>
      </c>
      <c r="H1159" s="17" t="s">
        <v>10270</v>
      </c>
      <c r="I1159" s="17" t="s">
        <v>10270</v>
      </c>
    </row>
    <row r="1160" spans="1:9" x14ac:dyDescent="0.25">
      <c r="A1160" s="17" t="s">
        <v>1328</v>
      </c>
      <c r="E1160" s="17" t="s">
        <v>1328</v>
      </c>
      <c r="F1160" s="17" t="s">
        <v>10341</v>
      </c>
      <c r="G1160" s="17" t="s">
        <v>10341</v>
      </c>
      <c r="H1160" s="17" t="s">
        <v>10271</v>
      </c>
      <c r="I1160" s="17" t="s">
        <v>10271</v>
      </c>
    </row>
    <row r="1161" spans="1:9" x14ac:dyDescent="0.25">
      <c r="A1161" s="17" t="s">
        <v>1329</v>
      </c>
      <c r="E1161" s="17" t="s">
        <v>1329</v>
      </c>
      <c r="F1161" s="17" t="s">
        <v>10342</v>
      </c>
      <c r="G1161" s="17" t="s">
        <v>10342</v>
      </c>
      <c r="H1161" s="17" t="s">
        <v>10272</v>
      </c>
      <c r="I1161" s="17" t="s">
        <v>10272</v>
      </c>
    </row>
    <row r="1162" spans="1:9" x14ac:dyDescent="0.25">
      <c r="A1162" s="17" t="s">
        <v>1330</v>
      </c>
      <c r="E1162" s="17" t="s">
        <v>1330</v>
      </c>
      <c r="F1162" s="17" t="s">
        <v>10343</v>
      </c>
      <c r="G1162" s="17" t="s">
        <v>10343</v>
      </c>
      <c r="H1162" s="17" t="s">
        <v>10273</v>
      </c>
      <c r="I1162" s="17" t="s">
        <v>10273</v>
      </c>
    </row>
    <row r="1163" spans="1:9" x14ac:dyDescent="0.25">
      <c r="A1163" s="17" t="s">
        <v>1331</v>
      </c>
      <c r="E1163" s="17" t="s">
        <v>1331</v>
      </c>
      <c r="F1163" s="17" t="s">
        <v>10344</v>
      </c>
      <c r="G1163" s="17" t="s">
        <v>10344</v>
      </c>
      <c r="H1163" s="17" t="s">
        <v>10274</v>
      </c>
      <c r="I1163" s="17" t="s">
        <v>10274</v>
      </c>
    </row>
    <row r="1164" spans="1:9" x14ac:dyDescent="0.25">
      <c r="A1164" s="17" t="s">
        <v>1332</v>
      </c>
      <c r="E1164" s="17" t="s">
        <v>1332</v>
      </c>
      <c r="F1164" s="17" t="s">
        <v>10345</v>
      </c>
      <c r="G1164" s="17" t="s">
        <v>10345</v>
      </c>
      <c r="H1164" s="17" t="s">
        <v>10275</v>
      </c>
      <c r="I1164" s="17" t="s">
        <v>10275</v>
      </c>
    </row>
    <row r="1165" spans="1:9" x14ac:dyDescent="0.25">
      <c r="A1165" s="17" t="s">
        <v>1333</v>
      </c>
      <c r="E1165" s="17" t="s">
        <v>1333</v>
      </c>
      <c r="F1165" s="17" t="s">
        <v>10346</v>
      </c>
      <c r="G1165" s="17" t="s">
        <v>10346</v>
      </c>
      <c r="H1165" s="17" t="s">
        <v>10276</v>
      </c>
      <c r="I1165" s="17" t="s">
        <v>10276</v>
      </c>
    </row>
    <row r="1166" spans="1:9" x14ac:dyDescent="0.25">
      <c r="A1166" s="17" t="s">
        <v>1334</v>
      </c>
      <c r="E1166" s="17" t="s">
        <v>1334</v>
      </c>
      <c r="F1166" s="17" t="s">
        <v>10347</v>
      </c>
      <c r="G1166" s="17" t="s">
        <v>10347</v>
      </c>
      <c r="H1166" s="17" t="s">
        <v>10277</v>
      </c>
      <c r="I1166" s="17" t="s">
        <v>10277</v>
      </c>
    </row>
    <row r="1167" spans="1:9" x14ac:dyDescent="0.25">
      <c r="A1167" s="17" t="s">
        <v>1335</v>
      </c>
      <c r="E1167" s="17" t="s">
        <v>1335</v>
      </c>
      <c r="F1167" s="17" t="s">
        <v>10348</v>
      </c>
      <c r="G1167" s="17" t="s">
        <v>10348</v>
      </c>
      <c r="H1167" s="17" t="s">
        <v>10278</v>
      </c>
      <c r="I1167" s="17" t="s">
        <v>10278</v>
      </c>
    </row>
    <row r="1168" spans="1:9" x14ac:dyDescent="0.25">
      <c r="A1168" s="17" t="s">
        <v>1336</v>
      </c>
      <c r="E1168" s="17" t="s">
        <v>1336</v>
      </c>
      <c r="F1168" s="17" t="s">
        <v>10349</v>
      </c>
      <c r="G1168" s="17" t="s">
        <v>10349</v>
      </c>
      <c r="H1168" s="17" t="s">
        <v>10279</v>
      </c>
      <c r="I1168" s="17" t="s">
        <v>10279</v>
      </c>
    </row>
    <row r="1169" spans="1:9" x14ac:dyDescent="0.25">
      <c r="A1169" s="17" t="s">
        <v>1337</v>
      </c>
      <c r="E1169" s="17" t="s">
        <v>1337</v>
      </c>
      <c r="F1169" s="17" t="s">
        <v>10350</v>
      </c>
      <c r="G1169" s="17" t="s">
        <v>10350</v>
      </c>
      <c r="H1169" s="17" t="s">
        <v>10280</v>
      </c>
      <c r="I1169" s="17" t="s">
        <v>10280</v>
      </c>
    </row>
    <row r="1170" spans="1:9" x14ac:dyDescent="0.25">
      <c r="A1170" s="17" t="s">
        <v>1338</v>
      </c>
      <c r="E1170" s="17" t="s">
        <v>1338</v>
      </c>
      <c r="F1170" s="17" t="s">
        <v>10351</v>
      </c>
      <c r="G1170" s="17" t="s">
        <v>10351</v>
      </c>
      <c r="H1170" s="17" t="s">
        <v>10281</v>
      </c>
      <c r="I1170" s="17" t="s">
        <v>10281</v>
      </c>
    </row>
    <row r="1171" spans="1:9" x14ac:dyDescent="0.25">
      <c r="A1171" s="17" t="s">
        <v>1339</v>
      </c>
      <c r="E1171" s="17" t="s">
        <v>1339</v>
      </c>
      <c r="F1171" s="17" t="s">
        <v>10352</v>
      </c>
      <c r="G1171" s="17" t="s">
        <v>10352</v>
      </c>
      <c r="H1171" s="17" t="s">
        <v>10282</v>
      </c>
      <c r="I1171" s="17" t="s">
        <v>10282</v>
      </c>
    </row>
    <row r="1172" spans="1:9" x14ac:dyDescent="0.25">
      <c r="A1172" s="17" t="s">
        <v>1340</v>
      </c>
      <c r="E1172" s="17" t="s">
        <v>1340</v>
      </c>
      <c r="F1172" s="17" t="s">
        <v>10353</v>
      </c>
      <c r="G1172" s="17" t="s">
        <v>10353</v>
      </c>
      <c r="H1172" s="17" t="s">
        <v>10283</v>
      </c>
      <c r="I1172" s="17" t="s">
        <v>10283</v>
      </c>
    </row>
    <row r="1173" spans="1:9" x14ac:dyDescent="0.25">
      <c r="A1173" s="17" t="s">
        <v>1341</v>
      </c>
      <c r="E1173" s="17" t="s">
        <v>1341</v>
      </c>
      <c r="F1173" s="17" t="s">
        <v>10354</v>
      </c>
      <c r="G1173" s="17" t="s">
        <v>10354</v>
      </c>
      <c r="H1173" s="17" t="s">
        <v>10284</v>
      </c>
      <c r="I1173" s="17" t="s">
        <v>10284</v>
      </c>
    </row>
    <row r="1174" spans="1:9" x14ac:dyDescent="0.25">
      <c r="A1174" s="17" t="s">
        <v>1342</v>
      </c>
      <c r="E1174" s="17" t="s">
        <v>1342</v>
      </c>
      <c r="F1174" s="17" t="s">
        <v>10355</v>
      </c>
      <c r="G1174" s="17" t="s">
        <v>10355</v>
      </c>
      <c r="H1174" s="17" t="s">
        <v>10285</v>
      </c>
      <c r="I1174" s="17" t="s">
        <v>10285</v>
      </c>
    </row>
    <row r="1175" spans="1:9" x14ac:dyDescent="0.25">
      <c r="A1175" s="17" t="s">
        <v>1343</v>
      </c>
      <c r="E1175" s="17" t="s">
        <v>1343</v>
      </c>
      <c r="F1175" s="17" t="s">
        <v>10356</v>
      </c>
      <c r="G1175" s="17" t="s">
        <v>10356</v>
      </c>
      <c r="H1175" s="17" t="s">
        <v>10286</v>
      </c>
      <c r="I1175" s="17" t="s">
        <v>10286</v>
      </c>
    </row>
    <row r="1176" spans="1:9" x14ac:dyDescent="0.25">
      <c r="A1176" s="17" t="s">
        <v>1344</v>
      </c>
      <c r="E1176" s="17" t="s">
        <v>1344</v>
      </c>
      <c r="F1176" s="17" t="s">
        <v>10357</v>
      </c>
      <c r="G1176" s="17" t="s">
        <v>10357</v>
      </c>
      <c r="H1176" s="17" t="s">
        <v>10287</v>
      </c>
      <c r="I1176" s="17" t="s">
        <v>10287</v>
      </c>
    </row>
    <row r="1177" spans="1:9" x14ac:dyDescent="0.25">
      <c r="A1177" s="17" t="s">
        <v>1345</v>
      </c>
      <c r="E1177" s="17" t="s">
        <v>1345</v>
      </c>
      <c r="F1177" s="17" t="s">
        <v>10358</v>
      </c>
      <c r="G1177" s="17" t="s">
        <v>10358</v>
      </c>
      <c r="H1177" s="17" t="s">
        <v>10288</v>
      </c>
      <c r="I1177" s="17" t="s">
        <v>10288</v>
      </c>
    </row>
    <row r="1178" spans="1:9" x14ac:dyDescent="0.25">
      <c r="A1178" s="17" t="s">
        <v>1346</v>
      </c>
      <c r="E1178" s="17" t="s">
        <v>1346</v>
      </c>
      <c r="F1178" s="17" t="s">
        <v>10359</v>
      </c>
      <c r="G1178" s="17" t="s">
        <v>10359</v>
      </c>
      <c r="H1178" s="17" t="s">
        <v>10289</v>
      </c>
      <c r="I1178" s="17" t="s">
        <v>10289</v>
      </c>
    </row>
    <row r="1179" spans="1:9" x14ac:dyDescent="0.25">
      <c r="A1179" s="17" t="s">
        <v>1347</v>
      </c>
      <c r="E1179" s="17" t="s">
        <v>1347</v>
      </c>
      <c r="F1179" s="17" t="s">
        <v>10360</v>
      </c>
      <c r="G1179" s="17" t="s">
        <v>10360</v>
      </c>
      <c r="H1179" s="17" t="s">
        <v>10290</v>
      </c>
      <c r="I1179" s="17" t="s">
        <v>10290</v>
      </c>
    </row>
    <row r="1180" spans="1:9" x14ac:dyDescent="0.25">
      <c r="A1180" s="17" t="s">
        <v>1348</v>
      </c>
      <c r="E1180" s="17" t="s">
        <v>1348</v>
      </c>
      <c r="F1180" s="17" t="s">
        <v>10361</v>
      </c>
      <c r="G1180" s="17" t="s">
        <v>10361</v>
      </c>
      <c r="H1180" s="17" t="s">
        <v>10291</v>
      </c>
      <c r="I1180" s="17" t="s">
        <v>10291</v>
      </c>
    </row>
    <row r="1181" spans="1:9" x14ac:dyDescent="0.25">
      <c r="A1181" s="17" t="s">
        <v>1349</v>
      </c>
      <c r="E1181" s="17" t="s">
        <v>1349</v>
      </c>
      <c r="F1181" s="17" t="s">
        <v>10362</v>
      </c>
      <c r="G1181" s="17" t="s">
        <v>10362</v>
      </c>
      <c r="H1181" s="17" t="s">
        <v>10292</v>
      </c>
      <c r="I1181" s="17" t="s">
        <v>10292</v>
      </c>
    </row>
    <row r="1182" spans="1:9" x14ac:dyDescent="0.25">
      <c r="A1182" s="17" t="s">
        <v>1350</v>
      </c>
      <c r="E1182" s="17" t="s">
        <v>1350</v>
      </c>
      <c r="F1182" s="17" t="s">
        <v>10363</v>
      </c>
      <c r="G1182" s="17" t="s">
        <v>10363</v>
      </c>
      <c r="H1182" s="17" t="s">
        <v>10293</v>
      </c>
      <c r="I1182" s="17" t="s">
        <v>10293</v>
      </c>
    </row>
    <row r="1183" spans="1:9" x14ac:dyDescent="0.25">
      <c r="A1183" s="17" t="s">
        <v>1351</v>
      </c>
      <c r="E1183" s="17" t="s">
        <v>1351</v>
      </c>
      <c r="F1183" s="17" t="s">
        <v>10364</v>
      </c>
      <c r="G1183" s="17" t="s">
        <v>10364</v>
      </c>
      <c r="H1183" s="17" t="s">
        <v>10294</v>
      </c>
      <c r="I1183" s="17" t="s">
        <v>10294</v>
      </c>
    </row>
    <row r="1184" spans="1:9" x14ac:dyDescent="0.25">
      <c r="A1184" s="17" t="s">
        <v>1352</v>
      </c>
      <c r="E1184" s="17" t="s">
        <v>1352</v>
      </c>
      <c r="F1184" s="17" t="s">
        <v>10365</v>
      </c>
      <c r="G1184" s="17" t="s">
        <v>10365</v>
      </c>
      <c r="H1184" s="17" t="s">
        <v>10295</v>
      </c>
      <c r="I1184" s="17" t="s">
        <v>10295</v>
      </c>
    </row>
    <row r="1185" spans="1:9" x14ac:dyDescent="0.25">
      <c r="A1185" s="17" t="s">
        <v>1353</v>
      </c>
      <c r="E1185" s="17" t="s">
        <v>1353</v>
      </c>
      <c r="F1185" s="17" t="s">
        <v>10366</v>
      </c>
      <c r="G1185" s="17" t="s">
        <v>10366</v>
      </c>
      <c r="H1185" s="17" t="s">
        <v>10296</v>
      </c>
      <c r="I1185" s="17" t="s">
        <v>10296</v>
      </c>
    </row>
    <row r="1186" spans="1:9" x14ac:dyDescent="0.25">
      <c r="A1186" s="17" t="s">
        <v>1354</v>
      </c>
      <c r="E1186" s="17" t="s">
        <v>1354</v>
      </c>
      <c r="F1186" s="17" t="s">
        <v>10367</v>
      </c>
      <c r="G1186" s="17" t="s">
        <v>10367</v>
      </c>
      <c r="H1186" s="17" t="s">
        <v>10297</v>
      </c>
      <c r="I1186" s="17" t="s">
        <v>10297</v>
      </c>
    </row>
    <row r="1187" spans="1:9" x14ac:dyDescent="0.25">
      <c r="A1187" s="17" t="s">
        <v>1355</v>
      </c>
      <c r="E1187" s="17" t="s">
        <v>1355</v>
      </c>
      <c r="F1187" s="17" t="s">
        <v>10368</v>
      </c>
      <c r="G1187" s="17" t="s">
        <v>10368</v>
      </c>
      <c r="H1187" s="17" t="s">
        <v>10298</v>
      </c>
      <c r="I1187" s="17" t="s">
        <v>10298</v>
      </c>
    </row>
    <row r="1188" spans="1:9" x14ac:dyDescent="0.25">
      <c r="A1188" s="17" t="s">
        <v>1356</v>
      </c>
      <c r="E1188" s="17" t="s">
        <v>1356</v>
      </c>
      <c r="F1188" s="17" t="s">
        <v>10369</v>
      </c>
      <c r="G1188" s="17" t="s">
        <v>10369</v>
      </c>
      <c r="H1188" s="17" t="s">
        <v>10299</v>
      </c>
      <c r="I1188" s="17" t="s">
        <v>10299</v>
      </c>
    </row>
    <row r="1189" spans="1:9" x14ac:dyDescent="0.25">
      <c r="A1189" s="17" t="s">
        <v>1357</v>
      </c>
      <c r="E1189" s="17" t="s">
        <v>1357</v>
      </c>
      <c r="F1189" s="17" t="s">
        <v>10370</v>
      </c>
      <c r="G1189" s="17" t="s">
        <v>10370</v>
      </c>
      <c r="H1189" s="17" t="s">
        <v>10300</v>
      </c>
      <c r="I1189" s="17" t="s">
        <v>10300</v>
      </c>
    </row>
    <row r="1190" spans="1:9" x14ac:dyDescent="0.25">
      <c r="A1190" s="17" t="s">
        <v>1358</v>
      </c>
      <c r="E1190" s="17" t="s">
        <v>1358</v>
      </c>
      <c r="F1190" s="17" t="s">
        <v>10371</v>
      </c>
      <c r="G1190" s="17" t="s">
        <v>10371</v>
      </c>
      <c r="H1190" s="17" t="s">
        <v>10301</v>
      </c>
      <c r="I1190" s="17" t="s">
        <v>10301</v>
      </c>
    </row>
    <row r="1191" spans="1:9" x14ac:dyDescent="0.25">
      <c r="A1191" s="17" t="s">
        <v>1359</v>
      </c>
      <c r="E1191" s="17" t="s">
        <v>1359</v>
      </c>
      <c r="F1191" s="17" t="s">
        <v>10372</v>
      </c>
      <c r="G1191" s="17" t="s">
        <v>10372</v>
      </c>
      <c r="H1191" s="17" t="s">
        <v>10302</v>
      </c>
      <c r="I1191" s="17" t="s">
        <v>10302</v>
      </c>
    </row>
    <row r="1192" spans="1:9" x14ac:dyDescent="0.25">
      <c r="A1192" s="17" t="s">
        <v>1360</v>
      </c>
      <c r="E1192" s="17" t="s">
        <v>1360</v>
      </c>
      <c r="F1192" s="17" t="s">
        <v>10373</v>
      </c>
      <c r="G1192" s="17" t="s">
        <v>10373</v>
      </c>
      <c r="H1192" s="17" t="s">
        <v>10303</v>
      </c>
      <c r="I1192" s="17" t="s">
        <v>10303</v>
      </c>
    </row>
    <row r="1193" spans="1:9" x14ac:dyDescent="0.25">
      <c r="A1193" s="17" t="s">
        <v>1361</v>
      </c>
      <c r="E1193" s="17" t="s">
        <v>1361</v>
      </c>
      <c r="F1193" s="17" t="s">
        <v>10374</v>
      </c>
      <c r="G1193" s="17" t="s">
        <v>10374</v>
      </c>
      <c r="H1193" s="17" t="s">
        <v>10304</v>
      </c>
      <c r="I1193" s="17" t="s">
        <v>10304</v>
      </c>
    </row>
    <row r="1194" spans="1:9" x14ac:dyDescent="0.25">
      <c r="A1194" s="17" t="s">
        <v>1362</v>
      </c>
      <c r="E1194" s="17" t="s">
        <v>1362</v>
      </c>
      <c r="F1194" s="17" t="s">
        <v>10375</v>
      </c>
      <c r="G1194" s="17" t="s">
        <v>10375</v>
      </c>
      <c r="H1194" s="17" t="s">
        <v>10305</v>
      </c>
      <c r="I1194" s="17" t="s">
        <v>10305</v>
      </c>
    </row>
    <row r="1195" spans="1:9" x14ac:dyDescent="0.25">
      <c r="A1195" s="17" t="s">
        <v>1363</v>
      </c>
      <c r="E1195" s="17" t="s">
        <v>1363</v>
      </c>
      <c r="F1195" s="17" t="s">
        <v>10376</v>
      </c>
      <c r="G1195" s="17" t="s">
        <v>10376</v>
      </c>
      <c r="H1195" s="17" t="s">
        <v>10306</v>
      </c>
      <c r="I1195" s="17" t="s">
        <v>10306</v>
      </c>
    </row>
    <row r="1196" spans="1:9" x14ac:dyDescent="0.25">
      <c r="A1196" s="17" t="s">
        <v>1364</v>
      </c>
      <c r="E1196" s="17" t="s">
        <v>1364</v>
      </c>
      <c r="F1196" s="17" t="s">
        <v>10377</v>
      </c>
      <c r="G1196" s="17" t="s">
        <v>10377</v>
      </c>
      <c r="H1196" s="17" t="s">
        <v>10307</v>
      </c>
      <c r="I1196" s="17" t="s">
        <v>10307</v>
      </c>
    </row>
    <row r="1197" spans="1:9" x14ac:dyDescent="0.25">
      <c r="A1197" s="17" t="s">
        <v>1365</v>
      </c>
      <c r="E1197" s="17" t="s">
        <v>1365</v>
      </c>
      <c r="H1197" s="17" t="s">
        <v>10308</v>
      </c>
      <c r="I1197" s="17" t="s">
        <v>10308</v>
      </c>
    </row>
    <row r="1198" spans="1:9" x14ac:dyDescent="0.25">
      <c r="A1198" s="17" t="s">
        <v>1366</v>
      </c>
      <c r="E1198" s="17" t="s">
        <v>1366</v>
      </c>
      <c r="H1198" s="17" t="s">
        <v>10309</v>
      </c>
      <c r="I1198" s="17" t="s">
        <v>10309</v>
      </c>
    </row>
    <row r="1199" spans="1:9" x14ac:dyDescent="0.25">
      <c r="A1199" s="17" t="s">
        <v>1367</v>
      </c>
      <c r="E1199" s="17" t="s">
        <v>1367</v>
      </c>
      <c r="H1199" s="17" t="s">
        <v>10310</v>
      </c>
      <c r="I1199" s="17" t="s">
        <v>10310</v>
      </c>
    </row>
    <row r="1200" spans="1:9" x14ac:dyDescent="0.25">
      <c r="A1200" s="17" t="s">
        <v>1368</v>
      </c>
      <c r="E1200" s="17" t="s">
        <v>1368</v>
      </c>
      <c r="H1200" s="17" t="s">
        <v>10311</v>
      </c>
      <c r="I1200" s="17" t="s">
        <v>10311</v>
      </c>
    </row>
    <row r="1201" spans="1:9" x14ac:dyDescent="0.25">
      <c r="A1201" s="17" t="s">
        <v>1369</v>
      </c>
      <c r="E1201" s="17" t="s">
        <v>1369</v>
      </c>
      <c r="H1201" s="17" t="s">
        <v>10312</v>
      </c>
      <c r="I1201" s="17" t="s">
        <v>10312</v>
      </c>
    </row>
    <row r="1202" spans="1:9" x14ac:dyDescent="0.25">
      <c r="A1202" s="17" t="s">
        <v>1370</v>
      </c>
      <c r="E1202" s="17" t="s">
        <v>1370</v>
      </c>
      <c r="H1202" s="17" t="s">
        <v>10313</v>
      </c>
      <c r="I1202" s="17" t="s">
        <v>10313</v>
      </c>
    </row>
    <row r="1203" spans="1:9" x14ac:dyDescent="0.25">
      <c r="A1203" s="17" t="s">
        <v>1371</v>
      </c>
      <c r="E1203" s="17" t="s">
        <v>1371</v>
      </c>
      <c r="H1203" s="17" t="s">
        <v>10314</v>
      </c>
      <c r="I1203" s="17" t="s">
        <v>10314</v>
      </c>
    </row>
    <row r="1204" spans="1:9" x14ac:dyDescent="0.25">
      <c r="A1204" s="17" t="s">
        <v>1372</v>
      </c>
      <c r="E1204" s="17" t="s">
        <v>1372</v>
      </c>
      <c r="H1204" s="17" t="s">
        <v>10315</v>
      </c>
      <c r="I1204" s="17" t="s">
        <v>10315</v>
      </c>
    </row>
    <row r="1205" spans="1:9" x14ac:dyDescent="0.25">
      <c r="A1205" s="17" t="s">
        <v>1373</v>
      </c>
      <c r="E1205" s="17" t="s">
        <v>1373</v>
      </c>
      <c r="H1205" s="17" t="s">
        <v>10316</v>
      </c>
      <c r="I1205" s="17" t="s">
        <v>10316</v>
      </c>
    </row>
    <row r="1206" spans="1:9" x14ac:dyDescent="0.25">
      <c r="A1206" s="17" t="s">
        <v>1374</v>
      </c>
      <c r="E1206" s="17" t="s">
        <v>1374</v>
      </c>
      <c r="H1206" s="17" t="s">
        <v>10317</v>
      </c>
      <c r="I1206" s="17" t="s">
        <v>10317</v>
      </c>
    </row>
    <row r="1207" spans="1:9" x14ac:dyDescent="0.25">
      <c r="A1207" s="17" t="s">
        <v>1375</v>
      </c>
      <c r="E1207" s="17" t="s">
        <v>1375</v>
      </c>
      <c r="H1207" s="17" t="s">
        <v>10318</v>
      </c>
      <c r="I1207" s="17" t="s">
        <v>10318</v>
      </c>
    </row>
    <row r="1208" spans="1:9" x14ac:dyDescent="0.25">
      <c r="A1208" s="17" t="s">
        <v>1376</v>
      </c>
      <c r="E1208" s="17" t="s">
        <v>1376</v>
      </c>
      <c r="H1208" s="17" t="s">
        <v>10319</v>
      </c>
      <c r="I1208" s="17" t="s">
        <v>10319</v>
      </c>
    </row>
    <row r="1209" spans="1:9" x14ac:dyDescent="0.25">
      <c r="A1209" s="17" t="s">
        <v>1377</v>
      </c>
      <c r="E1209" s="17" t="s">
        <v>1377</v>
      </c>
      <c r="H1209" s="17" t="s">
        <v>10320</v>
      </c>
      <c r="I1209" s="17" t="s">
        <v>10320</v>
      </c>
    </row>
    <row r="1210" spans="1:9" x14ac:dyDescent="0.25">
      <c r="A1210" s="17" t="s">
        <v>1378</v>
      </c>
      <c r="E1210" s="17" t="s">
        <v>1378</v>
      </c>
      <c r="H1210" s="17" t="s">
        <v>10321</v>
      </c>
      <c r="I1210" s="17" t="s">
        <v>10321</v>
      </c>
    </row>
    <row r="1211" spans="1:9" x14ac:dyDescent="0.25">
      <c r="A1211" s="17" t="s">
        <v>1379</v>
      </c>
      <c r="E1211" s="17" t="s">
        <v>1379</v>
      </c>
      <c r="H1211" s="17" t="s">
        <v>10322</v>
      </c>
      <c r="I1211" s="17" t="s">
        <v>10322</v>
      </c>
    </row>
    <row r="1212" spans="1:9" x14ac:dyDescent="0.25">
      <c r="A1212" s="17" t="s">
        <v>1380</v>
      </c>
      <c r="E1212" s="17" t="s">
        <v>1380</v>
      </c>
      <c r="H1212" s="17" t="s">
        <v>10323</v>
      </c>
      <c r="I1212" s="17" t="s">
        <v>10323</v>
      </c>
    </row>
    <row r="1213" spans="1:9" x14ac:dyDescent="0.25">
      <c r="A1213" s="17" t="s">
        <v>1381</v>
      </c>
      <c r="E1213" s="17" t="s">
        <v>1381</v>
      </c>
      <c r="H1213" s="17" t="s">
        <v>10324</v>
      </c>
      <c r="I1213" s="17" t="s">
        <v>10324</v>
      </c>
    </row>
    <row r="1214" spans="1:9" x14ac:dyDescent="0.25">
      <c r="A1214" s="17" t="s">
        <v>1382</v>
      </c>
      <c r="E1214" s="17" t="s">
        <v>1382</v>
      </c>
      <c r="H1214" s="17" t="s">
        <v>10325</v>
      </c>
      <c r="I1214" s="17" t="s">
        <v>10325</v>
      </c>
    </row>
    <row r="1215" spans="1:9" x14ac:dyDescent="0.25">
      <c r="A1215" s="17" t="s">
        <v>1383</v>
      </c>
      <c r="E1215" s="17" t="s">
        <v>1383</v>
      </c>
      <c r="H1215" s="17" t="s">
        <v>10326</v>
      </c>
      <c r="I1215" s="17" t="s">
        <v>10326</v>
      </c>
    </row>
    <row r="1216" spans="1:9" x14ac:dyDescent="0.25">
      <c r="A1216" s="17" t="s">
        <v>1384</v>
      </c>
      <c r="E1216" s="17" t="s">
        <v>1384</v>
      </c>
      <c r="H1216" s="17" t="s">
        <v>10327</v>
      </c>
      <c r="I1216" s="17" t="s">
        <v>10327</v>
      </c>
    </row>
    <row r="1217" spans="1:9" x14ac:dyDescent="0.25">
      <c r="A1217" s="17" t="s">
        <v>1385</v>
      </c>
      <c r="E1217" s="17" t="s">
        <v>1385</v>
      </c>
      <c r="H1217" s="17" t="s">
        <v>10328</v>
      </c>
      <c r="I1217" s="17" t="s">
        <v>10328</v>
      </c>
    </row>
    <row r="1218" spans="1:9" x14ac:dyDescent="0.25">
      <c r="A1218" s="17" t="s">
        <v>1386</v>
      </c>
      <c r="E1218" s="17" t="s">
        <v>1386</v>
      </c>
      <c r="H1218" s="17" t="s">
        <v>10329</v>
      </c>
      <c r="I1218" s="17" t="s">
        <v>10329</v>
      </c>
    </row>
    <row r="1219" spans="1:9" x14ac:dyDescent="0.25">
      <c r="A1219" s="17" t="s">
        <v>1387</v>
      </c>
      <c r="E1219" s="17" t="s">
        <v>1387</v>
      </c>
      <c r="H1219" s="17" t="s">
        <v>10330</v>
      </c>
      <c r="I1219" s="17" t="s">
        <v>10330</v>
      </c>
    </row>
    <row r="1220" spans="1:9" x14ac:dyDescent="0.25">
      <c r="A1220" s="17" t="s">
        <v>1388</v>
      </c>
      <c r="E1220" s="17" t="s">
        <v>1388</v>
      </c>
      <c r="H1220" s="17" t="s">
        <v>10331</v>
      </c>
      <c r="I1220" s="17" t="s">
        <v>10331</v>
      </c>
    </row>
    <row r="1221" spans="1:9" x14ac:dyDescent="0.25">
      <c r="A1221" s="17" t="s">
        <v>1389</v>
      </c>
      <c r="E1221" s="17" t="s">
        <v>1389</v>
      </c>
      <c r="H1221" s="17" t="s">
        <v>10332</v>
      </c>
      <c r="I1221" s="17" t="s">
        <v>10332</v>
      </c>
    </row>
    <row r="1222" spans="1:9" x14ac:dyDescent="0.25">
      <c r="A1222" s="17" t="s">
        <v>1390</v>
      </c>
      <c r="E1222" s="17" t="s">
        <v>1390</v>
      </c>
      <c r="H1222" s="17" t="s">
        <v>10333</v>
      </c>
      <c r="I1222" s="17" t="s">
        <v>10333</v>
      </c>
    </row>
    <row r="1223" spans="1:9" x14ac:dyDescent="0.25">
      <c r="A1223" s="17" t="s">
        <v>1391</v>
      </c>
      <c r="E1223" s="17" t="s">
        <v>1391</v>
      </c>
      <c r="H1223" s="17" t="s">
        <v>10334</v>
      </c>
      <c r="I1223" s="17" t="s">
        <v>10334</v>
      </c>
    </row>
    <row r="1224" spans="1:9" x14ac:dyDescent="0.25">
      <c r="A1224" s="17" t="s">
        <v>1392</v>
      </c>
      <c r="E1224" s="17" t="s">
        <v>1392</v>
      </c>
      <c r="H1224" s="17" t="s">
        <v>10335</v>
      </c>
      <c r="I1224" s="17" t="s">
        <v>10335</v>
      </c>
    </row>
    <row r="1225" spans="1:9" x14ac:dyDescent="0.25">
      <c r="A1225" s="17" t="s">
        <v>1393</v>
      </c>
      <c r="E1225" s="17" t="s">
        <v>1393</v>
      </c>
      <c r="H1225" s="17" t="s">
        <v>10336</v>
      </c>
      <c r="I1225" s="17" t="s">
        <v>10336</v>
      </c>
    </row>
    <row r="1226" spans="1:9" x14ac:dyDescent="0.25">
      <c r="A1226" s="17" t="s">
        <v>1394</v>
      </c>
      <c r="E1226" s="17" t="s">
        <v>1394</v>
      </c>
      <c r="H1226" s="17" t="s">
        <v>10337</v>
      </c>
      <c r="I1226" s="17" t="s">
        <v>10337</v>
      </c>
    </row>
    <row r="1227" spans="1:9" x14ac:dyDescent="0.25">
      <c r="A1227" s="17" t="s">
        <v>1395</v>
      </c>
      <c r="E1227" s="17" t="s">
        <v>1395</v>
      </c>
      <c r="H1227" s="17" t="s">
        <v>10338</v>
      </c>
      <c r="I1227" s="17" t="s">
        <v>10338</v>
      </c>
    </row>
    <row r="1228" spans="1:9" x14ac:dyDescent="0.25">
      <c r="A1228" s="17" t="s">
        <v>1396</v>
      </c>
      <c r="E1228" s="17" t="s">
        <v>1396</v>
      </c>
      <c r="H1228" s="17" t="s">
        <v>10339</v>
      </c>
      <c r="I1228" s="17" t="s">
        <v>10339</v>
      </c>
    </row>
    <row r="1229" spans="1:9" x14ac:dyDescent="0.25">
      <c r="A1229" s="17" t="s">
        <v>1397</v>
      </c>
      <c r="E1229" s="17" t="s">
        <v>1397</v>
      </c>
      <c r="H1229" s="17" t="s">
        <v>10340</v>
      </c>
      <c r="I1229" s="17" t="s">
        <v>10340</v>
      </c>
    </row>
    <row r="1230" spans="1:9" x14ac:dyDescent="0.25">
      <c r="A1230" s="17" t="s">
        <v>1398</v>
      </c>
      <c r="E1230" s="17" t="s">
        <v>1398</v>
      </c>
      <c r="H1230" s="17" t="s">
        <v>10341</v>
      </c>
      <c r="I1230" s="17" t="s">
        <v>10341</v>
      </c>
    </row>
    <row r="1231" spans="1:9" x14ac:dyDescent="0.25">
      <c r="A1231" s="17" t="s">
        <v>1399</v>
      </c>
      <c r="E1231" s="17" t="s">
        <v>1399</v>
      </c>
      <c r="H1231" s="17" t="s">
        <v>10342</v>
      </c>
      <c r="I1231" s="17" t="s">
        <v>10342</v>
      </c>
    </row>
    <row r="1232" spans="1:9" x14ac:dyDescent="0.25">
      <c r="A1232" s="17" t="s">
        <v>1400</v>
      </c>
      <c r="E1232" s="17" t="s">
        <v>1400</v>
      </c>
      <c r="H1232" s="17" t="s">
        <v>10343</v>
      </c>
      <c r="I1232" s="17" t="s">
        <v>10343</v>
      </c>
    </row>
    <row r="1233" spans="1:9" x14ac:dyDescent="0.25">
      <c r="A1233" s="17" t="s">
        <v>1401</v>
      </c>
      <c r="E1233" s="17" t="s">
        <v>1401</v>
      </c>
      <c r="H1233" s="17" t="s">
        <v>10344</v>
      </c>
      <c r="I1233" s="17" t="s">
        <v>10344</v>
      </c>
    </row>
    <row r="1234" spans="1:9" x14ac:dyDescent="0.25">
      <c r="A1234" s="17" t="s">
        <v>1402</v>
      </c>
      <c r="E1234" s="17" t="s">
        <v>1402</v>
      </c>
      <c r="H1234" s="17" t="s">
        <v>10345</v>
      </c>
      <c r="I1234" s="17" t="s">
        <v>10345</v>
      </c>
    </row>
    <row r="1235" spans="1:9" x14ac:dyDescent="0.25">
      <c r="A1235" s="17" t="s">
        <v>1403</v>
      </c>
      <c r="E1235" s="17" t="s">
        <v>1403</v>
      </c>
      <c r="H1235" s="17" t="s">
        <v>10346</v>
      </c>
      <c r="I1235" s="17" t="s">
        <v>10346</v>
      </c>
    </row>
    <row r="1236" spans="1:9" x14ac:dyDescent="0.25">
      <c r="A1236" s="17" t="s">
        <v>1404</v>
      </c>
      <c r="E1236" s="17" t="s">
        <v>1404</v>
      </c>
      <c r="H1236" s="17" t="s">
        <v>10347</v>
      </c>
      <c r="I1236" s="17" t="s">
        <v>10347</v>
      </c>
    </row>
    <row r="1237" spans="1:9" x14ac:dyDescent="0.25">
      <c r="A1237" s="17" t="s">
        <v>1405</v>
      </c>
      <c r="E1237" s="17" t="s">
        <v>1405</v>
      </c>
      <c r="H1237" s="17" t="s">
        <v>10348</v>
      </c>
      <c r="I1237" s="17" t="s">
        <v>10348</v>
      </c>
    </row>
    <row r="1238" spans="1:9" x14ac:dyDescent="0.25">
      <c r="A1238" s="17" t="s">
        <v>1406</v>
      </c>
      <c r="E1238" s="17" t="s">
        <v>1406</v>
      </c>
      <c r="H1238" s="17" t="s">
        <v>10349</v>
      </c>
      <c r="I1238" s="17" t="s">
        <v>10349</v>
      </c>
    </row>
    <row r="1239" spans="1:9" x14ac:dyDescent="0.25">
      <c r="A1239" s="17" t="s">
        <v>1407</v>
      </c>
      <c r="E1239" s="17" t="s">
        <v>1407</v>
      </c>
      <c r="H1239" s="17" t="s">
        <v>10350</v>
      </c>
      <c r="I1239" s="17" t="s">
        <v>10350</v>
      </c>
    </row>
    <row r="1240" spans="1:9" x14ac:dyDescent="0.25">
      <c r="A1240" s="17" t="s">
        <v>1408</v>
      </c>
      <c r="E1240" s="17" t="s">
        <v>1408</v>
      </c>
      <c r="H1240" s="17" t="s">
        <v>10351</v>
      </c>
      <c r="I1240" s="17" t="s">
        <v>10351</v>
      </c>
    </row>
    <row r="1241" spans="1:9" x14ac:dyDescent="0.25">
      <c r="A1241" s="17" t="s">
        <v>1409</v>
      </c>
      <c r="E1241" s="17" t="s">
        <v>1409</v>
      </c>
      <c r="H1241" s="17" t="s">
        <v>10352</v>
      </c>
      <c r="I1241" s="17" t="s">
        <v>10352</v>
      </c>
    </row>
    <row r="1242" spans="1:9" x14ac:dyDescent="0.25">
      <c r="A1242" s="17" t="s">
        <v>1410</v>
      </c>
      <c r="E1242" s="17" t="s">
        <v>1410</v>
      </c>
      <c r="H1242" s="17" t="s">
        <v>10353</v>
      </c>
      <c r="I1242" s="17" t="s">
        <v>10353</v>
      </c>
    </row>
    <row r="1243" spans="1:9" x14ac:dyDescent="0.25">
      <c r="A1243" s="17" t="s">
        <v>1411</v>
      </c>
      <c r="E1243" s="17" t="s">
        <v>1411</v>
      </c>
      <c r="H1243" s="17" t="s">
        <v>10354</v>
      </c>
      <c r="I1243" s="17" t="s">
        <v>10354</v>
      </c>
    </row>
    <row r="1244" spans="1:9" x14ac:dyDescent="0.25">
      <c r="A1244" s="17" t="s">
        <v>1412</v>
      </c>
      <c r="E1244" s="17" t="s">
        <v>1412</v>
      </c>
      <c r="H1244" s="17" t="s">
        <v>10355</v>
      </c>
      <c r="I1244" s="17" t="s">
        <v>10355</v>
      </c>
    </row>
    <row r="1245" spans="1:9" x14ac:dyDescent="0.25">
      <c r="A1245" s="17" t="s">
        <v>1413</v>
      </c>
      <c r="E1245" s="17" t="s">
        <v>1413</v>
      </c>
      <c r="H1245" s="17" t="s">
        <v>10356</v>
      </c>
      <c r="I1245" s="17" t="s">
        <v>10356</v>
      </c>
    </row>
    <row r="1246" spans="1:9" x14ac:dyDescent="0.25">
      <c r="A1246" s="17" t="s">
        <v>1414</v>
      </c>
      <c r="E1246" s="17" t="s">
        <v>1414</v>
      </c>
      <c r="H1246" s="17" t="s">
        <v>10357</v>
      </c>
      <c r="I1246" s="17" t="s">
        <v>10357</v>
      </c>
    </row>
    <row r="1247" spans="1:9" x14ac:dyDescent="0.25">
      <c r="A1247" s="17" t="s">
        <v>1415</v>
      </c>
      <c r="E1247" s="17" t="s">
        <v>1415</v>
      </c>
      <c r="H1247" s="17" t="s">
        <v>10358</v>
      </c>
      <c r="I1247" s="17" t="s">
        <v>10358</v>
      </c>
    </row>
    <row r="1248" spans="1:9" x14ac:dyDescent="0.25">
      <c r="A1248" s="17" t="s">
        <v>1416</v>
      </c>
      <c r="E1248" s="17" t="s">
        <v>1416</v>
      </c>
      <c r="H1248" s="17" t="s">
        <v>10359</v>
      </c>
      <c r="I1248" s="17" t="s">
        <v>10359</v>
      </c>
    </row>
    <row r="1249" spans="1:9" x14ac:dyDescent="0.25">
      <c r="A1249" s="17" t="s">
        <v>1417</v>
      </c>
      <c r="E1249" s="17" t="s">
        <v>1417</v>
      </c>
      <c r="H1249" s="17" t="s">
        <v>10360</v>
      </c>
      <c r="I1249" s="17" t="s">
        <v>10360</v>
      </c>
    </row>
    <row r="1250" spans="1:9" x14ac:dyDescent="0.25">
      <c r="A1250" s="17" t="s">
        <v>1418</v>
      </c>
      <c r="E1250" s="17" t="s">
        <v>1418</v>
      </c>
      <c r="H1250" s="17" t="s">
        <v>10361</v>
      </c>
      <c r="I1250" s="17" t="s">
        <v>10361</v>
      </c>
    </row>
    <row r="1251" spans="1:9" x14ac:dyDescent="0.25">
      <c r="A1251" s="17" t="s">
        <v>1419</v>
      </c>
      <c r="E1251" s="17" t="s">
        <v>1419</v>
      </c>
      <c r="H1251" s="17" t="s">
        <v>10362</v>
      </c>
      <c r="I1251" s="17" t="s">
        <v>10362</v>
      </c>
    </row>
    <row r="1252" spans="1:9" x14ac:dyDescent="0.25">
      <c r="A1252" s="17" t="s">
        <v>1420</v>
      </c>
      <c r="E1252" s="17" t="s">
        <v>1420</v>
      </c>
      <c r="H1252" s="17" t="s">
        <v>10363</v>
      </c>
      <c r="I1252" s="17" t="s">
        <v>10363</v>
      </c>
    </row>
    <row r="1253" spans="1:9" x14ac:dyDescent="0.25">
      <c r="A1253" s="17" t="s">
        <v>1421</v>
      </c>
      <c r="E1253" s="17" t="s">
        <v>1421</v>
      </c>
      <c r="H1253" s="17" t="s">
        <v>10364</v>
      </c>
      <c r="I1253" s="17" t="s">
        <v>10364</v>
      </c>
    </row>
    <row r="1254" spans="1:9" x14ac:dyDescent="0.25">
      <c r="A1254" s="17" t="s">
        <v>1422</v>
      </c>
      <c r="E1254" s="17" t="s">
        <v>1422</v>
      </c>
      <c r="H1254" s="17" t="s">
        <v>10365</v>
      </c>
      <c r="I1254" s="17" t="s">
        <v>10365</v>
      </c>
    </row>
    <row r="1255" spans="1:9" x14ac:dyDescent="0.25">
      <c r="A1255" s="17" t="s">
        <v>1423</v>
      </c>
      <c r="E1255" s="17" t="s">
        <v>1423</v>
      </c>
      <c r="H1255" s="17" t="s">
        <v>10366</v>
      </c>
      <c r="I1255" s="17" t="s">
        <v>10366</v>
      </c>
    </row>
    <row r="1256" spans="1:9" x14ac:dyDescent="0.25">
      <c r="A1256" s="17" t="s">
        <v>1424</v>
      </c>
      <c r="E1256" s="17" t="s">
        <v>1424</v>
      </c>
      <c r="H1256" s="17" t="s">
        <v>10367</v>
      </c>
      <c r="I1256" s="17" t="s">
        <v>10367</v>
      </c>
    </row>
    <row r="1257" spans="1:9" x14ac:dyDescent="0.25">
      <c r="A1257" s="17" t="s">
        <v>1425</v>
      </c>
      <c r="E1257" s="17" t="s">
        <v>1425</v>
      </c>
      <c r="H1257" s="17" t="s">
        <v>10368</v>
      </c>
      <c r="I1257" s="17" t="s">
        <v>10368</v>
      </c>
    </row>
    <row r="1258" spans="1:9" x14ac:dyDescent="0.25">
      <c r="A1258" s="17" t="s">
        <v>1426</v>
      </c>
      <c r="E1258" s="17" t="s">
        <v>1426</v>
      </c>
      <c r="H1258" s="17" t="s">
        <v>10369</v>
      </c>
      <c r="I1258" s="17" t="s">
        <v>10369</v>
      </c>
    </row>
    <row r="1259" spans="1:9" x14ac:dyDescent="0.25">
      <c r="A1259" s="17" t="s">
        <v>1427</v>
      </c>
      <c r="E1259" s="17" t="s">
        <v>1427</v>
      </c>
      <c r="H1259" s="17" t="s">
        <v>10370</v>
      </c>
      <c r="I1259" s="17" t="s">
        <v>10370</v>
      </c>
    </row>
    <row r="1260" spans="1:9" x14ac:dyDescent="0.25">
      <c r="A1260" s="17" t="s">
        <v>1428</v>
      </c>
      <c r="E1260" s="17" t="s">
        <v>1428</v>
      </c>
      <c r="H1260" s="17" t="s">
        <v>10371</v>
      </c>
      <c r="I1260" s="17" t="s">
        <v>10371</v>
      </c>
    </row>
    <row r="1261" spans="1:9" x14ac:dyDescent="0.25">
      <c r="A1261" s="17" t="s">
        <v>1429</v>
      </c>
      <c r="E1261" s="17" t="s">
        <v>1429</v>
      </c>
      <c r="H1261" s="17" t="s">
        <v>10372</v>
      </c>
      <c r="I1261" s="17" t="s">
        <v>10372</v>
      </c>
    </row>
    <row r="1262" spans="1:9" x14ac:dyDescent="0.25">
      <c r="A1262" s="17" t="s">
        <v>1430</v>
      </c>
      <c r="E1262" s="17" t="s">
        <v>1430</v>
      </c>
      <c r="H1262" s="17" t="s">
        <v>10373</v>
      </c>
      <c r="I1262" s="17" t="s">
        <v>10373</v>
      </c>
    </row>
    <row r="1263" spans="1:9" x14ac:dyDescent="0.25">
      <c r="A1263" s="17" t="s">
        <v>1431</v>
      </c>
      <c r="E1263" s="17" t="s">
        <v>1431</v>
      </c>
      <c r="H1263" s="17" t="s">
        <v>10374</v>
      </c>
      <c r="I1263" s="17" t="s">
        <v>10374</v>
      </c>
    </row>
    <row r="1264" spans="1:9" x14ac:dyDescent="0.25">
      <c r="A1264" s="17" t="s">
        <v>1432</v>
      </c>
      <c r="E1264" s="17" t="s">
        <v>1432</v>
      </c>
      <c r="H1264" s="17" t="s">
        <v>10375</v>
      </c>
      <c r="I1264" s="17" t="s">
        <v>10375</v>
      </c>
    </row>
    <row r="1265" spans="1:9" x14ac:dyDescent="0.25">
      <c r="A1265" s="17" t="s">
        <v>1433</v>
      </c>
      <c r="E1265" s="17" t="s">
        <v>1433</v>
      </c>
      <c r="H1265" s="17" t="s">
        <v>10376</v>
      </c>
      <c r="I1265" s="17" t="s">
        <v>10376</v>
      </c>
    </row>
    <row r="1266" spans="1:9" x14ac:dyDescent="0.25">
      <c r="A1266" s="17" t="s">
        <v>1434</v>
      </c>
      <c r="E1266" s="17" t="s">
        <v>1434</v>
      </c>
      <c r="H1266" s="17" t="s">
        <v>10377</v>
      </c>
      <c r="I1266" s="17" t="s">
        <v>10377</v>
      </c>
    </row>
    <row r="1267" spans="1:9" x14ac:dyDescent="0.25">
      <c r="A1267" s="17" t="s">
        <v>1435</v>
      </c>
      <c r="E1267" s="17" t="s">
        <v>1435</v>
      </c>
      <c r="H1267" s="17" t="s">
        <v>10829</v>
      </c>
      <c r="I1267" s="17" t="s">
        <v>10829</v>
      </c>
    </row>
    <row r="1268" spans="1:9" x14ac:dyDescent="0.25">
      <c r="A1268" s="17" t="s">
        <v>1436</v>
      </c>
      <c r="E1268" s="17" t="s">
        <v>1436</v>
      </c>
      <c r="H1268" s="17" t="s">
        <v>10830</v>
      </c>
      <c r="I1268" s="17" t="s">
        <v>10830</v>
      </c>
    </row>
    <row r="1269" spans="1:9" x14ac:dyDescent="0.25">
      <c r="A1269" s="17" t="s">
        <v>1437</v>
      </c>
      <c r="E1269" s="17" t="s">
        <v>1437</v>
      </c>
      <c r="H1269" s="17" t="s">
        <v>10831</v>
      </c>
      <c r="I1269" s="17" t="s">
        <v>10831</v>
      </c>
    </row>
    <row r="1270" spans="1:9" x14ac:dyDescent="0.25">
      <c r="A1270" s="17" t="s">
        <v>1438</v>
      </c>
      <c r="E1270" s="17" t="s">
        <v>1438</v>
      </c>
      <c r="H1270" s="17" t="s">
        <v>10832</v>
      </c>
      <c r="I1270" s="17" t="s">
        <v>10832</v>
      </c>
    </row>
    <row r="1271" spans="1:9" x14ac:dyDescent="0.25">
      <c r="A1271" s="17" t="s">
        <v>1439</v>
      </c>
      <c r="E1271" s="17" t="s">
        <v>1439</v>
      </c>
      <c r="H1271" s="17" t="s">
        <v>10833</v>
      </c>
      <c r="I1271" s="17" t="s">
        <v>10833</v>
      </c>
    </row>
    <row r="1272" spans="1:9" x14ac:dyDescent="0.25">
      <c r="A1272" s="17" t="s">
        <v>1440</v>
      </c>
      <c r="E1272" s="17" t="s">
        <v>1440</v>
      </c>
      <c r="H1272" s="17" t="s">
        <v>10834</v>
      </c>
      <c r="I1272" s="17" t="s">
        <v>10834</v>
      </c>
    </row>
    <row r="1273" spans="1:9" x14ac:dyDescent="0.25">
      <c r="A1273" s="17" t="s">
        <v>1441</v>
      </c>
      <c r="E1273" s="17" t="s">
        <v>1441</v>
      </c>
      <c r="H1273" s="17" t="s">
        <v>10835</v>
      </c>
      <c r="I1273" s="17" t="s">
        <v>10835</v>
      </c>
    </row>
    <row r="1274" spans="1:9" x14ac:dyDescent="0.25">
      <c r="A1274" s="17" t="s">
        <v>1442</v>
      </c>
      <c r="E1274" s="17" t="s">
        <v>1442</v>
      </c>
      <c r="H1274" s="17" t="s">
        <v>10836</v>
      </c>
      <c r="I1274" s="17" t="s">
        <v>10836</v>
      </c>
    </row>
    <row r="1275" spans="1:9" x14ac:dyDescent="0.25">
      <c r="A1275" s="17" t="s">
        <v>1443</v>
      </c>
      <c r="E1275" s="17" t="s">
        <v>1443</v>
      </c>
      <c r="H1275" s="17" t="s">
        <v>10837</v>
      </c>
      <c r="I1275" s="17" t="s">
        <v>10837</v>
      </c>
    </row>
    <row r="1276" spans="1:9" x14ac:dyDescent="0.25">
      <c r="A1276" s="17" t="s">
        <v>1444</v>
      </c>
      <c r="E1276" s="17" t="s">
        <v>1444</v>
      </c>
      <c r="H1276" s="17" t="s">
        <v>10838</v>
      </c>
      <c r="I1276" s="17" t="s">
        <v>10838</v>
      </c>
    </row>
    <row r="1277" spans="1:9" x14ac:dyDescent="0.25">
      <c r="A1277" s="17" t="s">
        <v>1445</v>
      </c>
      <c r="E1277" s="17" t="s">
        <v>1445</v>
      </c>
      <c r="H1277" s="17" t="s">
        <v>10839</v>
      </c>
      <c r="I1277" s="17" t="s">
        <v>10839</v>
      </c>
    </row>
    <row r="1278" spans="1:9" x14ac:dyDescent="0.25">
      <c r="A1278" s="17" t="s">
        <v>1446</v>
      </c>
      <c r="E1278" s="17" t="s">
        <v>1446</v>
      </c>
      <c r="H1278" s="17" t="s">
        <v>10840</v>
      </c>
      <c r="I1278" s="17" t="s">
        <v>10840</v>
      </c>
    </row>
    <row r="1279" spans="1:9" x14ac:dyDescent="0.25">
      <c r="A1279" s="17" t="s">
        <v>1447</v>
      </c>
      <c r="E1279" s="17" t="s">
        <v>1447</v>
      </c>
      <c r="H1279" s="17" t="s">
        <v>10841</v>
      </c>
      <c r="I1279" s="17" t="s">
        <v>10841</v>
      </c>
    </row>
    <row r="1280" spans="1:9" x14ac:dyDescent="0.25">
      <c r="A1280" s="17" t="s">
        <v>1448</v>
      </c>
      <c r="E1280" s="17" t="s">
        <v>1448</v>
      </c>
      <c r="H1280" s="17" t="s">
        <v>10842</v>
      </c>
      <c r="I1280" s="17" t="s">
        <v>10842</v>
      </c>
    </row>
    <row r="1281" spans="1:5" x14ac:dyDescent="0.25">
      <c r="A1281" s="17" t="s">
        <v>1449</v>
      </c>
      <c r="E1281" s="17" t="s">
        <v>1449</v>
      </c>
    </row>
    <row r="1282" spans="1:5" x14ac:dyDescent="0.25">
      <c r="A1282" s="17" t="s">
        <v>1450</v>
      </c>
      <c r="E1282" s="17" t="s">
        <v>1450</v>
      </c>
    </row>
    <row r="1283" spans="1:5" x14ac:dyDescent="0.25">
      <c r="A1283" s="17" t="s">
        <v>1451</v>
      </c>
      <c r="E1283" s="17" t="s">
        <v>1451</v>
      </c>
    </row>
    <row r="1284" spans="1:5" x14ac:dyDescent="0.25">
      <c r="A1284" s="17" t="s">
        <v>1452</v>
      </c>
      <c r="E1284" s="17" t="s">
        <v>1452</v>
      </c>
    </row>
    <row r="1285" spans="1:5" x14ac:dyDescent="0.25">
      <c r="A1285" s="17" t="s">
        <v>1453</v>
      </c>
      <c r="E1285" s="17" t="s">
        <v>1453</v>
      </c>
    </row>
    <row r="1286" spans="1:5" x14ac:dyDescent="0.25">
      <c r="A1286" s="17" t="s">
        <v>1454</v>
      </c>
      <c r="E1286" s="17" t="s">
        <v>1454</v>
      </c>
    </row>
    <row r="1287" spans="1:5" x14ac:dyDescent="0.25">
      <c r="A1287" s="17" t="s">
        <v>1455</v>
      </c>
      <c r="E1287" s="17" t="s">
        <v>1455</v>
      </c>
    </row>
    <row r="1288" spans="1:5" x14ac:dyDescent="0.25">
      <c r="A1288" s="17" t="s">
        <v>1456</v>
      </c>
      <c r="E1288" s="17" t="s">
        <v>1456</v>
      </c>
    </row>
    <row r="1289" spans="1:5" x14ac:dyDescent="0.25">
      <c r="A1289" s="17" t="s">
        <v>1457</v>
      </c>
      <c r="E1289" s="17" t="s">
        <v>1457</v>
      </c>
    </row>
    <row r="1290" spans="1:5" x14ac:dyDescent="0.25">
      <c r="A1290" s="17" t="s">
        <v>1458</v>
      </c>
      <c r="E1290" s="17" t="s">
        <v>1458</v>
      </c>
    </row>
    <row r="1291" spans="1:5" x14ac:dyDescent="0.25">
      <c r="A1291" s="17" t="s">
        <v>1459</v>
      </c>
      <c r="E1291" s="17" t="s">
        <v>1459</v>
      </c>
    </row>
    <row r="1292" spans="1:5" x14ac:dyDescent="0.25">
      <c r="A1292" s="17" t="s">
        <v>1460</v>
      </c>
      <c r="E1292" s="17" t="s">
        <v>1460</v>
      </c>
    </row>
    <row r="1293" spans="1:5" x14ac:dyDescent="0.25">
      <c r="A1293" s="17" t="s">
        <v>1461</v>
      </c>
      <c r="E1293" s="17" t="s">
        <v>1461</v>
      </c>
    </row>
    <row r="1294" spans="1:5" x14ac:dyDescent="0.25">
      <c r="A1294" s="17" t="s">
        <v>1462</v>
      </c>
      <c r="E1294" s="17" t="s">
        <v>1462</v>
      </c>
    </row>
    <row r="1295" spans="1:5" x14ac:dyDescent="0.25">
      <c r="A1295" s="17" t="s">
        <v>1463</v>
      </c>
      <c r="E1295" s="17" t="s">
        <v>1463</v>
      </c>
    </row>
    <row r="1296" spans="1:5" x14ac:dyDescent="0.25">
      <c r="A1296" s="17" t="s">
        <v>1464</v>
      </c>
      <c r="E1296" s="17" t="s">
        <v>1464</v>
      </c>
    </row>
    <row r="1297" spans="1:5" x14ac:dyDescent="0.25">
      <c r="A1297" s="17" t="s">
        <v>1465</v>
      </c>
      <c r="E1297" s="17" t="s">
        <v>1465</v>
      </c>
    </row>
    <row r="1298" spans="1:5" x14ac:dyDescent="0.25">
      <c r="A1298" s="17" t="s">
        <v>1466</v>
      </c>
      <c r="E1298" s="17" t="s">
        <v>1466</v>
      </c>
    </row>
    <row r="1299" spans="1:5" x14ac:dyDescent="0.25">
      <c r="A1299" s="17" t="s">
        <v>1467</v>
      </c>
      <c r="E1299" s="17" t="s">
        <v>1467</v>
      </c>
    </row>
    <row r="1300" spans="1:5" x14ac:dyDescent="0.25">
      <c r="A1300" s="17" t="s">
        <v>1468</v>
      </c>
      <c r="E1300" s="17" t="s">
        <v>1468</v>
      </c>
    </row>
    <row r="1301" spans="1:5" x14ac:dyDescent="0.25">
      <c r="A1301" s="17" t="s">
        <v>1469</v>
      </c>
      <c r="E1301" s="17" t="s">
        <v>1469</v>
      </c>
    </row>
    <row r="1302" spans="1:5" x14ac:dyDescent="0.25">
      <c r="A1302" s="17" t="s">
        <v>1470</v>
      </c>
      <c r="E1302" s="17" t="s">
        <v>1470</v>
      </c>
    </row>
    <row r="1303" spans="1:5" x14ac:dyDescent="0.25">
      <c r="A1303" s="17" t="s">
        <v>1471</v>
      </c>
      <c r="E1303" s="17" t="s">
        <v>1471</v>
      </c>
    </row>
    <row r="1304" spans="1:5" x14ac:dyDescent="0.25">
      <c r="A1304" s="17" t="s">
        <v>1472</v>
      </c>
      <c r="E1304" s="17" t="s">
        <v>1472</v>
      </c>
    </row>
    <row r="1305" spans="1:5" x14ac:dyDescent="0.25">
      <c r="A1305" s="17" t="s">
        <v>1473</v>
      </c>
      <c r="E1305" s="17" t="s">
        <v>1473</v>
      </c>
    </row>
    <row r="1306" spans="1:5" x14ac:dyDescent="0.25">
      <c r="A1306" s="17" t="s">
        <v>1474</v>
      </c>
      <c r="E1306" s="17" t="s">
        <v>1474</v>
      </c>
    </row>
    <row r="1307" spans="1:5" x14ac:dyDescent="0.25">
      <c r="A1307" s="17" t="s">
        <v>1475</v>
      </c>
      <c r="E1307" s="17" t="s">
        <v>1475</v>
      </c>
    </row>
    <row r="1308" spans="1:5" x14ac:dyDescent="0.25">
      <c r="A1308" s="17" t="s">
        <v>1476</v>
      </c>
      <c r="E1308" s="17" t="s">
        <v>1476</v>
      </c>
    </row>
    <row r="1309" spans="1:5" x14ac:dyDescent="0.25">
      <c r="A1309" s="17" t="s">
        <v>1477</v>
      </c>
      <c r="E1309" s="17" t="s">
        <v>1477</v>
      </c>
    </row>
    <row r="1310" spans="1:5" x14ac:dyDescent="0.25">
      <c r="A1310" s="17" t="s">
        <v>1478</v>
      </c>
      <c r="E1310" s="17" t="s">
        <v>1478</v>
      </c>
    </row>
    <row r="1311" spans="1:5" x14ac:dyDescent="0.25">
      <c r="A1311" s="17" t="s">
        <v>1479</v>
      </c>
      <c r="E1311" s="17" t="s">
        <v>1479</v>
      </c>
    </row>
    <row r="1312" spans="1:5" x14ac:dyDescent="0.25">
      <c r="A1312" s="17" t="s">
        <v>1480</v>
      </c>
      <c r="E1312" s="17" t="s">
        <v>1480</v>
      </c>
    </row>
    <row r="1313" spans="1:5" x14ac:dyDescent="0.25">
      <c r="A1313" s="17" t="s">
        <v>1481</v>
      </c>
      <c r="E1313" s="17" t="s">
        <v>1481</v>
      </c>
    </row>
    <row r="1314" spans="1:5" x14ac:dyDescent="0.25">
      <c r="A1314" s="17" t="s">
        <v>1482</v>
      </c>
      <c r="E1314" s="17" t="s">
        <v>1482</v>
      </c>
    </row>
    <row r="1315" spans="1:5" x14ac:dyDescent="0.25">
      <c r="A1315" s="17" t="s">
        <v>1483</v>
      </c>
      <c r="E1315" s="17" t="s">
        <v>1483</v>
      </c>
    </row>
    <row r="1316" spans="1:5" x14ac:dyDescent="0.25">
      <c r="A1316" s="17" t="s">
        <v>1484</v>
      </c>
      <c r="E1316" s="17" t="s">
        <v>1484</v>
      </c>
    </row>
    <row r="1317" spans="1:5" x14ac:dyDescent="0.25">
      <c r="A1317" s="17" t="s">
        <v>1485</v>
      </c>
      <c r="E1317" s="17" t="s">
        <v>1485</v>
      </c>
    </row>
    <row r="1318" spans="1:5" x14ac:dyDescent="0.25">
      <c r="A1318" s="17" t="s">
        <v>1486</v>
      </c>
      <c r="E1318" s="17" t="s">
        <v>1486</v>
      </c>
    </row>
    <row r="1319" spans="1:5" x14ac:dyDescent="0.25">
      <c r="A1319" s="17" t="s">
        <v>1487</v>
      </c>
      <c r="E1319" s="17" t="s">
        <v>1487</v>
      </c>
    </row>
    <row r="1320" spans="1:5" x14ac:dyDescent="0.25">
      <c r="A1320" s="17" t="s">
        <v>1488</v>
      </c>
      <c r="E1320" s="17" t="s">
        <v>1488</v>
      </c>
    </row>
    <row r="1321" spans="1:5" x14ac:dyDescent="0.25">
      <c r="A1321" s="17" t="s">
        <v>1489</v>
      </c>
      <c r="E1321" s="17" t="s">
        <v>1489</v>
      </c>
    </row>
    <row r="1322" spans="1:5" x14ac:dyDescent="0.25">
      <c r="A1322" s="17" t="s">
        <v>1490</v>
      </c>
      <c r="E1322" s="17" t="s">
        <v>1490</v>
      </c>
    </row>
    <row r="1323" spans="1:5" x14ac:dyDescent="0.25">
      <c r="A1323" s="17" t="s">
        <v>1491</v>
      </c>
      <c r="E1323" s="17" t="s">
        <v>1491</v>
      </c>
    </row>
    <row r="1324" spans="1:5" x14ac:dyDescent="0.25">
      <c r="A1324" s="17" t="s">
        <v>1492</v>
      </c>
      <c r="E1324" s="17" t="s">
        <v>1492</v>
      </c>
    </row>
    <row r="1325" spans="1:5" x14ac:dyDescent="0.25">
      <c r="A1325" s="17" t="s">
        <v>1493</v>
      </c>
      <c r="E1325" s="17" t="s">
        <v>1493</v>
      </c>
    </row>
    <row r="1326" spans="1:5" x14ac:dyDescent="0.25">
      <c r="A1326" s="17" t="s">
        <v>1494</v>
      </c>
      <c r="E1326" s="17" t="s">
        <v>1494</v>
      </c>
    </row>
    <row r="1327" spans="1:5" x14ac:dyDescent="0.25">
      <c r="A1327" s="17" t="s">
        <v>1495</v>
      </c>
      <c r="E1327" s="17" t="s">
        <v>1495</v>
      </c>
    </row>
    <row r="1328" spans="1:5" x14ac:dyDescent="0.25">
      <c r="A1328" s="17" t="s">
        <v>1496</v>
      </c>
      <c r="E1328" s="17" t="s">
        <v>1496</v>
      </c>
    </row>
    <row r="1329" spans="1:5" x14ac:dyDescent="0.25">
      <c r="A1329" s="17" t="s">
        <v>1497</v>
      </c>
      <c r="E1329" s="17" t="s">
        <v>1497</v>
      </c>
    </row>
    <row r="1330" spans="1:5" x14ac:dyDescent="0.25">
      <c r="A1330" s="17" t="s">
        <v>1498</v>
      </c>
      <c r="E1330" s="17" t="s">
        <v>1498</v>
      </c>
    </row>
    <row r="1331" spans="1:5" x14ac:dyDescent="0.25">
      <c r="A1331" s="17" t="s">
        <v>1499</v>
      </c>
      <c r="E1331" s="17" t="s">
        <v>1499</v>
      </c>
    </row>
    <row r="1332" spans="1:5" x14ac:dyDescent="0.25">
      <c r="A1332" s="17" t="s">
        <v>1500</v>
      </c>
      <c r="E1332" s="17" t="s">
        <v>1500</v>
      </c>
    </row>
    <row r="1333" spans="1:5" x14ac:dyDescent="0.25">
      <c r="A1333" s="17" t="s">
        <v>1501</v>
      </c>
      <c r="E1333" s="17" t="s">
        <v>1501</v>
      </c>
    </row>
    <row r="1334" spans="1:5" x14ac:dyDescent="0.25">
      <c r="A1334" s="17" t="s">
        <v>1502</v>
      </c>
      <c r="E1334" s="17" t="s">
        <v>1502</v>
      </c>
    </row>
    <row r="1335" spans="1:5" x14ac:dyDescent="0.25">
      <c r="A1335" s="17" t="s">
        <v>1503</v>
      </c>
      <c r="E1335" s="17" t="s">
        <v>1503</v>
      </c>
    </row>
    <row r="1336" spans="1:5" x14ac:dyDescent="0.25">
      <c r="A1336" s="17" t="s">
        <v>1504</v>
      </c>
      <c r="E1336" s="17" t="s">
        <v>1504</v>
      </c>
    </row>
    <row r="1337" spans="1:5" x14ac:dyDescent="0.25">
      <c r="A1337" s="17" t="s">
        <v>1505</v>
      </c>
      <c r="E1337" s="17" t="s">
        <v>1505</v>
      </c>
    </row>
    <row r="1338" spans="1:5" x14ac:dyDescent="0.25">
      <c r="A1338" s="17" t="s">
        <v>1506</v>
      </c>
      <c r="E1338" s="17" t="s">
        <v>1506</v>
      </c>
    </row>
    <row r="1339" spans="1:5" x14ac:dyDescent="0.25">
      <c r="A1339" s="17" t="s">
        <v>1507</v>
      </c>
      <c r="E1339" s="17" t="s">
        <v>1507</v>
      </c>
    </row>
    <row r="1340" spans="1:5" x14ac:dyDescent="0.25">
      <c r="A1340" s="17" t="s">
        <v>1508</v>
      </c>
      <c r="E1340" s="17" t="s">
        <v>1508</v>
      </c>
    </row>
    <row r="1341" spans="1:5" x14ac:dyDescent="0.25">
      <c r="A1341" s="17" t="s">
        <v>1509</v>
      </c>
      <c r="E1341" s="17" t="s">
        <v>1509</v>
      </c>
    </row>
    <row r="1342" spans="1:5" x14ac:dyDescent="0.25">
      <c r="A1342" s="17" t="s">
        <v>1510</v>
      </c>
      <c r="E1342" s="17" t="s">
        <v>1510</v>
      </c>
    </row>
    <row r="1343" spans="1:5" x14ac:dyDescent="0.25">
      <c r="A1343" s="17" t="s">
        <v>1511</v>
      </c>
      <c r="E1343" s="17" t="s">
        <v>1511</v>
      </c>
    </row>
    <row r="1344" spans="1:5" x14ac:dyDescent="0.25">
      <c r="A1344" s="17" t="s">
        <v>1512</v>
      </c>
      <c r="E1344" s="17" t="s">
        <v>1512</v>
      </c>
    </row>
    <row r="1345" spans="1:5" x14ac:dyDescent="0.25">
      <c r="A1345" s="17" t="s">
        <v>1513</v>
      </c>
      <c r="E1345" s="17" t="s">
        <v>1513</v>
      </c>
    </row>
    <row r="1346" spans="1:5" x14ac:dyDescent="0.25">
      <c r="A1346" s="17" t="s">
        <v>1514</v>
      </c>
      <c r="E1346" s="17" t="s">
        <v>1514</v>
      </c>
    </row>
    <row r="1347" spans="1:5" x14ac:dyDescent="0.25">
      <c r="A1347" s="17" t="s">
        <v>1515</v>
      </c>
      <c r="E1347" s="17" t="s">
        <v>1515</v>
      </c>
    </row>
    <row r="1348" spans="1:5" x14ac:dyDescent="0.25">
      <c r="A1348" s="17" t="s">
        <v>1516</v>
      </c>
      <c r="E1348" s="17" t="s">
        <v>1516</v>
      </c>
    </row>
    <row r="1349" spans="1:5" x14ac:dyDescent="0.25">
      <c r="A1349" s="17" t="s">
        <v>1517</v>
      </c>
      <c r="E1349" s="17" t="s">
        <v>1517</v>
      </c>
    </row>
    <row r="1350" spans="1:5" x14ac:dyDescent="0.25">
      <c r="A1350" s="17" t="s">
        <v>1518</v>
      </c>
      <c r="E1350" s="17" t="s">
        <v>1518</v>
      </c>
    </row>
    <row r="1351" spans="1:5" x14ac:dyDescent="0.25">
      <c r="A1351" s="17" t="s">
        <v>1519</v>
      </c>
      <c r="E1351" s="17" t="s">
        <v>1519</v>
      </c>
    </row>
    <row r="1352" spans="1:5" x14ac:dyDescent="0.25">
      <c r="A1352" s="17" t="s">
        <v>1520</v>
      </c>
      <c r="E1352" s="17" t="s">
        <v>1520</v>
      </c>
    </row>
    <row r="1353" spans="1:5" x14ac:dyDescent="0.25">
      <c r="A1353" s="17" t="s">
        <v>1521</v>
      </c>
      <c r="E1353" s="17" t="s">
        <v>1521</v>
      </c>
    </row>
    <row r="1354" spans="1:5" x14ac:dyDescent="0.25">
      <c r="A1354" s="17" t="s">
        <v>1522</v>
      </c>
      <c r="E1354" s="17" t="s">
        <v>1522</v>
      </c>
    </row>
    <row r="1355" spans="1:5" x14ac:dyDescent="0.25">
      <c r="A1355" s="17" t="s">
        <v>1523</v>
      </c>
      <c r="E1355" s="17" t="s">
        <v>1523</v>
      </c>
    </row>
    <row r="1356" spans="1:5" x14ac:dyDescent="0.25">
      <c r="A1356" s="17" t="s">
        <v>1524</v>
      </c>
      <c r="E1356" s="17" t="s">
        <v>1524</v>
      </c>
    </row>
    <row r="1357" spans="1:5" x14ac:dyDescent="0.25">
      <c r="A1357" s="17" t="s">
        <v>1525</v>
      </c>
      <c r="E1357" s="17" t="s">
        <v>1525</v>
      </c>
    </row>
    <row r="1358" spans="1:5" x14ac:dyDescent="0.25">
      <c r="A1358" s="17" t="s">
        <v>1526</v>
      </c>
      <c r="E1358" s="17" t="s">
        <v>1526</v>
      </c>
    </row>
    <row r="1359" spans="1:5" x14ac:dyDescent="0.25">
      <c r="A1359" s="17" t="s">
        <v>1527</v>
      </c>
      <c r="E1359" s="17" t="s">
        <v>1527</v>
      </c>
    </row>
    <row r="1360" spans="1:5" x14ac:dyDescent="0.25">
      <c r="A1360" s="17" t="s">
        <v>1528</v>
      </c>
      <c r="E1360" s="17" t="s">
        <v>1528</v>
      </c>
    </row>
    <row r="1361" spans="1:5" x14ac:dyDescent="0.25">
      <c r="A1361" s="17" t="s">
        <v>1529</v>
      </c>
      <c r="E1361" s="17" t="s">
        <v>1529</v>
      </c>
    </row>
    <row r="1362" spans="1:5" x14ac:dyDescent="0.25">
      <c r="A1362" s="17" t="s">
        <v>1530</v>
      </c>
      <c r="E1362" s="17" t="s">
        <v>1530</v>
      </c>
    </row>
    <row r="1363" spans="1:5" x14ac:dyDescent="0.25">
      <c r="A1363" s="17" t="s">
        <v>1531</v>
      </c>
      <c r="E1363" s="17" t="s">
        <v>1531</v>
      </c>
    </row>
    <row r="1364" spans="1:5" x14ac:dyDescent="0.25">
      <c r="A1364" s="17" t="s">
        <v>1532</v>
      </c>
      <c r="E1364" s="17" t="s">
        <v>1532</v>
      </c>
    </row>
    <row r="1365" spans="1:5" x14ac:dyDescent="0.25">
      <c r="A1365" s="17" t="s">
        <v>1533</v>
      </c>
      <c r="E1365" s="17" t="s">
        <v>1533</v>
      </c>
    </row>
    <row r="1366" spans="1:5" x14ac:dyDescent="0.25">
      <c r="A1366" s="17" t="s">
        <v>1534</v>
      </c>
      <c r="E1366" s="17" t="s">
        <v>1534</v>
      </c>
    </row>
    <row r="1367" spans="1:5" x14ac:dyDescent="0.25">
      <c r="A1367" s="17" t="s">
        <v>1535</v>
      </c>
      <c r="E1367" s="17" t="s">
        <v>1535</v>
      </c>
    </row>
    <row r="1368" spans="1:5" x14ac:dyDescent="0.25">
      <c r="A1368" s="17" t="s">
        <v>1536</v>
      </c>
      <c r="E1368" s="17" t="s">
        <v>1536</v>
      </c>
    </row>
    <row r="1369" spans="1:5" x14ac:dyDescent="0.25">
      <c r="A1369" s="17" t="s">
        <v>1537</v>
      </c>
      <c r="E1369" s="17" t="s">
        <v>1537</v>
      </c>
    </row>
    <row r="1370" spans="1:5" x14ac:dyDescent="0.25">
      <c r="A1370" s="17" t="s">
        <v>1538</v>
      </c>
      <c r="E1370" s="17" t="s">
        <v>1538</v>
      </c>
    </row>
    <row r="1371" spans="1:5" x14ac:dyDescent="0.25">
      <c r="A1371" s="17" t="s">
        <v>1539</v>
      </c>
      <c r="E1371" s="17" t="s">
        <v>1539</v>
      </c>
    </row>
    <row r="1372" spans="1:5" x14ac:dyDescent="0.25">
      <c r="A1372" s="17" t="s">
        <v>1540</v>
      </c>
      <c r="E1372" s="17" t="s">
        <v>1540</v>
      </c>
    </row>
    <row r="1373" spans="1:5" x14ac:dyDescent="0.25">
      <c r="A1373" s="17" t="s">
        <v>1541</v>
      </c>
      <c r="E1373" s="17" t="s">
        <v>1541</v>
      </c>
    </row>
    <row r="1374" spans="1:5" x14ac:dyDescent="0.25">
      <c r="A1374" s="17" t="s">
        <v>1542</v>
      </c>
      <c r="E1374" s="17" t="s">
        <v>1542</v>
      </c>
    </row>
    <row r="1375" spans="1:5" x14ac:dyDescent="0.25">
      <c r="A1375" s="17" t="s">
        <v>1543</v>
      </c>
      <c r="E1375" s="17" t="s">
        <v>1543</v>
      </c>
    </row>
    <row r="1376" spans="1:5" x14ac:dyDescent="0.25">
      <c r="A1376" s="17" t="s">
        <v>1544</v>
      </c>
      <c r="E1376" s="17" t="s">
        <v>1544</v>
      </c>
    </row>
    <row r="1377" spans="1:5" x14ac:dyDescent="0.25">
      <c r="A1377" s="17" t="s">
        <v>1545</v>
      </c>
      <c r="E1377" s="17" t="s">
        <v>1545</v>
      </c>
    </row>
    <row r="1378" spans="1:5" x14ac:dyDescent="0.25">
      <c r="A1378" s="17" t="s">
        <v>1546</v>
      </c>
      <c r="E1378" s="17" t="s">
        <v>1546</v>
      </c>
    </row>
    <row r="1379" spans="1:5" x14ac:dyDescent="0.25">
      <c r="A1379" s="17" t="s">
        <v>1547</v>
      </c>
      <c r="E1379" s="17" t="s">
        <v>1547</v>
      </c>
    </row>
    <row r="1380" spans="1:5" x14ac:dyDescent="0.25">
      <c r="A1380" s="17" t="s">
        <v>1548</v>
      </c>
      <c r="E1380" s="17" t="s">
        <v>1548</v>
      </c>
    </row>
    <row r="1381" spans="1:5" x14ac:dyDescent="0.25">
      <c r="A1381" s="17" t="s">
        <v>1549</v>
      </c>
      <c r="E1381" s="17" t="s">
        <v>1549</v>
      </c>
    </row>
    <row r="1382" spans="1:5" x14ac:dyDescent="0.25">
      <c r="A1382" s="17" t="s">
        <v>1550</v>
      </c>
      <c r="E1382" s="17" t="s">
        <v>1550</v>
      </c>
    </row>
    <row r="1383" spans="1:5" x14ac:dyDescent="0.25">
      <c r="A1383" s="17" t="s">
        <v>1551</v>
      </c>
      <c r="E1383" s="17" t="s">
        <v>1551</v>
      </c>
    </row>
    <row r="1384" spans="1:5" x14ac:dyDescent="0.25">
      <c r="A1384" s="17" t="s">
        <v>1552</v>
      </c>
      <c r="E1384" s="17" t="s">
        <v>1552</v>
      </c>
    </row>
    <row r="1385" spans="1:5" x14ac:dyDescent="0.25">
      <c r="A1385" s="17" t="s">
        <v>1553</v>
      </c>
      <c r="E1385" s="17" t="s">
        <v>1553</v>
      </c>
    </row>
    <row r="1386" spans="1:5" x14ac:dyDescent="0.25">
      <c r="A1386" s="17" t="s">
        <v>1554</v>
      </c>
      <c r="E1386" s="17" t="s">
        <v>1554</v>
      </c>
    </row>
    <row r="1387" spans="1:5" x14ac:dyDescent="0.25">
      <c r="A1387" s="17" t="s">
        <v>1555</v>
      </c>
      <c r="E1387" s="17" t="s">
        <v>1555</v>
      </c>
    </row>
    <row r="1388" spans="1:5" x14ac:dyDescent="0.25">
      <c r="A1388" s="17" t="s">
        <v>1556</v>
      </c>
      <c r="E1388" s="17" t="s">
        <v>1556</v>
      </c>
    </row>
    <row r="1389" spans="1:5" x14ac:dyDescent="0.25">
      <c r="A1389" s="17" t="s">
        <v>1557</v>
      </c>
      <c r="E1389" s="17" t="s">
        <v>1557</v>
      </c>
    </row>
    <row r="1390" spans="1:5" x14ac:dyDescent="0.25">
      <c r="A1390" s="17" t="s">
        <v>1558</v>
      </c>
      <c r="E1390" s="17" t="s">
        <v>1558</v>
      </c>
    </row>
    <row r="1391" spans="1:5" x14ac:dyDescent="0.25">
      <c r="A1391" s="17" t="s">
        <v>1559</v>
      </c>
      <c r="E1391" s="17" t="s">
        <v>1559</v>
      </c>
    </row>
    <row r="1392" spans="1:5" x14ac:dyDescent="0.25">
      <c r="A1392" s="17" t="s">
        <v>1560</v>
      </c>
      <c r="E1392" s="17" t="s">
        <v>1560</v>
      </c>
    </row>
    <row r="1393" spans="1:5" x14ac:dyDescent="0.25">
      <c r="A1393" s="17" t="s">
        <v>1561</v>
      </c>
      <c r="E1393" s="17" t="s">
        <v>1561</v>
      </c>
    </row>
    <row r="1394" spans="1:5" x14ac:dyDescent="0.25">
      <c r="A1394" s="17" t="s">
        <v>1562</v>
      </c>
      <c r="E1394" s="17" t="s">
        <v>1562</v>
      </c>
    </row>
    <row r="1395" spans="1:5" x14ac:dyDescent="0.25">
      <c r="A1395" s="17" t="s">
        <v>1563</v>
      </c>
      <c r="E1395" s="17" t="s">
        <v>1563</v>
      </c>
    </row>
    <row r="1396" spans="1:5" x14ac:dyDescent="0.25">
      <c r="A1396" s="17" t="s">
        <v>1564</v>
      </c>
      <c r="E1396" s="17" t="s">
        <v>1564</v>
      </c>
    </row>
    <row r="1397" spans="1:5" x14ac:dyDescent="0.25">
      <c r="A1397" s="17" t="s">
        <v>1565</v>
      </c>
      <c r="E1397" s="17" t="s">
        <v>1565</v>
      </c>
    </row>
    <row r="1398" spans="1:5" x14ac:dyDescent="0.25">
      <c r="A1398" s="17" t="s">
        <v>1566</v>
      </c>
      <c r="E1398" s="17" t="s">
        <v>1566</v>
      </c>
    </row>
    <row r="1399" spans="1:5" x14ac:dyDescent="0.25">
      <c r="A1399" s="17" t="s">
        <v>1567</v>
      </c>
      <c r="E1399" s="17" t="s">
        <v>1567</v>
      </c>
    </row>
    <row r="1400" spans="1:5" x14ac:dyDescent="0.25">
      <c r="A1400" s="17" t="s">
        <v>1568</v>
      </c>
      <c r="E1400" s="17" t="s">
        <v>1568</v>
      </c>
    </row>
    <row r="1401" spans="1:5" x14ac:dyDescent="0.25">
      <c r="A1401" s="17" t="s">
        <v>1569</v>
      </c>
      <c r="E1401" s="17" t="s">
        <v>1569</v>
      </c>
    </row>
    <row r="1402" spans="1:5" x14ac:dyDescent="0.25">
      <c r="A1402" s="17" t="s">
        <v>1570</v>
      </c>
      <c r="E1402" s="17" t="s">
        <v>1570</v>
      </c>
    </row>
    <row r="1403" spans="1:5" x14ac:dyDescent="0.25">
      <c r="A1403" s="17" t="s">
        <v>1571</v>
      </c>
      <c r="E1403" s="17" t="s">
        <v>1571</v>
      </c>
    </row>
    <row r="1404" spans="1:5" x14ac:dyDescent="0.25">
      <c r="A1404" s="17" t="s">
        <v>1572</v>
      </c>
      <c r="E1404" s="17" t="s">
        <v>1572</v>
      </c>
    </row>
    <row r="1405" spans="1:5" x14ac:dyDescent="0.25">
      <c r="A1405" s="17" t="s">
        <v>1573</v>
      </c>
      <c r="E1405" s="17" t="s">
        <v>1573</v>
      </c>
    </row>
    <row r="1406" spans="1:5" x14ac:dyDescent="0.25">
      <c r="A1406" s="17" t="s">
        <v>1574</v>
      </c>
      <c r="E1406" s="17" t="s">
        <v>1574</v>
      </c>
    </row>
    <row r="1407" spans="1:5" x14ac:dyDescent="0.25">
      <c r="A1407" s="17" t="s">
        <v>1575</v>
      </c>
      <c r="E1407" s="17" t="s">
        <v>1575</v>
      </c>
    </row>
    <row r="1408" spans="1:5" x14ac:dyDescent="0.25">
      <c r="A1408" s="17" t="s">
        <v>1576</v>
      </c>
      <c r="E1408" s="17" t="s">
        <v>1576</v>
      </c>
    </row>
    <row r="1409" spans="1:5" x14ac:dyDescent="0.25">
      <c r="A1409" s="17" t="s">
        <v>1577</v>
      </c>
      <c r="E1409" s="17" t="s">
        <v>1577</v>
      </c>
    </row>
    <row r="1410" spans="1:5" x14ac:dyDescent="0.25">
      <c r="A1410" s="17" t="s">
        <v>1578</v>
      </c>
      <c r="E1410" s="17" t="s">
        <v>1578</v>
      </c>
    </row>
    <row r="1411" spans="1:5" x14ac:dyDescent="0.25">
      <c r="A1411" s="17" t="s">
        <v>1579</v>
      </c>
      <c r="E1411" s="17" t="s">
        <v>1579</v>
      </c>
    </row>
    <row r="1412" spans="1:5" x14ac:dyDescent="0.25">
      <c r="A1412" s="17" t="s">
        <v>1580</v>
      </c>
      <c r="E1412" s="17" t="s">
        <v>1580</v>
      </c>
    </row>
    <row r="1413" spans="1:5" x14ac:dyDescent="0.25">
      <c r="A1413" s="17" t="s">
        <v>1581</v>
      </c>
      <c r="E1413" s="17" t="s">
        <v>1581</v>
      </c>
    </row>
    <row r="1414" spans="1:5" x14ac:dyDescent="0.25">
      <c r="A1414" s="17" t="s">
        <v>1582</v>
      </c>
      <c r="E1414" s="17" t="s">
        <v>1582</v>
      </c>
    </row>
    <row r="1415" spans="1:5" x14ac:dyDescent="0.25">
      <c r="A1415" s="17" t="s">
        <v>1583</v>
      </c>
      <c r="E1415" s="17" t="s">
        <v>1583</v>
      </c>
    </row>
    <row r="1416" spans="1:5" x14ac:dyDescent="0.25">
      <c r="A1416" s="17" t="s">
        <v>1584</v>
      </c>
      <c r="E1416" s="17" t="s">
        <v>1584</v>
      </c>
    </row>
    <row r="1417" spans="1:5" x14ac:dyDescent="0.25">
      <c r="A1417" s="17" t="s">
        <v>1585</v>
      </c>
      <c r="E1417" s="17" t="s">
        <v>1585</v>
      </c>
    </row>
    <row r="1418" spans="1:5" x14ac:dyDescent="0.25">
      <c r="A1418" s="17" t="s">
        <v>1586</v>
      </c>
      <c r="E1418" s="17" t="s">
        <v>1586</v>
      </c>
    </row>
    <row r="1419" spans="1:5" x14ac:dyDescent="0.25">
      <c r="A1419" s="17" t="s">
        <v>1587</v>
      </c>
      <c r="E1419" s="17" t="s">
        <v>1587</v>
      </c>
    </row>
    <row r="1420" spans="1:5" x14ac:dyDescent="0.25">
      <c r="A1420" s="17" t="s">
        <v>1588</v>
      </c>
      <c r="E1420" s="17" t="s">
        <v>1588</v>
      </c>
    </row>
    <row r="1421" spans="1:5" x14ac:dyDescent="0.25">
      <c r="A1421" s="17" t="s">
        <v>1589</v>
      </c>
      <c r="E1421" s="17" t="s">
        <v>1589</v>
      </c>
    </row>
    <row r="1422" spans="1:5" x14ac:dyDescent="0.25">
      <c r="A1422" s="17" t="s">
        <v>1590</v>
      </c>
      <c r="E1422" s="17" t="s">
        <v>1590</v>
      </c>
    </row>
    <row r="1423" spans="1:5" x14ac:dyDescent="0.25">
      <c r="A1423" s="17" t="s">
        <v>1591</v>
      </c>
      <c r="E1423" s="17" t="s">
        <v>1591</v>
      </c>
    </row>
    <row r="1424" spans="1:5" x14ac:dyDescent="0.25">
      <c r="A1424" s="17" t="s">
        <v>1592</v>
      </c>
      <c r="E1424" s="17" t="s">
        <v>1592</v>
      </c>
    </row>
    <row r="1425" spans="1:5" x14ac:dyDescent="0.25">
      <c r="A1425" s="17" t="s">
        <v>1593</v>
      </c>
      <c r="E1425" s="17" t="s">
        <v>1593</v>
      </c>
    </row>
    <row r="1426" spans="1:5" x14ac:dyDescent="0.25">
      <c r="A1426" s="17" t="s">
        <v>1594</v>
      </c>
      <c r="E1426" s="17" t="s">
        <v>1594</v>
      </c>
    </row>
    <row r="1427" spans="1:5" x14ac:dyDescent="0.25">
      <c r="A1427" s="17" t="s">
        <v>1595</v>
      </c>
      <c r="E1427" s="17" t="s">
        <v>1595</v>
      </c>
    </row>
    <row r="1428" spans="1:5" x14ac:dyDescent="0.25">
      <c r="A1428" s="17" t="s">
        <v>1596</v>
      </c>
      <c r="E1428" s="17" t="s">
        <v>1596</v>
      </c>
    </row>
    <row r="1429" spans="1:5" x14ac:dyDescent="0.25">
      <c r="A1429" s="17" t="s">
        <v>1597</v>
      </c>
      <c r="E1429" s="17" t="s">
        <v>1597</v>
      </c>
    </row>
    <row r="1430" spans="1:5" x14ac:dyDescent="0.25">
      <c r="A1430" s="17" t="s">
        <v>1598</v>
      </c>
      <c r="E1430" s="17" t="s">
        <v>1598</v>
      </c>
    </row>
    <row r="1431" spans="1:5" x14ac:dyDescent="0.25">
      <c r="A1431" s="17" t="s">
        <v>1599</v>
      </c>
      <c r="E1431" s="17" t="s">
        <v>1599</v>
      </c>
    </row>
    <row r="1432" spans="1:5" x14ac:dyDescent="0.25">
      <c r="A1432" s="17" t="s">
        <v>1600</v>
      </c>
      <c r="E1432" s="17" t="s">
        <v>1600</v>
      </c>
    </row>
    <row r="1433" spans="1:5" x14ac:dyDescent="0.25">
      <c r="A1433" s="17" t="s">
        <v>1601</v>
      </c>
      <c r="E1433" s="17" t="s">
        <v>1601</v>
      </c>
    </row>
    <row r="1434" spans="1:5" x14ac:dyDescent="0.25">
      <c r="A1434" s="17" t="s">
        <v>1602</v>
      </c>
      <c r="E1434" s="17" t="s">
        <v>1602</v>
      </c>
    </row>
    <row r="1435" spans="1:5" x14ac:dyDescent="0.25">
      <c r="A1435" s="17" t="s">
        <v>1603</v>
      </c>
      <c r="E1435" s="17" t="s">
        <v>1603</v>
      </c>
    </row>
    <row r="1436" spans="1:5" x14ac:dyDescent="0.25">
      <c r="A1436" s="17" t="s">
        <v>1604</v>
      </c>
      <c r="E1436" s="17" t="s">
        <v>1604</v>
      </c>
    </row>
    <row r="1437" spans="1:5" x14ac:dyDescent="0.25">
      <c r="A1437" s="17" t="s">
        <v>1605</v>
      </c>
      <c r="E1437" s="17" t="s">
        <v>1605</v>
      </c>
    </row>
    <row r="1438" spans="1:5" x14ac:dyDescent="0.25">
      <c r="A1438" s="17" t="s">
        <v>1606</v>
      </c>
      <c r="E1438" s="17" t="s">
        <v>1606</v>
      </c>
    </row>
    <row r="1439" spans="1:5" x14ac:dyDescent="0.25">
      <c r="A1439" s="17" t="s">
        <v>1607</v>
      </c>
      <c r="E1439" s="17" t="s">
        <v>1607</v>
      </c>
    </row>
    <row r="1440" spans="1:5" x14ac:dyDescent="0.25">
      <c r="A1440" s="17" t="s">
        <v>1608</v>
      </c>
      <c r="E1440" s="17" t="s">
        <v>1608</v>
      </c>
    </row>
    <row r="1441" spans="1:5" x14ac:dyDescent="0.25">
      <c r="A1441" s="17" t="s">
        <v>1609</v>
      </c>
      <c r="E1441" s="17" t="s">
        <v>1609</v>
      </c>
    </row>
    <row r="1442" spans="1:5" x14ac:dyDescent="0.25">
      <c r="A1442" s="17" t="s">
        <v>1610</v>
      </c>
      <c r="E1442" s="17" t="s">
        <v>1610</v>
      </c>
    </row>
    <row r="1443" spans="1:5" x14ac:dyDescent="0.25">
      <c r="A1443" s="17" t="s">
        <v>1611</v>
      </c>
      <c r="E1443" s="17" t="s">
        <v>1611</v>
      </c>
    </row>
    <row r="1444" spans="1:5" x14ac:dyDescent="0.25">
      <c r="A1444" s="17" t="s">
        <v>1612</v>
      </c>
      <c r="E1444" s="17" t="s">
        <v>1612</v>
      </c>
    </row>
    <row r="1445" spans="1:5" x14ac:dyDescent="0.25">
      <c r="A1445" s="17" t="s">
        <v>1613</v>
      </c>
      <c r="E1445" s="17" t="s">
        <v>1613</v>
      </c>
    </row>
    <row r="1446" spans="1:5" x14ac:dyDescent="0.25">
      <c r="A1446" s="17" t="s">
        <v>1614</v>
      </c>
      <c r="E1446" s="17" t="s">
        <v>1614</v>
      </c>
    </row>
    <row r="1447" spans="1:5" x14ac:dyDescent="0.25">
      <c r="A1447" s="17" t="s">
        <v>1615</v>
      </c>
      <c r="E1447" s="17" t="s">
        <v>1615</v>
      </c>
    </row>
    <row r="1448" spans="1:5" x14ac:dyDescent="0.25">
      <c r="A1448" s="17" t="s">
        <v>1616</v>
      </c>
      <c r="E1448" s="17" t="s">
        <v>1616</v>
      </c>
    </row>
    <row r="1449" spans="1:5" x14ac:dyDescent="0.25">
      <c r="A1449" s="17" t="s">
        <v>1617</v>
      </c>
      <c r="E1449" s="17" t="s">
        <v>1617</v>
      </c>
    </row>
    <row r="1450" spans="1:5" x14ac:dyDescent="0.25">
      <c r="A1450" s="17" t="s">
        <v>1618</v>
      </c>
      <c r="E1450" s="17" t="s">
        <v>1618</v>
      </c>
    </row>
    <row r="1451" spans="1:5" x14ac:dyDescent="0.25">
      <c r="A1451" s="17" t="s">
        <v>1619</v>
      </c>
      <c r="E1451" s="17" t="s">
        <v>1619</v>
      </c>
    </row>
    <row r="1452" spans="1:5" x14ac:dyDescent="0.25">
      <c r="A1452" s="17" t="s">
        <v>1620</v>
      </c>
      <c r="E1452" s="17" t="s">
        <v>1620</v>
      </c>
    </row>
    <row r="1453" spans="1:5" x14ac:dyDescent="0.25">
      <c r="A1453" s="17" t="s">
        <v>1621</v>
      </c>
      <c r="E1453" s="17" t="s">
        <v>1621</v>
      </c>
    </row>
    <row r="1454" spans="1:5" x14ac:dyDescent="0.25">
      <c r="A1454" s="17" t="s">
        <v>1622</v>
      </c>
      <c r="E1454" s="17" t="s">
        <v>1622</v>
      </c>
    </row>
    <row r="1455" spans="1:5" x14ac:dyDescent="0.25">
      <c r="A1455" s="17" t="s">
        <v>1623</v>
      </c>
      <c r="E1455" s="17" t="s">
        <v>1623</v>
      </c>
    </row>
    <row r="1456" spans="1:5" x14ac:dyDescent="0.25">
      <c r="A1456" s="17" t="s">
        <v>1624</v>
      </c>
      <c r="E1456" s="17" t="s">
        <v>1624</v>
      </c>
    </row>
    <row r="1457" spans="1:5" x14ac:dyDescent="0.25">
      <c r="A1457" s="17" t="s">
        <v>1625</v>
      </c>
      <c r="E1457" s="17" t="s">
        <v>1625</v>
      </c>
    </row>
    <row r="1458" spans="1:5" x14ac:dyDescent="0.25">
      <c r="A1458" s="17" t="s">
        <v>1626</v>
      </c>
      <c r="E1458" s="17" t="s">
        <v>1626</v>
      </c>
    </row>
    <row r="1459" spans="1:5" x14ac:dyDescent="0.25">
      <c r="A1459" s="17" t="s">
        <v>1627</v>
      </c>
      <c r="E1459" s="17" t="s">
        <v>1627</v>
      </c>
    </row>
    <row r="1460" spans="1:5" x14ac:dyDescent="0.25">
      <c r="A1460" s="17" t="s">
        <v>1628</v>
      </c>
      <c r="E1460" s="17" t="s">
        <v>1628</v>
      </c>
    </row>
    <row r="1461" spans="1:5" x14ac:dyDescent="0.25">
      <c r="A1461" s="17" t="s">
        <v>1629</v>
      </c>
      <c r="E1461" s="17" t="s">
        <v>1629</v>
      </c>
    </row>
    <row r="1462" spans="1:5" x14ac:dyDescent="0.25">
      <c r="A1462" s="17" t="s">
        <v>1630</v>
      </c>
      <c r="E1462" s="17" t="s">
        <v>1630</v>
      </c>
    </row>
    <row r="1463" spans="1:5" x14ac:dyDescent="0.25">
      <c r="A1463" s="17" t="s">
        <v>1631</v>
      </c>
      <c r="E1463" s="17" t="s">
        <v>1631</v>
      </c>
    </row>
    <row r="1464" spans="1:5" x14ac:dyDescent="0.25">
      <c r="A1464" s="17" t="s">
        <v>1632</v>
      </c>
      <c r="E1464" s="17" t="s">
        <v>1632</v>
      </c>
    </row>
    <row r="1465" spans="1:5" x14ac:dyDescent="0.25">
      <c r="A1465" s="17" t="s">
        <v>1633</v>
      </c>
      <c r="E1465" s="17" t="s">
        <v>1633</v>
      </c>
    </row>
    <row r="1466" spans="1:5" x14ac:dyDescent="0.25">
      <c r="A1466" s="17" t="s">
        <v>1634</v>
      </c>
      <c r="E1466" s="17" t="s">
        <v>1634</v>
      </c>
    </row>
    <row r="1467" spans="1:5" x14ac:dyDescent="0.25">
      <c r="A1467" s="17" t="s">
        <v>1635</v>
      </c>
      <c r="E1467" s="17" t="s">
        <v>1635</v>
      </c>
    </row>
    <row r="1468" spans="1:5" x14ac:dyDescent="0.25">
      <c r="A1468" s="17" t="s">
        <v>1636</v>
      </c>
      <c r="E1468" s="17" t="s">
        <v>1636</v>
      </c>
    </row>
    <row r="1469" spans="1:5" x14ac:dyDescent="0.25">
      <c r="A1469" s="17" t="s">
        <v>1637</v>
      </c>
      <c r="E1469" s="17" t="s">
        <v>1637</v>
      </c>
    </row>
    <row r="1470" spans="1:5" x14ac:dyDescent="0.25">
      <c r="A1470" s="17" t="s">
        <v>1638</v>
      </c>
      <c r="E1470" s="17" t="s">
        <v>1638</v>
      </c>
    </row>
    <row r="1471" spans="1:5" x14ac:dyDescent="0.25">
      <c r="A1471" s="17" t="s">
        <v>1639</v>
      </c>
      <c r="E1471" s="17" t="s">
        <v>1639</v>
      </c>
    </row>
    <row r="1472" spans="1:5" x14ac:dyDescent="0.25">
      <c r="A1472" s="17" t="s">
        <v>1640</v>
      </c>
      <c r="E1472" s="17" t="s">
        <v>1640</v>
      </c>
    </row>
    <row r="1473" spans="1:5" x14ac:dyDescent="0.25">
      <c r="A1473" s="17" t="s">
        <v>1641</v>
      </c>
      <c r="E1473" s="17" t="s">
        <v>1641</v>
      </c>
    </row>
    <row r="1474" spans="1:5" x14ac:dyDescent="0.25">
      <c r="A1474" s="17" t="s">
        <v>1642</v>
      </c>
      <c r="E1474" s="17" t="s">
        <v>1642</v>
      </c>
    </row>
    <row r="1475" spans="1:5" x14ac:dyDescent="0.25">
      <c r="A1475" s="17" t="s">
        <v>1643</v>
      </c>
      <c r="E1475" s="17" t="s">
        <v>1643</v>
      </c>
    </row>
    <row r="1476" spans="1:5" x14ac:dyDescent="0.25">
      <c r="A1476" s="17" t="s">
        <v>1644</v>
      </c>
      <c r="E1476" s="17" t="s">
        <v>1644</v>
      </c>
    </row>
    <row r="1477" spans="1:5" x14ac:dyDescent="0.25">
      <c r="A1477" s="17" t="s">
        <v>1645</v>
      </c>
      <c r="E1477" s="17" t="s">
        <v>1645</v>
      </c>
    </row>
    <row r="1478" spans="1:5" x14ac:dyDescent="0.25">
      <c r="A1478" s="17" t="s">
        <v>1646</v>
      </c>
      <c r="E1478" s="17" t="s">
        <v>1646</v>
      </c>
    </row>
    <row r="1479" spans="1:5" x14ac:dyDescent="0.25">
      <c r="A1479" s="17" t="s">
        <v>1647</v>
      </c>
      <c r="E1479" s="17" t="s">
        <v>1647</v>
      </c>
    </row>
    <row r="1480" spans="1:5" x14ac:dyDescent="0.25">
      <c r="A1480" s="17" t="s">
        <v>1648</v>
      </c>
      <c r="E1480" s="17" t="s">
        <v>1648</v>
      </c>
    </row>
    <row r="1481" spans="1:5" x14ac:dyDescent="0.25">
      <c r="A1481" s="17" t="s">
        <v>1649</v>
      </c>
      <c r="E1481" s="17" t="s">
        <v>1649</v>
      </c>
    </row>
    <row r="1482" spans="1:5" x14ac:dyDescent="0.25">
      <c r="A1482" s="17" t="s">
        <v>1650</v>
      </c>
      <c r="E1482" s="17" t="s">
        <v>1650</v>
      </c>
    </row>
    <row r="1483" spans="1:5" x14ac:dyDescent="0.25">
      <c r="A1483" s="17" t="s">
        <v>1651</v>
      </c>
      <c r="E1483" s="17" t="s">
        <v>1651</v>
      </c>
    </row>
    <row r="1484" spans="1:5" x14ac:dyDescent="0.25">
      <c r="A1484" s="17" t="s">
        <v>1652</v>
      </c>
      <c r="E1484" s="17" t="s">
        <v>1652</v>
      </c>
    </row>
    <row r="1485" spans="1:5" x14ac:dyDescent="0.25">
      <c r="A1485" s="17" t="s">
        <v>1653</v>
      </c>
      <c r="E1485" s="17" t="s">
        <v>1653</v>
      </c>
    </row>
    <row r="1486" spans="1:5" x14ac:dyDescent="0.25">
      <c r="A1486" s="17" t="s">
        <v>1654</v>
      </c>
      <c r="E1486" s="17" t="s">
        <v>1654</v>
      </c>
    </row>
    <row r="1487" spans="1:5" x14ac:dyDescent="0.25">
      <c r="A1487" s="17" t="s">
        <v>1655</v>
      </c>
      <c r="E1487" s="17" t="s">
        <v>1655</v>
      </c>
    </row>
    <row r="1488" spans="1:5" x14ac:dyDescent="0.25">
      <c r="A1488" s="17" t="s">
        <v>1656</v>
      </c>
      <c r="E1488" s="17" t="s">
        <v>1656</v>
      </c>
    </row>
    <row r="1489" spans="1:5" x14ac:dyDescent="0.25">
      <c r="A1489" s="17" t="s">
        <v>1657</v>
      </c>
      <c r="E1489" s="17" t="s">
        <v>1657</v>
      </c>
    </row>
    <row r="1490" spans="1:5" x14ac:dyDescent="0.25">
      <c r="A1490" s="17" t="s">
        <v>1658</v>
      </c>
      <c r="E1490" s="17" t="s">
        <v>1658</v>
      </c>
    </row>
    <row r="1491" spans="1:5" x14ac:dyDescent="0.25">
      <c r="A1491" s="17" t="s">
        <v>1659</v>
      </c>
      <c r="E1491" s="17" t="s">
        <v>1659</v>
      </c>
    </row>
    <row r="1492" spans="1:5" x14ac:dyDescent="0.25">
      <c r="A1492" s="17" t="s">
        <v>1660</v>
      </c>
      <c r="E1492" s="17" t="s">
        <v>1660</v>
      </c>
    </row>
    <row r="1493" spans="1:5" x14ac:dyDescent="0.25">
      <c r="A1493" s="17" t="s">
        <v>1661</v>
      </c>
      <c r="E1493" s="17" t="s">
        <v>1661</v>
      </c>
    </row>
    <row r="1494" spans="1:5" x14ac:dyDescent="0.25">
      <c r="A1494" s="17" t="s">
        <v>1662</v>
      </c>
      <c r="E1494" s="17" t="s">
        <v>1662</v>
      </c>
    </row>
    <row r="1495" spans="1:5" x14ac:dyDescent="0.25">
      <c r="A1495" s="17" t="s">
        <v>1663</v>
      </c>
      <c r="E1495" s="17" t="s">
        <v>1663</v>
      </c>
    </row>
    <row r="1496" spans="1:5" x14ac:dyDescent="0.25">
      <c r="A1496" s="17" t="s">
        <v>1664</v>
      </c>
      <c r="E1496" s="17" t="s">
        <v>1664</v>
      </c>
    </row>
    <row r="1497" spans="1:5" x14ac:dyDescent="0.25">
      <c r="A1497" s="17" t="s">
        <v>1665</v>
      </c>
      <c r="E1497" s="17" t="s">
        <v>1665</v>
      </c>
    </row>
    <row r="1498" spans="1:5" x14ac:dyDescent="0.25">
      <c r="A1498" s="17" t="s">
        <v>1666</v>
      </c>
      <c r="E1498" s="17" t="s">
        <v>1666</v>
      </c>
    </row>
    <row r="1499" spans="1:5" x14ac:dyDescent="0.25">
      <c r="A1499" s="17" t="s">
        <v>1667</v>
      </c>
      <c r="E1499" s="17" t="s">
        <v>1667</v>
      </c>
    </row>
    <row r="1500" spans="1:5" x14ac:dyDescent="0.25">
      <c r="A1500" s="17" t="s">
        <v>1668</v>
      </c>
      <c r="E1500" s="17" t="s">
        <v>1668</v>
      </c>
    </row>
    <row r="1501" spans="1:5" x14ac:dyDescent="0.25">
      <c r="A1501" s="17" t="s">
        <v>1669</v>
      </c>
      <c r="E1501" s="17" t="s">
        <v>1669</v>
      </c>
    </row>
    <row r="1502" spans="1:5" x14ac:dyDescent="0.25">
      <c r="A1502" s="17" t="s">
        <v>1670</v>
      </c>
      <c r="E1502" s="17" t="s">
        <v>1670</v>
      </c>
    </row>
    <row r="1503" spans="1:5" x14ac:dyDescent="0.25">
      <c r="A1503" s="17" t="s">
        <v>1671</v>
      </c>
      <c r="E1503" s="17" t="s">
        <v>1671</v>
      </c>
    </row>
    <row r="1504" spans="1:5" x14ac:dyDescent="0.25">
      <c r="A1504" s="17" t="s">
        <v>1672</v>
      </c>
      <c r="E1504" s="17" t="s">
        <v>1672</v>
      </c>
    </row>
    <row r="1505" spans="1:5" x14ac:dyDescent="0.25">
      <c r="A1505" s="17" t="s">
        <v>1673</v>
      </c>
      <c r="E1505" s="17" t="s">
        <v>1673</v>
      </c>
    </row>
    <row r="1506" spans="1:5" x14ac:dyDescent="0.25">
      <c r="A1506" s="17" t="s">
        <v>1674</v>
      </c>
      <c r="E1506" s="17" t="s">
        <v>1674</v>
      </c>
    </row>
    <row r="1507" spans="1:5" x14ac:dyDescent="0.25">
      <c r="A1507" s="17" t="s">
        <v>1675</v>
      </c>
      <c r="E1507" s="17" t="s">
        <v>1675</v>
      </c>
    </row>
    <row r="1508" spans="1:5" x14ac:dyDescent="0.25">
      <c r="A1508" s="17" t="s">
        <v>1676</v>
      </c>
      <c r="E1508" s="17" t="s">
        <v>1676</v>
      </c>
    </row>
    <row r="1509" spans="1:5" x14ac:dyDescent="0.25">
      <c r="A1509" s="17" t="s">
        <v>1677</v>
      </c>
      <c r="E1509" s="17" t="s">
        <v>1677</v>
      </c>
    </row>
    <row r="1510" spans="1:5" x14ac:dyDescent="0.25">
      <c r="A1510" s="17" t="s">
        <v>1678</v>
      </c>
      <c r="E1510" s="17" t="s">
        <v>1678</v>
      </c>
    </row>
    <row r="1511" spans="1:5" x14ac:dyDescent="0.25">
      <c r="A1511" s="17" t="s">
        <v>1679</v>
      </c>
      <c r="E1511" s="17" t="s">
        <v>1679</v>
      </c>
    </row>
    <row r="1512" spans="1:5" x14ac:dyDescent="0.25">
      <c r="A1512" s="17" t="s">
        <v>1680</v>
      </c>
      <c r="E1512" s="17" t="s">
        <v>1680</v>
      </c>
    </row>
    <row r="1513" spans="1:5" x14ac:dyDescent="0.25">
      <c r="A1513" s="17" t="s">
        <v>1681</v>
      </c>
      <c r="E1513" s="17" t="s">
        <v>1681</v>
      </c>
    </row>
    <row r="1514" spans="1:5" x14ac:dyDescent="0.25">
      <c r="A1514" s="17" t="s">
        <v>1682</v>
      </c>
      <c r="E1514" s="17" t="s">
        <v>1682</v>
      </c>
    </row>
    <row r="1515" spans="1:5" x14ac:dyDescent="0.25">
      <c r="A1515" s="17" t="s">
        <v>1683</v>
      </c>
      <c r="E1515" s="17" t="s">
        <v>1683</v>
      </c>
    </row>
    <row r="1516" spans="1:5" x14ac:dyDescent="0.25">
      <c r="A1516" s="17" t="s">
        <v>1684</v>
      </c>
      <c r="E1516" s="17" t="s">
        <v>1684</v>
      </c>
    </row>
    <row r="1517" spans="1:5" x14ac:dyDescent="0.25">
      <c r="A1517" s="17" t="s">
        <v>1685</v>
      </c>
      <c r="E1517" s="17" t="s">
        <v>1685</v>
      </c>
    </row>
    <row r="1518" spans="1:5" x14ac:dyDescent="0.25">
      <c r="A1518" s="17" t="s">
        <v>1686</v>
      </c>
      <c r="E1518" s="17" t="s">
        <v>1686</v>
      </c>
    </row>
    <row r="1519" spans="1:5" x14ac:dyDescent="0.25">
      <c r="A1519" s="17" t="s">
        <v>1687</v>
      </c>
      <c r="E1519" s="17" t="s">
        <v>1687</v>
      </c>
    </row>
    <row r="1520" spans="1:5" x14ac:dyDescent="0.25">
      <c r="A1520" s="17" t="s">
        <v>1688</v>
      </c>
      <c r="E1520" s="17" t="s">
        <v>1688</v>
      </c>
    </row>
    <row r="1521" spans="1:5" x14ac:dyDescent="0.25">
      <c r="A1521" s="17" t="s">
        <v>1689</v>
      </c>
      <c r="E1521" s="17" t="s">
        <v>1689</v>
      </c>
    </row>
    <row r="1522" spans="1:5" x14ac:dyDescent="0.25">
      <c r="A1522" s="17" t="s">
        <v>1690</v>
      </c>
      <c r="E1522" s="17" t="s">
        <v>1690</v>
      </c>
    </row>
    <row r="1523" spans="1:5" x14ac:dyDescent="0.25">
      <c r="A1523" s="17" t="s">
        <v>1691</v>
      </c>
      <c r="E1523" s="17" t="s">
        <v>1691</v>
      </c>
    </row>
    <row r="1524" spans="1:5" x14ac:dyDescent="0.25">
      <c r="A1524" s="17" t="s">
        <v>1692</v>
      </c>
      <c r="E1524" s="17" t="s">
        <v>1692</v>
      </c>
    </row>
    <row r="1525" spans="1:5" x14ac:dyDescent="0.25">
      <c r="A1525" s="17" t="s">
        <v>1693</v>
      </c>
      <c r="E1525" s="17" t="s">
        <v>1693</v>
      </c>
    </row>
    <row r="1526" spans="1:5" x14ac:dyDescent="0.25">
      <c r="A1526" s="17" t="s">
        <v>1694</v>
      </c>
      <c r="E1526" s="17" t="s">
        <v>1694</v>
      </c>
    </row>
    <row r="1527" spans="1:5" x14ac:dyDescent="0.25">
      <c r="A1527" s="17" t="s">
        <v>1695</v>
      </c>
      <c r="E1527" s="17" t="s">
        <v>1695</v>
      </c>
    </row>
    <row r="1528" spans="1:5" x14ac:dyDescent="0.25">
      <c r="A1528" s="17" t="s">
        <v>1696</v>
      </c>
      <c r="E1528" s="17" t="s">
        <v>1696</v>
      </c>
    </row>
    <row r="1529" spans="1:5" x14ac:dyDescent="0.25">
      <c r="A1529" s="17" t="s">
        <v>1697</v>
      </c>
      <c r="E1529" s="17" t="s">
        <v>1697</v>
      </c>
    </row>
    <row r="1530" spans="1:5" x14ac:dyDescent="0.25">
      <c r="A1530" s="17" t="s">
        <v>1698</v>
      </c>
      <c r="E1530" s="17" t="s">
        <v>1698</v>
      </c>
    </row>
    <row r="1531" spans="1:5" x14ac:dyDescent="0.25">
      <c r="A1531" s="17" t="s">
        <v>1699</v>
      </c>
      <c r="E1531" s="17" t="s">
        <v>1699</v>
      </c>
    </row>
    <row r="1532" spans="1:5" x14ac:dyDescent="0.25">
      <c r="A1532" s="17" t="s">
        <v>1700</v>
      </c>
      <c r="E1532" s="17" t="s">
        <v>1700</v>
      </c>
    </row>
    <row r="1533" spans="1:5" x14ac:dyDescent="0.25">
      <c r="A1533" s="17" t="s">
        <v>1701</v>
      </c>
      <c r="E1533" s="17" t="s">
        <v>1701</v>
      </c>
    </row>
    <row r="1534" spans="1:5" x14ac:dyDescent="0.25">
      <c r="A1534" s="17" t="s">
        <v>1702</v>
      </c>
      <c r="E1534" s="17" t="s">
        <v>1702</v>
      </c>
    </row>
    <row r="1535" spans="1:5" x14ac:dyDescent="0.25">
      <c r="A1535" s="17" t="s">
        <v>1703</v>
      </c>
      <c r="E1535" s="17" t="s">
        <v>1703</v>
      </c>
    </row>
    <row r="1536" spans="1:5" x14ac:dyDescent="0.25">
      <c r="A1536" s="17" t="s">
        <v>1704</v>
      </c>
      <c r="E1536" s="17" t="s">
        <v>1704</v>
      </c>
    </row>
    <row r="1537" spans="1:5" x14ac:dyDescent="0.25">
      <c r="A1537" s="17" t="s">
        <v>1705</v>
      </c>
      <c r="E1537" s="17" t="s">
        <v>1705</v>
      </c>
    </row>
    <row r="1538" spans="1:5" x14ac:dyDescent="0.25">
      <c r="A1538" s="17" t="s">
        <v>1706</v>
      </c>
      <c r="E1538" s="17" t="s">
        <v>1706</v>
      </c>
    </row>
    <row r="1539" spans="1:5" x14ac:dyDescent="0.25">
      <c r="A1539" s="17" t="s">
        <v>1707</v>
      </c>
      <c r="E1539" s="17" t="s">
        <v>1707</v>
      </c>
    </row>
    <row r="1540" spans="1:5" x14ac:dyDescent="0.25">
      <c r="A1540" s="17" t="s">
        <v>1708</v>
      </c>
      <c r="E1540" s="17" t="s">
        <v>1708</v>
      </c>
    </row>
    <row r="1541" spans="1:5" x14ac:dyDescent="0.25">
      <c r="A1541" s="17" t="s">
        <v>1709</v>
      </c>
      <c r="E1541" s="17" t="s">
        <v>1709</v>
      </c>
    </row>
    <row r="1542" spans="1:5" x14ac:dyDescent="0.25">
      <c r="A1542" s="17" t="s">
        <v>1710</v>
      </c>
      <c r="E1542" s="17" t="s">
        <v>1710</v>
      </c>
    </row>
    <row r="1543" spans="1:5" x14ac:dyDescent="0.25">
      <c r="A1543" s="17" t="s">
        <v>1711</v>
      </c>
      <c r="E1543" s="17" t="s">
        <v>1711</v>
      </c>
    </row>
    <row r="1544" spans="1:5" x14ac:dyDescent="0.25">
      <c r="A1544" s="17" t="s">
        <v>1712</v>
      </c>
      <c r="E1544" s="17" t="s">
        <v>1712</v>
      </c>
    </row>
    <row r="1545" spans="1:5" x14ac:dyDescent="0.25">
      <c r="A1545" s="17" t="s">
        <v>1713</v>
      </c>
      <c r="E1545" s="17" t="s">
        <v>1713</v>
      </c>
    </row>
    <row r="1546" spans="1:5" x14ac:dyDescent="0.25">
      <c r="A1546" s="17" t="s">
        <v>1714</v>
      </c>
      <c r="E1546" s="17" t="s">
        <v>1714</v>
      </c>
    </row>
    <row r="1547" spans="1:5" x14ac:dyDescent="0.25">
      <c r="A1547" s="17" t="s">
        <v>1715</v>
      </c>
      <c r="E1547" s="17" t="s">
        <v>1715</v>
      </c>
    </row>
    <row r="1548" spans="1:5" x14ac:dyDescent="0.25">
      <c r="A1548" s="17" t="s">
        <v>1716</v>
      </c>
      <c r="E1548" s="17" t="s">
        <v>1716</v>
      </c>
    </row>
    <row r="1549" spans="1:5" x14ac:dyDescent="0.25">
      <c r="A1549" s="17" t="s">
        <v>1717</v>
      </c>
      <c r="E1549" s="17" t="s">
        <v>1717</v>
      </c>
    </row>
    <row r="1550" spans="1:5" x14ac:dyDescent="0.25">
      <c r="A1550" s="17" t="s">
        <v>1718</v>
      </c>
      <c r="E1550" s="17" t="s">
        <v>1718</v>
      </c>
    </row>
    <row r="1551" spans="1:5" x14ac:dyDescent="0.25">
      <c r="A1551" s="17" t="s">
        <v>1719</v>
      </c>
      <c r="E1551" s="17" t="s">
        <v>1719</v>
      </c>
    </row>
    <row r="1552" spans="1:5" x14ac:dyDescent="0.25">
      <c r="A1552" s="17" t="s">
        <v>1720</v>
      </c>
      <c r="E1552" s="17" t="s">
        <v>1720</v>
      </c>
    </row>
    <row r="1553" spans="1:5" x14ac:dyDescent="0.25">
      <c r="A1553" s="17" t="s">
        <v>1721</v>
      </c>
      <c r="E1553" s="17" t="s">
        <v>1721</v>
      </c>
    </row>
    <row r="1554" spans="1:5" x14ac:dyDescent="0.25">
      <c r="A1554" s="17" t="s">
        <v>1722</v>
      </c>
      <c r="E1554" s="17" t="s">
        <v>1722</v>
      </c>
    </row>
    <row r="1555" spans="1:5" x14ac:dyDescent="0.25">
      <c r="A1555" s="17" t="s">
        <v>1723</v>
      </c>
      <c r="E1555" s="17" t="s">
        <v>1723</v>
      </c>
    </row>
    <row r="1556" spans="1:5" x14ac:dyDescent="0.25">
      <c r="A1556" s="17" t="s">
        <v>1724</v>
      </c>
      <c r="E1556" s="17" t="s">
        <v>1724</v>
      </c>
    </row>
    <row r="1557" spans="1:5" x14ac:dyDescent="0.25">
      <c r="A1557" s="17" t="s">
        <v>1725</v>
      </c>
      <c r="E1557" s="17" t="s">
        <v>1725</v>
      </c>
    </row>
    <row r="1558" spans="1:5" x14ac:dyDescent="0.25">
      <c r="A1558" s="17" t="s">
        <v>1726</v>
      </c>
      <c r="E1558" s="17" t="s">
        <v>1726</v>
      </c>
    </row>
    <row r="1559" spans="1:5" x14ac:dyDescent="0.25">
      <c r="A1559" s="17" t="s">
        <v>1727</v>
      </c>
      <c r="E1559" s="17" t="s">
        <v>1727</v>
      </c>
    </row>
    <row r="1560" spans="1:5" x14ac:dyDescent="0.25">
      <c r="A1560" s="17" t="s">
        <v>1728</v>
      </c>
      <c r="E1560" s="17" t="s">
        <v>1728</v>
      </c>
    </row>
    <row r="1561" spans="1:5" x14ac:dyDescent="0.25">
      <c r="A1561" s="17" t="s">
        <v>1729</v>
      </c>
      <c r="E1561" s="17" t="s">
        <v>1729</v>
      </c>
    </row>
    <row r="1562" spans="1:5" x14ac:dyDescent="0.25">
      <c r="A1562" s="17" t="s">
        <v>1730</v>
      </c>
      <c r="E1562" s="17" t="s">
        <v>1730</v>
      </c>
    </row>
    <row r="1563" spans="1:5" x14ac:dyDescent="0.25">
      <c r="A1563" s="17" t="s">
        <v>1731</v>
      </c>
      <c r="E1563" s="17" t="s">
        <v>1731</v>
      </c>
    </row>
    <row r="1564" spans="1:5" x14ac:dyDescent="0.25">
      <c r="A1564" s="17" t="s">
        <v>1732</v>
      </c>
      <c r="E1564" s="17" t="s">
        <v>1732</v>
      </c>
    </row>
    <row r="1565" spans="1:5" x14ac:dyDescent="0.25">
      <c r="A1565" s="17" t="s">
        <v>1733</v>
      </c>
      <c r="E1565" s="17" t="s">
        <v>1733</v>
      </c>
    </row>
    <row r="1566" spans="1:5" x14ac:dyDescent="0.25">
      <c r="A1566" s="17" t="s">
        <v>1734</v>
      </c>
      <c r="E1566" s="17" t="s">
        <v>1734</v>
      </c>
    </row>
    <row r="1567" spans="1:5" x14ac:dyDescent="0.25">
      <c r="A1567" s="17" t="s">
        <v>1735</v>
      </c>
      <c r="E1567" s="17" t="s">
        <v>1735</v>
      </c>
    </row>
    <row r="1568" spans="1:5" x14ac:dyDescent="0.25">
      <c r="A1568" s="17" t="s">
        <v>1736</v>
      </c>
      <c r="E1568" s="17" t="s">
        <v>1736</v>
      </c>
    </row>
    <row r="1569" spans="1:5" x14ac:dyDescent="0.25">
      <c r="A1569" s="17" t="s">
        <v>1737</v>
      </c>
      <c r="E1569" s="17" t="s">
        <v>1737</v>
      </c>
    </row>
    <row r="1570" spans="1:5" x14ac:dyDescent="0.25">
      <c r="A1570" s="17" t="s">
        <v>1738</v>
      </c>
      <c r="E1570" s="17" t="s">
        <v>1738</v>
      </c>
    </row>
    <row r="1571" spans="1:5" x14ac:dyDescent="0.25">
      <c r="A1571" s="17" t="s">
        <v>1739</v>
      </c>
      <c r="E1571" s="17" t="s">
        <v>1739</v>
      </c>
    </row>
    <row r="1572" spans="1:5" x14ac:dyDescent="0.25">
      <c r="A1572" s="17" t="s">
        <v>1740</v>
      </c>
      <c r="E1572" s="17" t="s">
        <v>1740</v>
      </c>
    </row>
    <row r="1573" spans="1:5" x14ac:dyDescent="0.25">
      <c r="A1573" s="17" t="s">
        <v>1741</v>
      </c>
      <c r="E1573" s="17" t="s">
        <v>1741</v>
      </c>
    </row>
    <row r="1574" spans="1:5" x14ac:dyDescent="0.25">
      <c r="A1574" s="17" t="s">
        <v>1742</v>
      </c>
      <c r="E1574" s="17" t="s">
        <v>1742</v>
      </c>
    </row>
    <row r="1575" spans="1:5" x14ac:dyDescent="0.25">
      <c r="A1575" s="17" t="s">
        <v>1743</v>
      </c>
      <c r="E1575" s="17" t="s">
        <v>1743</v>
      </c>
    </row>
    <row r="1576" spans="1:5" x14ac:dyDescent="0.25">
      <c r="A1576" s="17" t="s">
        <v>1744</v>
      </c>
      <c r="E1576" s="17" t="s">
        <v>1744</v>
      </c>
    </row>
    <row r="1577" spans="1:5" x14ac:dyDescent="0.25">
      <c r="A1577" s="17" t="s">
        <v>1745</v>
      </c>
      <c r="E1577" s="17" t="s">
        <v>1745</v>
      </c>
    </row>
    <row r="1578" spans="1:5" x14ac:dyDescent="0.25">
      <c r="A1578" s="17" t="s">
        <v>1746</v>
      </c>
      <c r="E1578" s="17" t="s">
        <v>1746</v>
      </c>
    </row>
    <row r="1579" spans="1:5" x14ac:dyDescent="0.25">
      <c r="A1579" s="17" t="s">
        <v>1747</v>
      </c>
      <c r="E1579" s="17" t="s">
        <v>1747</v>
      </c>
    </row>
    <row r="1580" spans="1:5" x14ac:dyDescent="0.25">
      <c r="A1580" s="17" t="s">
        <v>1748</v>
      </c>
      <c r="E1580" s="17" t="s">
        <v>1748</v>
      </c>
    </row>
    <row r="1581" spans="1:5" x14ac:dyDescent="0.25">
      <c r="A1581" s="17" t="s">
        <v>1749</v>
      </c>
      <c r="E1581" s="17" t="s">
        <v>1749</v>
      </c>
    </row>
    <row r="1582" spans="1:5" x14ac:dyDescent="0.25">
      <c r="A1582" s="17" t="s">
        <v>1750</v>
      </c>
      <c r="E1582" s="17" t="s">
        <v>1750</v>
      </c>
    </row>
    <row r="1583" spans="1:5" x14ac:dyDescent="0.25">
      <c r="A1583" s="17" t="s">
        <v>1751</v>
      </c>
      <c r="E1583" s="17" t="s">
        <v>1751</v>
      </c>
    </row>
    <row r="1584" spans="1:5" x14ac:dyDescent="0.25">
      <c r="A1584" s="17" t="s">
        <v>1752</v>
      </c>
      <c r="E1584" s="17" t="s">
        <v>1752</v>
      </c>
    </row>
    <row r="1585" spans="1:5" x14ac:dyDescent="0.25">
      <c r="A1585" s="17" t="s">
        <v>1753</v>
      </c>
      <c r="E1585" s="17" t="s">
        <v>1753</v>
      </c>
    </row>
    <row r="1586" spans="1:5" x14ac:dyDescent="0.25">
      <c r="A1586" s="17" t="s">
        <v>1754</v>
      </c>
      <c r="E1586" s="17" t="s">
        <v>1754</v>
      </c>
    </row>
    <row r="1587" spans="1:5" x14ac:dyDescent="0.25">
      <c r="A1587" s="17" t="s">
        <v>1755</v>
      </c>
      <c r="E1587" s="17" t="s">
        <v>1755</v>
      </c>
    </row>
    <row r="1588" spans="1:5" x14ac:dyDescent="0.25">
      <c r="A1588" s="17" t="s">
        <v>1756</v>
      </c>
      <c r="E1588" s="17" t="s">
        <v>1756</v>
      </c>
    </row>
    <row r="1589" spans="1:5" x14ac:dyDescent="0.25">
      <c r="A1589" s="17" t="s">
        <v>1757</v>
      </c>
      <c r="E1589" s="17" t="s">
        <v>1757</v>
      </c>
    </row>
    <row r="1590" spans="1:5" x14ac:dyDescent="0.25">
      <c r="A1590" s="17" t="s">
        <v>1758</v>
      </c>
      <c r="E1590" s="17" t="s">
        <v>1758</v>
      </c>
    </row>
    <row r="1591" spans="1:5" x14ac:dyDescent="0.25">
      <c r="A1591" s="17" t="s">
        <v>1759</v>
      </c>
      <c r="E1591" s="17" t="s">
        <v>1759</v>
      </c>
    </row>
    <row r="1592" spans="1:5" x14ac:dyDescent="0.25">
      <c r="A1592" s="17" t="s">
        <v>1760</v>
      </c>
      <c r="E1592" s="17" t="s">
        <v>1760</v>
      </c>
    </row>
    <row r="1593" spans="1:5" x14ac:dyDescent="0.25">
      <c r="A1593" s="17" t="s">
        <v>1761</v>
      </c>
      <c r="E1593" s="17" t="s">
        <v>1761</v>
      </c>
    </row>
    <row r="1594" spans="1:5" x14ac:dyDescent="0.25">
      <c r="A1594" s="17" t="s">
        <v>1762</v>
      </c>
      <c r="E1594" s="17" t="s">
        <v>1762</v>
      </c>
    </row>
    <row r="1595" spans="1:5" x14ac:dyDescent="0.25">
      <c r="A1595" s="17" t="s">
        <v>1763</v>
      </c>
      <c r="E1595" s="17" t="s">
        <v>1763</v>
      </c>
    </row>
    <row r="1596" spans="1:5" x14ac:dyDescent="0.25">
      <c r="A1596" s="17" t="s">
        <v>1764</v>
      </c>
      <c r="E1596" s="17" t="s">
        <v>1764</v>
      </c>
    </row>
    <row r="1597" spans="1:5" x14ac:dyDescent="0.25">
      <c r="A1597" s="17" t="s">
        <v>1765</v>
      </c>
      <c r="E1597" s="17" t="s">
        <v>1765</v>
      </c>
    </row>
    <row r="1598" spans="1:5" x14ac:dyDescent="0.25">
      <c r="A1598" s="17" t="s">
        <v>1766</v>
      </c>
      <c r="E1598" s="17" t="s">
        <v>1766</v>
      </c>
    </row>
    <row r="1599" spans="1:5" x14ac:dyDescent="0.25">
      <c r="A1599" s="17" t="s">
        <v>1767</v>
      </c>
      <c r="E1599" s="17" t="s">
        <v>1767</v>
      </c>
    </row>
    <row r="1600" spans="1:5" x14ac:dyDescent="0.25">
      <c r="A1600" s="17" t="s">
        <v>1768</v>
      </c>
      <c r="E1600" s="17" t="s">
        <v>1768</v>
      </c>
    </row>
    <row r="1601" spans="1:5" x14ac:dyDescent="0.25">
      <c r="A1601" s="17" t="s">
        <v>1769</v>
      </c>
      <c r="E1601" s="17" t="s">
        <v>1769</v>
      </c>
    </row>
    <row r="1602" spans="1:5" x14ac:dyDescent="0.25">
      <c r="A1602" s="17" t="s">
        <v>1770</v>
      </c>
      <c r="E1602" s="17" t="s">
        <v>1770</v>
      </c>
    </row>
    <row r="1603" spans="1:5" x14ac:dyDescent="0.25">
      <c r="A1603" s="17" t="s">
        <v>1771</v>
      </c>
      <c r="E1603" s="17" t="s">
        <v>1771</v>
      </c>
    </row>
    <row r="1604" spans="1:5" x14ac:dyDescent="0.25">
      <c r="A1604" s="17" t="s">
        <v>1772</v>
      </c>
      <c r="E1604" s="17" t="s">
        <v>1772</v>
      </c>
    </row>
    <row r="1605" spans="1:5" x14ac:dyDescent="0.25">
      <c r="A1605" s="17" t="s">
        <v>1773</v>
      </c>
      <c r="E1605" s="17" t="s">
        <v>1773</v>
      </c>
    </row>
    <row r="1606" spans="1:5" x14ac:dyDescent="0.25">
      <c r="A1606" s="17" t="s">
        <v>1774</v>
      </c>
      <c r="E1606" s="17" t="s">
        <v>1774</v>
      </c>
    </row>
    <row r="1607" spans="1:5" x14ac:dyDescent="0.25">
      <c r="A1607" s="17" t="s">
        <v>1775</v>
      </c>
      <c r="E1607" s="17" t="s">
        <v>1775</v>
      </c>
    </row>
    <row r="1608" spans="1:5" x14ac:dyDescent="0.25">
      <c r="A1608" s="17" t="s">
        <v>1776</v>
      </c>
      <c r="E1608" s="17" t="s">
        <v>1776</v>
      </c>
    </row>
    <row r="1609" spans="1:5" x14ac:dyDescent="0.25">
      <c r="A1609" s="17" t="s">
        <v>1777</v>
      </c>
      <c r="E1609" s="17" t="s">
        <v>1777</v>
      </c>
    </row>
    <row r="1610" spans="1:5" x14ac:dyDescent="0.25">
      <c r="A1610" s="17" t="s">
        <v>1778</v>
      </c>
      <c r="E1610" s="17" t="s">
        <v>1778</v>
      </c>
    </row>
    <row r="1611" spans="1:5" x14ac:dyDescent="0.25">
      <c r="A1611" s="17" t="s">
        <v>1779</v>
      </c>
      <c r="E1611" s="17" t="s">
        <v>1779</v>
      </c>
    </row>
    <row r="1612" spans="1:5" x14ac:dyDescent="0.25">
      <c r="A1612" s="17" t="s">
        <v>1780</v>
      </c>
      <c r="E1612" s="17" t="s">
        <v>1780</v>
      </c>
    </row>
    <row r="1613" spans="1:5" x14ac:dyDescent="0.25">
      <c r="A1613" s="17" t="s">
        <v>1781</v>
      </c>
      <c r="E1613" s="17" t="s">
        <v>1781</v>
      </c>
    </row>
    <row r="1614" spans="1:5" x14ac:dyDescent="0.25">
      <c r="A1614" s="17" t="s">
        <v>1782</v>
      </c>
      <c r="E1614" s="17" t="s">
        <v>1782</v>
      </c>
    </row>
    <row r="1615" spans="1:5" x14ac:dyDescent="0.25">
      <c r="A1615" s="17" t="s">
        <v>1783</v>
      </c>
      <c r="E1615" s="17" t="s">
        <v>1783</v>
      </c>
    </row>
    <row r="1616" spans="1:5" x14ac:dyDescent="0.25">
      <c r="A1616" s="17" t="s">
        <v>1784</v>
      </c>
      <c r="E1616" s="17" t="s">
        <v>1784</v>
      </c>
    </row>
    <row r="1617" spans="1:5" x14ac:dyDescent="0.25">
      <c r="A1617" s="17" t="s">
        <v>1785</v>
      </c>
      <c r="E1617" s="17" t="s">
        <v>1785</v>
      </c>
    </row>
    <row r="1618" spans="1:5" x14ac:dyDescent="0.25">
      <c r="A1618" s="17" t="s">
        <v>1786</v>
      </c>
      <c r="E1618" s="17" t="s">
        <v>1786</v>
      </c>
    </row>
    <row r="1619" spans="1:5" x14ac:dyDescent="0.25">
      <c r="A1619" s="17" t="s">
        <v>1787</v>
      </c>
      <c r="E1619" s="17" t="s">
        <v>1787</v>
      </c>
    </row>
    <row r="1620" spans="1:5" x14ac:dyDescent="0.25">
      <c r="A1620" s="17" t="s">
        <v>1788</v>
      </c>
      <c r="E1620" s="17" t="s">
        <v>1788</v>
      </c>
    </row>
    <row r="1621" spans="1:5" x14ac:dyDescent="0.25">
      <c r="A1621" s="17" t="s">
        <v>1789</v>
      </c>
      <c r="E1621" s="17" t="s">
        <v>1789</v>
      </c>
    </row>
    <row r="1622" spans="1:5" x14ac:dyDescent="0.25">
      <c r="A1622" s="17" t="s">
        <v>1790</v>
      </c>
      <c r="E1622" s="17" t="s">
        <v>1790</v>
      </c>
    </row>
    <row r="1623" spans="1:5" x14ac:dyDescent="0.25">
      <c r="A1623" s="17" t="s">
        <v>1791</v>
      </c>
      <c r="E1623" s="17" t="s">
        <v>1791</v>
      </c>
    </row>
    <row r="1624" spans="1:5" x14ac:dyDescent="0.25">
      <c r="A1624" s="17" t="s">
        <v>1792</v>
      </c>
      <c r="E1624" s="17" t="s">
        <v>1792</v>
      </c>
    </row>
    <row r="1625" spans="1:5" x14ac:dyDescent="0.25">
      <c r="A1625" s="17" t="s">
        <v>1793</v>
      </c>
      <c r="E1625" s="17" t="s">
        <v>1793</v>
      </c>
    </row>
    <row r="1626" spans="1:5" x14ac:dyDescent="0.25">
      <c r="A1626" s="17" t="s">
        <v>1794</v>
      </c>
      <c r="E1626" s="17" t="s">
        <v>1794</v>
      </c>
    </row>
    <row r="1627" spans="1:5" x14ac:dyDescent="0.25">
      <c r="A1627" s="17" t="s">
        <v>1795</v>
      </c>
      <c r="E1627" s="17" t="s">
        <v>1795</v>
      </c>
    </row>
    <row r="1628" spans="1:5" x14ac:dyDescent="0.25">
      <c r="A1628" s="17" t="s">
        <v>1796</v>
      </c>
      <c r="E1628" s="17" t="s">
        <v>1796</v>
      </c>
    </row>
    <row r="1629" spans="1:5" x14ac:dyDescent="0.25">
      <c r="A1629" s="17" t="s">
        <v>1797</v>
      </c>
      <c r="E1629" s="17" t="s">
        <v>1797</v>
      </c>
    </row>
    <row r="1630" spans="1:5" x14ac:dyDescent="0.25">
      <c r="A1630" s="17" t="s">
        <v>1798</v>
      </c>
      <c r="E1630" s="17" t="s">
        <v>1798</v>
      </c>
    </row>
    <row r="1631" spans="1:5" x14ac:dyDescent="0.25">
      <c r="A1631" s="17" t="s">
        <v>1799</v>
      </c>
      <c r="E1631" s="17" t="s">
        <v>1799</v>
      </c>
    </row>
    <row r="1632" spans="1:5" x14ac:dyDescent="0.25">
      <c r="A1632" s="17" t="s">
        <v>1800</v>
      </c>
      <c r="E1632" s="17" t="s">
        <v>1800</v>
      </c>
    </row>
    <row r="1633" spans="1:5" x14ac:dyDescent="0.25">
      <c r="A1633" s="17" t="s">
        <v>1801</v>
      </c>
      <c r="E1633" s="17" t="s">
        <v>1801</v>
      </c>
    </row>
    <row r="1634" spans="1:5" x14ac:dyDescent="0.25">
      <c r="A1634" s="17" t="s">
        <v>1802</v>
      </c>
      <c r="E1634" s="17" t="s">
        <v>1802</v>
      </c>
    </row>
    <row r="1635" spans="1:5" x14ac:dyDescent="0.25">
      <c r="A1635" s="17" t="s">
        <v>1803</v>
      </c>
      <c r="E1635" s="17" t="s">
        <v>1803</v>
      </c>
    </row>
    <row r="1636" spans="1:5" x14ac:dyDescent="0.25">
      <c r="A1636" s="17" t="s">
        <v>1804</v>
      </c>
      <c r="E1636" s="17" t="s">
        <v>1804</v>
      </c>
    </row>
    <row r="1637" spans="1:5" x14ac:dyDescent="0.25">
      <c r="A1637" s="17" t="s">
        <v>1805</v>
      </c>
      <c r="E1637" s="17" t="s">
        <v>1805</v>
      </c>
    </row>
    <row r="1638" spans="1:5" x14ac:dyDescent="0.25">
      <c r="A1638" s="17" t="s">
        <v>1806</v>
      </c>
      <c r="E1638" s="17" t="s">
        <v>1806</v>
      </c>
    </row>
    <row r="1639" spans="1:5" x14ac:dyDescent="0.25">
      <c r="A1639" s="17" t="s">
        <v>1807</v>
      </c>
      <c r="E1639" s="17" t="s">
        <v>1807</v>
      </c>
    </row>
    <row r="1640" spans="1:5" x14ac:dyDescent="0.25">
      <c r="A1640" s="17" t="s">
        <v>1808</v>
      </c>
      <c r="E1640" s="17" t="s">
        <v>1808</v>
      </c>
    </row>
    <row r="1641" spans="1:5" x14ac:dyDescent="0.25">
      <c r="A1641" s="17" t="s">
        <v>1809</v>
      </c>
      <c r="E1641" s="17" t="s">
        <v>1809</v>
      </c>
    </row>
    <row r="1642" spans="1:5" x14ac:dyDescent="0.25">
      <c r="A1642" s="17" t="s">
        <v>1810</v>
      </c>
      <c r="E1642" s="17" t="s">
        <v>1810</v>
      </c>
    </row>
    <row r="1643" spans="1:5" x14ac:dyDescent="0.25">
      <c r="A1643" s="17" t="s">
        <v>1811</v>
      </c>
      <c r="E1643" s="17" t="s">
        <v>1811</v>
      </c>
    </row>
    <row r="1644" spans="1:5" x14ac:dyDescent="0.25">
      <c r="A1644" s="17" t="s">
        <v>1812</v>
      </c>
      <c r="E1644" s="17" t="s">
        <v>1812</v>
      </c>
    </row>
    <row r="1645" spans="1:5" x14ac:dyDescent="0.25">
      <c r="A1645" s="17" t="s">
        <v>1813</v>
      </c>
      <c r="E1645" s="17" t="s">
        <v>1813</v>
      </c>
    </row>
    <row r="1646" spans="1:5" x14ac:dyDescent="0.25">
      <c r="A1646" s="17" t="s">
        <v>1814</v>
      </c>
      <c r="E1646" s="17" t="s">
        <v>1814</v>
      </c>
    </row>
    <row r="1647" spans="1:5" x14ac:dyDescent="0.25">
      <c r="A1647" s="17" t="s">
        <v>1815</v>
      </c>
      <c r="E1647" s="17" t="s">
        <v>1815</v>
      </c>
    </row>
    <row r="1648" spans="1:5" x14ac:dyDescent="0.25">
      <c r="A1648" s="17" t="s">
        <v>1816</v>
      </c>
      <c r="E1648" s="17" t="s">
        <v>1816</v>
      </c>
    </row>
    <row r="1649" spans="1:5" x14ac:dyDescent="0.25">
      <c r="A1649" s="17" t="s">
        <v>1817</v>
      </c>
      <c r="E1649" s="17" t="s">
        <v>1817</v>
      </c>
    </row>
    <row r="1650" spans="1:5" x14ac:dyDescent="0.25">
      <c r="A1650" s="17" t="s">
        <v>1818</v>
      </c>
      <c r="E1650" s="17" t="s">
        <v>1818</v>
      </c>
    </row>
    <row r="1651" spans="1:5" x14ac:dyDescent="0.25">
      <c r="A1651" s="17" t="s">
        <v>1819</v>
      </c>
      <c r="E1651" s="17" t="s">
        <v>1819</v>
      </c>
    </row>
    <row r="1652" spans="1:5" x14ac:dyDescent="0.25">
      <c r="A1652" s="17" t="s">
        <v>1820</v>
      </c>
      <c r="E1652" s="17" t="s">
        <v>1820</v>
      </c>
    </row>
    <row r="1653" spans="1:5" x14ac:dyDescent="0.25">
      <c r="A1653" s="17" t="s">
        <v>1821</v>
      </c>
      <c r="E1653" s="17" t="s">
        <v>1821</v>
      </c>
    </row>
    <row r="1654" spans="1:5" x14ac:dyDescent="0.25">
      <c r="A1654" s="17" t="s">
        <v>1822</v>
      </c>
      <c r="E1654" s="17" t="s">
        <v>1822</v>
      </c>
    </row>
    <row r="1655" spans="1:5" x14ac:dyDescent="0.25">
      <c r="A1655" s="17" t="s">
        <v>1823</v>
      </c>
      <c r="E1655" s="17" t="s">
        <v>1823</v>
      </c>
    </row>
    <row r="1656" spans="1:5" x14ac:dyDescent="0.25">
      <c r="A1656" s="17" t="s">
        <v>1824</v>
      </c>
      <c r="E1656" s="17" t="s">
        <v>1824</v>
      </c>
    </row>
    <row r="1657" spans="1:5" x14ac:dyDescent="0.25">
      <c r="A1657" s="17" t="s">
        <v>1825</v>
      </c>
      <c r="E1657" s="17" t="s">
        <v>1825</v>
      </c>
    </row>
    <row r="1658" spans="1:5" x14ac:dyDescent="0.25">
      <c r="A1658" s="17" t="s">
        <v>1826</v>
      </c>
      <c r="E1658" s="17" t="s">
        <v>1826</v>
      </c>
    </row>
    <row r="1659" spans="1:5" x14ac:dyDescent="0.25">
      <c r="A1659" s="17" t="s">
        <v>1827</v>
      </c>
      <c r="E1659" s="17" t="s">
        <v>1827</v>
      </c>
    </row>
    <row r="1660" spans="1:5" x14ac:dyDescent="0.25">
      <c r="A1660" s="17" t="s">
        <v>1828</v>
      </c>
      <c r="E1660" s="17" t="s">
        <v>1828</v>
      </c>
    </row>
    <row r="1661" spans="1:5" x14ac:dyDescent="0.25">
      <c r="A1661" s="17" t="s">
        <v>1829</v>
      </c>
      <c r="E1661" s="17" t="s">
        <v>1829</v>
      </c>
    </row>
    <row r="1662" spans="1:5" x14ac:dyDescent="0.25">
      <c r="A1662" s="17" t="s">
        <v>1830</v>
      </c>
      <c r="E1662" s="17" t="s">
        <v>1830</v>
      </c>
    </row>
    <row r="1663" spans="1:5" x14ac:dyDescent="0.25">
      <c r="A1663" s="17" t="s">
        <v>1831</v>
      </c>
      <c r="E1663" s="17" t="s">
        <v>1831</v>
      </c>
    </row>
    <row r="1664" spans="1:5" x14ac:dyDescent="0.25">
      <c r="A1664" s="17" t="s">
        <v>1832</v>
      </c>
      <c r="E1664" s="17" t="s">
        <v>1832</v>
      </c>
    </row>
    <row r="1665" spans="1:5" x14ac:dyDescent="0.25">
      <c r="A1665" s="17" t="s">
        <v>1833</v>
      </c>
      <c r="E1665" s="17" t="s">
        <v>1833</v>
      </c>
    </row>
    <row r="1666" spans="1:5" x14ac:dyDescent="0.25">
      <c r="A1666" s="17" t="s">
        <v>1834</v>
      </c>
      <c r="E1666" s="17" t="s">
        <v>1834</v>
      </c>
    </row>
    <row r="1667" spans="1:5" x14ac:dyDescent="0.25">
      <c r="A1667" s="17" t="s">
        <v>1835</v>
      </c>
      <c r="E1667" s="17" t="s">
        <v>1835</v>
      </c>
    </row>
    <row r="1668" spans="1:5" x14ac:dyDescent="0.25">
      <c r="A1668" s="17" t="s">
        <v>1836</v>
      </c>
      <c r="E1668" s="17" t="s">
        <v>1836</v>
      </c>
    </row>
    <row r="1669" spans="1:5" x14ac:dyDescent="0.25">
      <c r="A1669" s="17" t="s">
        <v>1837</v>
      </c>
      <c r="E1669" s="17" t="s">
        <v>1837</v>
      </c>
    </row>
    <row r="1670" spans="1:5" x14ac:dyDescent="0.25">
      <c r="A1670" s="17" t="s">
        <v>1838</v>
      </c>
      <c r="E1670" s="17" t="s">
        <v>1838</v>
      </c>
    </row>
    <row r="1671" spans="1:5" x14ac:dyDescent="0.25">
      <c r="A1671" s="17" t="s">
        <v>1839</v>
      </c>
      <c r="E1671" s="17" t="s">
        <v>1839</v>
      </c>
    </row>
    <row r="1672" spans="1:5" x14ac:dyDescent="0.25">
      <c r="A1672" s="17" t="s">
        <v>1840</v>
      </c>
      <c r="E1672" s="17" t="s">
        <v>1840</v>
      </c>
    </row>
    <row r="1673" spans="1:5" x14ac:dyDescent="0.25">
      <c r="A1673" s="17" t="s">
        <v>1841</v>
      </c>
      <c r="E1673" s="17" t="s">
        <v>1841</v>
      </c>
    </row>
    <row r="1674" spans="1:5" x14ac:dyDescent="0.25">
      <c r="A1674" s="17" t="s">
        <v>1842</v>
      </c>
      <c r="E1674" s="17" t="s">
        <v>1842</v>
      </c>
    </row>
    <row r="1675" spans="1:5" x14ac:dyDescent="0.25">
      <c r="A1675" s="17" t="s">
        <v>1843</v>
      </c>
      <c r="E1675" s="17" t="s">
        <v>1843</v>
      </c>
    </row>
    <row r="1676" spans="1:5" x14ac:dyDescent="0.25">
      <c r="A1676" s="17" t="s">
        <v>1844</v>
      </c>
      <c r="E1676" s="17" t="s">
        <v>1844</v>
      </c>
    </row>
    <row r="1677" spans="1:5" x14ac:dyDescent="0.25">
      <c r="A1677" s="17" t="s">
        <v>1845</v>
      </c>
      <c r="E1677" s="17" t="s">
        <v>1845</v>
      </c>
    </row>
    <row r="1678" spans="1:5" x14ac:dyDescent="0.25">
      <c r="A1678" s="17" t="s">
        <v>1846</v>
      </c>
      <c r="E1678" s="17" t="s">
        <v>1846</v>
      </c>
    </row>
    <row r="1679" spans="1:5" x14ac:dyDescent="0.25">
      <c r="A1679" s="17" t="s">
        <v>1847</v>
      </c>
      <c r="E1679" s="17" t="s">
        <v>1847</v>
      </c>
    </row>
    <row r="1680" spans="1:5" x14ac:dyDescent="0.25">
      <c r="A1680" s="17" t="s">
        <v>1848</v>
      </c>
      <c r="E1680" s="17" t="s">
        <v>1848</v>
      </c>
    </row>
    <row r="1681" spans="1:5" x14ac:dyDescent="0.25">
      <c r="A1681" s="17" t="s">
        <v>1849</v>
      </c>
      <c r="E1681" s="17" t="s">
        <v>1849</v>
      </c>
    </row>
    <row r="1682" spans="1:5" x14ac:dyDescent="0.25">
      <c r="A1682" s="17" t="s">
        <v>1850</v>
      </c>
      <c r="E1682" s="17" t="s">
        <v>1850</v>
      </c>
    </row>
    <row r="1683" spans="1:5" x14ac:dyDescent="0.25">
      <c r="A1683" s="17" t="s">
        <v>1851</v>
      </c>
      <c r="E1683" s="17" t="s">
        <v>1851</v>
      </c>
    </row>
    <row r="1684" spans="1:5" x14ac:dyDescent="0.25">
      <c r="A1684" s="17" t="s">
        <v>1852</v>
      </c>
      <c r="E1684" s="17" t="s">
        <v>1852</v>
      </c>
    </row>
    <row r="1685" spans="1:5" x14ac:dyDescent="0.25">
      <c r="A1685" s="17" t="s">
        <v>1853</v>
      </c>
      <c r="E1685" s="17" t="s">
        <v>1853</v>
      </c>
    </row>
    <row r="1686" spans="1:5" x14ac:dyDescent="0.25">
      <c r="A1686" s="17" t="s">
        <v>1854</v>
      </c>
      <c r="E1686" s="17" t="s">
        <v>1854</v>
      </c>
    </row>
    <row r="1687" spans="1:5" x14ac:dyDescent="0.25">
      <c r="A1687" s="17" t="s">
        <v>1855</v>
      </c>
      <c r="E1687" s="17" t="s">
        <v>1855</v>
      </c>
    </row>
    <row r="1688" spans="1:5" x14ac:dyDescent="0.25">
      <c r="A1688" s="17" t="s">
        <v>1856</v>
      </c>
      <c r="E1688" s="17" t="s">
        <v>1856</v>
      </c>
    </row>
    <row r="1689" spans="1:5" x14ac:dyDescent="0.25">
      <c r="A1689" s="17" t="s">
        <v>1857</v>
      </c>
      <c r="E1689" s="17" t="s">
        <v>1857</v>
      </c>
    </row>
    <row r="1690" spans="1:5" x14ac:dyDescent="0.25">
      <c r="A1690" s="17" t="s">
        <v>1858</v>
      </c>
      <c r="E1690" s="17" t="s">
        <v>1858</v>
      </c>
    </row>
    <row r="1691" spans="1:5" x14ac:dyDescent="0.25">
      <c r="A1691" s="17" t="s">
        <v>1859</v>
      </c>
      <c r="E1691" s="17" t="s">
        <v>1859</v>
      </c>
    </row>
    <row r="1692" spans="1:5" x14ac:dyDescent="0.25">
      <c r="A1692" s="17" t="s">
        <v>1860</v>
      </c>
      <c r="E1692" s="17" t="s">
        <v>1860</v>
      </c>
    </row>
    <row r="1693" spans="1:5" x14ac:dyDescent="0.25">
      <c r="A1693" s="17" t="s">
        <v>1861</v>
      </c>
      <c r="E1693" s="17" t="s">
        <v>1861</v>
      </c>
    </row>
    <row r="1694" spans="1:5" x14ac:dyDescent="0.25">
      <c r="A1694" s="17" t="s">
        <v>1862</v>
      </c>
      <c r="E1694" s="17" t="s">
        <v>1862</v>
      </c>
    </row>
    <row r="1695" spans="1:5" x14ac:dyDescent="0.25">
      <c r="A1695" s="17" t="s">
        <v>1863</v>
      </c>
      <c r="E1695" s="17" t="s">
        <v>1863</v>
      </c>
    </row>
    <row r="1696" spans="1:5" x14ac:dyDescent="0.25">
      <c r="A1696" s="17" t="s">
        <v>1864</v>
      </c>
      <c r="E1696" s="17" t="s">
        <v>1864</v>
      </c>
    </row>
    <row r="1697" spans="1:5" x14ac:dyDescent="0.25">
      <c r="A1697" s="17" t="s">
        <v>1865</v>
      </c>
      <c r="E1697" s="17" t="s">
        <v>1865</v>
      </c>
    </row>
    <row r="1698" spans="1:5" x14ac:dyDescent="0.25">
      <c r="A1698" s="17" t="s">
        <v>1866</v>
      </c>
      <c r="E1698" s="17" t="s">
        <v>1866</v>
      </c>
    </row>
    <row r="1699" spans="1:5" x14ac:dyDescent="0.25">
      <c r="A1699" s="17" t="s">
        <v>1867</v>
      </c>
      <c r="E1699" s="17" t="s">
        <v>1867</v>
      </c>
    </row>
    <row r="1700" spans="1:5" x14ac:dyDescent="0.25">
      <c r="A1700" s="17" t="s">
        <v>1868</v>
      </c>
      <c r="E1700" s="17" t="s">
        <v>1868</v>
      </c>
    </row>
    <row r="1701" spans="1:5" x14ac:dyDescent="0.25">
      <c r="A1701" s="17" t="s">
        <v>1869</v>
      </c>
      <c r="E1701" s="17" t="s">
        <v>1869</v>
      </c>
    </row>
    <row r="1702" spans="1:5" x14ac:dyDescent="0.25">
      <c r="A1702" s="17" t="s">
        <v>1870</v>
      </c>
      <c r="E1702" s="17" t="s">
        <v>1870</v>
      </c>
    </row>
    <row r="1703" spans="1:5" x14ac:dyDescent="0.25">
      <c r="A1703" s="17" t="s">
        <v>1871</v>
      </c>
      <c r="E1703" s="17" t="s">
        <v>1871</v>
      </c>
    </row>
    <row r="1704" spans="1:5" x14ac:dyDescent="0.25">
      <c r="A1704" s="17" t="s">
        <v>1872</v>
      </c>
      <c r="E1704" s="17" t="s">
        <v>1872</v>
      </c>
    </row>
    <row r="1705" spans="1:5" x14ac:dyDescent="0.25">
      <c r="A1705" s="17" t="s">
        <v>1873</v>
      </c>
      <c r="E1705" s="17" t="s">
        <v>1873</v>
      </c>
    </row>
    <row r="1706" spans="1:5" x14ac:dyDescent="0.25">
      <c r="A1706" s="17" t="s">
        <v>1874</v>
      </c>
      <c r="E1706" s="17" t="s">
        <v>1874</v>
      </c>
    </row>
    <row r="1707" spans="1:5" x14ac:dyDescent="0.25">
      <c r="A1707" s="17" t="s">
        <v>1875</v>
      </c>
      <c r="E1707" s="17" t="s">
        <v>1875</v>
      </c>
    </row>
    <row r="1708" spans="1:5" x14ac:dyDescent="0.25">
      <c r="A1708" s="17" t="s">
        <v>1876</v>
      </c>
      <c r="E1708" s="17" t="s">
        <v>1876</v>
      </c>
    </row>
    <row r="1709" spans="1:5" x14ac:dyDescent="0.25">
      <c r="A1709" s="17" t="s">
        <v>1877</v>
      </c>
      <c r="E1709" s="17" t="s">
        <v>1877</v>
      </c>
    </row>
    <row r="1710" spans="1:5" x14ac:dyDescent="0.25">
      <c r="A1710" s="17" t="s">
        <v>1878</v>
      </c>
      <c r="E1710" s="17" t="s">
        <v>1878</v>
      </c>
    </row>
    <row r="1711" spans="1:5" x14ac:dyDescent="0.25">
      <c r="A1711" s="17" t="s">
        <v>1879</v>
      </c>
      <c r="E1711" s="17" t="s">
        <v>1879</v>
      </c>
    </row>
    <row r="1712" spans="1:5" x14ac:dyDescent="0.25">
      <c r="A1712" s="17" t="s">
        <v>1880</v>
      </c>
      <c r="E1712" s="17" t="s">
        <v>1880</v>
      </c>
    </row>
    <row r="1713" spans="1:5" x14ac:dyDescent="0.25">
      <c r="A1713" s="17" t="s">
        <v>1881</v>
      </c>
      <c r="E1713" s="17" t="s">
        <v>1881</v>
      </c>
    </row>
    <row r="1714" spans="1:5" x14ac:dyDescent="0.25">
      <c r="A1714" s="17" t="s">
        <v>1882</v>
      </c>
      <c r="E1714" s="17" t="s">
        <v>1882</v>
      </c>
    </row>
    <row r="1715" spans="1:5" x14ac:dyDescent="0.25">
      <c r="A1715" s="17" t="s">
        <v>1883</v>
      </c>
      <c r="E1715" s="17" t="s">
        <v>1883</v>
      </c>
    </row>
    <row r="1716" spans="1:5" x14ac:dyDescent="0.25">
      <c r="A1716" s="17" t="s">
        <v>1884</v>
      </c>
      <c r="E1716" s="17" t="s">
        <v>1884</v>
      </c>
    </row>
    <row r="1717" spans="1:5" x14ac:dyDescent="0.25">
      <c r="A1717" s="17" t="s">
        <v>1885</v>
      </c>
      <c r="E1717" s="17" t="s">
        <v>1885</v>
      </c>
    </row>
    <row r="1718" spans="1:5" x14ac:dyDescent="0.25">
      <c r="A1718" s="17" t="s">
        <v>1886</v>
      </c>
      <c r="E1718" s="17" t="s">
        <v>1886</v>
      </c>
    </row>
    <row r="1719" spans="1:5" x14ac:dyDescent="0.25">
      <c r="A1719" s="17" t="s">
        <v>1887</v>
      </c>
      <c r="E1719" s="17" t="s">
        <v>1887</v>
      </c>
    </row>
    <row r="1720" spans="1:5" x14ac:dyDescent="0.25">
      <c r="A1720" s="17" t="s">
        <v>1888</v>
      </c>
      <c r="E1720" s="17" t="s">
        <v>1888</v>
      </c>
    </row>
    <row r="1721" spans="1:5" x14ac:dyDescent="0.25">
      <c r="A1721" s="17" t="s">
        <v>1889</v>
      </c>
      <c r="E1721" s="17" t="s">
        <v>1889</v>
      </c>
    </row>
    <row r="1722" spans="1:5" x14ac:dyDescent="0.25">
      <c r="A1722" s="17" t="s">
        <v>1890</v>
      </c>
      <c r="E1722" s="17" t="s">
        <v>1890</v>
      </c>
    </row>
    <row r="1723" spans="1:5" x14ac:dyDescent="0.25">
      <c r="A1723" s="17" t="s">
        <v>1891</v>
      </c>
      <c r="E1723" s="17" t="s">
        <v>1891</v>
      </c>
    </row>
    <row r="1724" spans="1:5" x14ac:dyDescent="0.25">
      <c r="A1724" s="17" t="s">
        <v>1892</v>
      </c>
      <c r="E1724" s="17" t="s">
        <v>1892</v>
      </c>
    </row>
    <row r="1725" spans="1:5" x14ac:dyDescent="0.25">
      <c r="A1725" s="17" t="s">
        <v>1893</v>
      </c>
      <c r="E1725" s="17" t="s">
        <v>1893</v>
      </c>
    </row>
    <row r="1726" spans="1:5" x14ac:dyDescent="0.25">
      <c r="A1726" s="17" t="s">
        <v>1894</v>
      </c>
      <c r="E1726" s="17" t="s">
        <v>1894</v>
      </c>
    </row>
    <row r="1727" spans="1:5" x14ac:dyDescent="0.25">
      <c r="A1727" s="17" t="s">
        <v>1895</v>
      </c>
      <c r="E1727" s="17" t="s">
        <v>1895</v>
      </c>
    </row>
    <row r="1728" spans="1:5" x14ac:dyDescent="0.25">
      <c r="A1728" s="17" t="s">
        <v>1896</v>
      </c>
      <c r="E1728" s="17" t="s">
        <v>1896</v>
      </c>
    </row>
    <row r="1729" spans="1:5" x14ac:dyDescent="0.25">
      <c r="A1729" s="17" t="s">
        <v>1897</v>
      </c>
      <c r="E1729" s="17" t="s">
        <v>1897</v>
      </c>
    </row>
    <row r="1730" spans="1:5" x14ac:dyDescent="0.25">
      <c r="A1730" s="17" t="s">
        <v>1898</v>
      </c>
      <c r="E1730" s="17" t="s">
        <v>1898</v>
      </c>
    </row>
    <row r="1731" spans="1:5" x14ac:dyDescent="0.25">
      <c r="A1731" s="17" t="s">
        <v>1899</v>
      </c>
      <c r="E1731" s="17" t="s">
        <v>1899</v>
      </c>
    </row>
    <row r="1732" spans="1:5" x14ac:dyDescent="0.25">
      <c r="A1732" s="17" t="s">
        <v>1900</v>
      </c>
      <c r="E1732" s="17" t="s">
        <v>1900</v>
      </c>
    </row>
    <row r="1733" spans="1:5" x14ac:dyDescent="0.25">
      <c r="A1733" s="17" t="s">
        <v>1901</v>
      </c>
      <c r="E1733" s="17" t="s">
        <v>1901</v>
      </c>
    </row>
    <row r="1734" spans="1:5" x14ac:dyDescent="0.25">
      <c r="A1734" s="17" t="s">
        <v>1902</v>
      </c>
      <c r="E1734" s="17" t="s">
        <v>1902</v>
      </c>
    </row>
    <row r="1735" spans="1:5" x14ac:dyDescent="0.25">
      <c r="A1735" s="17" t="s">
        <v>1903</v>
      </c>
      <c r="E1735" s="17" t="s">
        <v>1903</v>
      </c>
    </row>
    <row r="1736" spans="1:5" x14ac:dyDescent="0.25">
      <c r="A1736" s="17" t="s">
        <v>1904</v>
      </c>
      <c r="E1736" s="17" t="s">
        <v>1904</v>
      </c>
    </row>
    <row r="1737" spans="1:5" x14ac:dyDescent="0.25">
      <c r="A1737" s="17" t="s">
        <v>1905</v>
      </c>
      <c r="E1737" s="17" t="s">
        <v>1905</v>
      </c>
    </row>
    <row r="1738" spans="1:5" x14ac:dyDescent="0.25">
      <c r="A1738" s="17" t="s">
        <v>1906</v>
      </c>
      <c r="E1738" s="17" t="s">
        <v>1906</v>
      </c>
    </row>
    <row r="1739" spans="1:5" x14ac:dyDescent="0.25">
      <c r="A1739" s="17" t="s">
        <v>1907</v>
      </c>
      <c r="E1739" s="17" t="s">
        <v>1907</v>
      </c>
    </row>
    <row r="1740" spans="1:5" x14ac:dyDescent="0.25">
      <c r="A1740" s="17" t="s">
        <v>1908</v>
      </c>
      <c r="E1740" s="17" t="s">
        <v>1908</v>
      </c>
    </row>
    <row r="1741" spans="1:5" x14ac:dyDescent="0.25">
      <c r="A1741" s="17" t="s">
        <v>1909</v>
      </c>
      <c r="E1741" s="17" t="s">
        <v>1909</v>
      </c>
    </row>
    <row r="1742" spans="1:5" x14ac:dyDescent="0.25">
      <c r="A1742" s="17" t="s">
        <v>1910</v>
      </c>
      <c r="E1742" s="17" t="s">
        <v>1910</v>
      </c>
    </row>
    <row r="1743" spans="1:5" x14ac:dyDescent="0.25">
      <c r="A1743" s="17" t="s">
        <v>1911</v>
      </c>
      <c r="E1743" s="17" t="s">
        <v>1911</v>
      </c>
    </row>
    <row r="1744" spans="1:5" x14ac:dyDescent="0.25">
      <c r="A1744" s="17" t="s">
        <v>1912</v>
      </c>
      <c r="E1744" s="17" t="s">
        <v>1912</v>
      </c>
    </row>
    <row r="1745" spans="1:5" x14ac:dyDescent="0.25">
      <c r="A1745" s="17" t="s">
        <v>1913</v>
      </c>
      <c r="E1745" s="17" t="s">
        <v>1913</v>
      </c>
    </row>
    <row r="1746" spans="1:5" x14ac:dyDescent="0.25">
      <c r="A1746" s="17" t="s">
        <v>1914</v>
      </c>
      <c r="E1746" s="17" t="s">
        <v>1914</v>
      </c>
    </row>
    <row r="1747" spans="1:5" x14ac:dyDescent="0.25">
      <c r="A1747" s="17" t="s">
        <v>1915</v>
      </c>
      <c r="E1747" s="17" t="s">
        <v>1915</v>
      </c>
    </row>
    <row r="1748" spans="1:5" x14ac:dyDescent="0.25">
      <c r="A1748" s="17" t="s">
        <v>1916</v>
      </c>
      <c r="E1748" s="17" t="s">
        <v>1916</v>
      </c>
    </row>
    <row r="1749" spans="1:5" x14ac:dyDescent="0.25">
      <c r="A1749" s="17" t="s">
        <v>1917</v>
      </c>
      <c r="E1749" s="17" t="s">
        <v>1917</v>
      </c>
    </row>
    <row r="1750" spans="1:5" x14ac:dyDescent="0.25">
      <c r="A1750" s="17" t="s">
        <v>1918</v>
      </c>
      <c r="E1750" s="17" t="s">
        <v>1918</v>
      </c>
    </row>
    <row r="1751" spans="1:5" x14ac:dyDescent="0.25">
      <c r="A1751" s="17" t="s">
        <v>1919</v>
      </c>
      <c r="E1751" s="17" t="s">
        <v>1919</v>
      </c>
    </row>
    <row r="1752" spans="1:5" x14ac:dyDescent="0.25">
      <c r="A1752" s="17" t="s">
        <v>1920</v>
      </c>
      <c r="E1752" s="17" t="s">
        <v>1920</v>
      </c>
    </row>
    <row r="1753" spans="1:5" x14ac:dyDescent="0.25">
      <c r="A1753" s="17" t="s">
        <v>1921</v>
      </c>
      <c r="E1753" s="17" t="s">
        <v>1921</v>
      </c>
    </row>
    <row r="1754" spans="1:5" x14ac:dyDescent="0.25">
      <c r="A1754" s="17" t="s">
        <v>1922</v>
      </c>
      <c r="E1754" s="17" t="s">
        <v>1922</v>
      </c>
    </row>
    <row r="1755" spans="1:5" x14ac:dyDescent="0.25">
      <c r="A1755" s="17" t="s">
        <v>1923</v>
      </c>
      <c r="E1755" s="17" t="s">
        <v>1923</v>
      </c>
    </row>
    <row r="1756" spans="1:5" x14ac:dyDescent="0.25">
      <c r="A1756" s="17" t="s">
        <v>1924</v>
      </c>
      <c r="E1756" s="17" t="s">
        <v>1924</v>
      </c>
    </row>
    <row r="1757" spans="1:5" x14ac:dyDescent="0.25">
      <c r="A1757" s="17" t="s">
        <v>1925</v>
      </c>
      <c r="E1757" s="17" t="s">
        <v>1925</v>
      </c>
    </row>
    <row r="1758" spans="1:5" x14ac:dyDescent="0.25">
      <c r="A1758" s="17" t="s">
        <v>1926</v>
      </c>
      <c r="E1758" s="17" t="s">
        <v>1926</v>
      </c>
    </row>
    <row r="1759" spans="1:5" x14ac:dyDescent="0.25">
      <c r="A1759" s="17" t="s">
        <v>1927</v>
      </c>
      <c r="E1759" s="17" t="s">
        <v>1927</v>
      </c>
    </row>
    <row r="1760" spans="1:5" x14ac:dyDescent="0.25">
      <c r="A1760" s="17" t="s">
        <v>1928</v>
      </c>
      <c r="E1760" s="17" t="s">
        <v>1928</v>
      </c>
    </row>
    <row r="1761" spans="1:5" x14ac:dyDescent="0.25">
      <c r="A1761" s="17" t="s">
        <v>1929</v>
      </c>
      <c r="E1761" s="17" t="s">
        <v>1929</v>
      </c>
    </row>
    <row r="1762" spans="1:5" x14ac:dyDescent="0.25">
      <c r="A1762" s="17" t="s">
        <v>1930</v>
      </c>
      <c r="E1762" s="17" t="s">
        <v>1930</v>
      </c>
    </row>
    <row r="1763" spans="1:5" x14ac:dyDescent="0.25">
      <c r="A1763" s="17" t="s">
        <v>1931</v>
      </c>
      <c r="E1763" s="17" t="s">
        <v>1931</v>
      </c>
    </row>
    <row r="1764" spans="1:5" x14ac:dyDescent="0.25">
      <c r="A1764" s="17" t="s">
        <v>1932</v>
      </c>
      <c r="E1764" s="17" t="s">
        <v>1932</v>
      </c>
    </row>
    <row r="1765" spans="1:5" x14ac:dyDescent="0.25">
      <c r="A1765" s="17" t="s">
        <v>1933</v>
      </c>
      <c r="E1765" s="17" t="s">
        <v>1933</v>
      </c>
    </row>
    <row r="1766" spans="1:5" x14ac:dyDescent="0.25">
      <c r="A1766" s="17" t="s">
        <v>1934</v>
      </c>
      <c r="E1766" s="17" t="s">
        <v>1934</v>
      </c>
    </row>
    <row r="1767" spans="1:5" x14ac:dyDescent="0.25">
      <c r="A1767" s="17" t="s">
        <v>1935</v>
      </c>
      <c r="E1767" s="17" t="s">
        <v>1935</v>
      </c>
    </row>
    <row r="1768" spans="1:5" x14ac:dyDescent="0.25">
      <c r="A1768" s="17" t="s">
        <v>1936</v>
      </c>
      <c r="E1768" s="17" t="s">
        <v>1936</v>
      </c>
    </row>
    <row r="1769" spans="1:5" x14ac:dyDescent="0.25">
      <c r="A1769" s="17" t="s">
        <v>1937</v>
      </c>
      <c r="E1769" s="17" t="s">
        <v>1937</v>
      </c>
    </row>
    <row r="1770" spans="1:5" x14ac:dyDescent="0.25">
      <c r="A1770" s="17" t="s">
        <v>1938</v>
      </c>
      <c r="E1770" s="17" t="s">
        <v>1938</v>
      </c>
    </row>
    <row r="1771" spans="1:5" x14ac:dyDescent="0.25">
      <c r="A1771" s="17" t="s">
        <v>1939</v>
      </c>
      <c r="E1771" s="17" t="s">
        <v>1939</v>
      </c>
    </row>
    <row r="1772" spans="1:5" x14ac:dyDescent="0.25">
      <c r="A1772" s="17" t="s">
        <v>1940</v>
      </c>
      <c r="E1772" s="17" t="s">
        <v>1940</v>
      </c>
    </row>
    <row r="1773" spans="1:5" x14ac:dyDescent="0.25">
      <c r="A1773" s="17" t="s">
        <v>1941</v>
      </c>
      <c r="E1773" s="17" t="s">
        <v>1941</v>
      </c>
    </row>
    <row r="1774" spans="1:5" x14ac:dyDescent="0.25">
      <c r="A1774" s="17" t="s">
        <v>1942</v>
      </c>
      <c r="E1774" s="17" t="s">
        <v>1942</v>
      </c>
    </row>
    <row r="1775" spans="1:5" x14ac:dyDescent="0.25">
      <c r="A1775" s="17" t="s">
        <v>1943</v>
      </c>
      <c r="E1775" s="17" t="s">
        <v>1943</v>
      </c>
    </row>
    <row r="1776" spans="1:5" x14ac:dyDescent="0.25">
      <c r="A1776" s="17" t="s">
        <v>1944</v>
      </c>
      <c r="E1776" s="17" t="s">
        <v>1944</v>
      </c>
    </row>
    <row r="1777" spans="1:5" x14ac:dyDescent="0.25">
      <c r="A1777" s="17" t="s">
        <v>1945</v>
      </c>
      <c r="E1777" s="17" t="s">
        <v>1945</v>
      </c>
    </row>
    <row r="1778" spans="1:5" x14ac:dyDescent="0.25">
      <c r="A1778" s="17" t="s">
        <v>1946</v>
      </c>
      <c r="E1778" s="17" t="s">
        <v>1946</v>
      </c>
    </row>
    <row r="1779" spans="1:5" x14ac:dyDescent="0.25">
      <c r="A1779" s="17" t="s">
        <v>1947</v>
      </c>
      <c r="E1779" s="17" t="s">
        <v>1947</v>
      </c>
    </row>
    <row r="1780" spans="1:5" x14ac:dyDescent="0.25">
      <c r="A1780" s="17" t="s">
        <v>1948</v>
      </c>
      <c r="E1780" s="17" t="s">
        <v>1948</v>
      </c>
    </row>
    <row r="1781" spans="1:5" x14ac:dyDescent="0.25">
      <c r="A1781" s="17" t="s">
        <v>1949</v>
      </c>
      <c r="E1781" s="17" t="s">
        <v>1949</v>
      </c>
    </row>
    <row r="1782" spans="1:5" x14ac:dyDescent="0.25">
      <c r="A1782" s="17" t="s">
        <v>1950</v>
      </c>
      <c r="E1782" s="17" t="s">
        <v>1950</v>
      </c>
    </row>
    <row r="1783" spans="1:5" x14ac:dyDescent="0.25">
      <c r="A1783" s="17" t="s">
        <v>1951</v>
      </c>
      <c r="E1783" s="17" t="s">
        <v>1951</v>
      </c>
    </row>
    <row r="1784" spans="1:5" x14ac:dyDescent="0.25">
      <c r="A1784" s="17" t="s">
        <v>1952</v>
      </c>
      <c r="E1784" s="17" t="s">
        <v>1952</v>
      </c>
    </row>
    <row r="1785" spans="1:5" x14ac:dyDescent="0.25">
      <c r="A1785" s="17" t="s">
        <v>1953</v>
      </c>
      <c r="E1785" s="17" t="s">
        <v>1953</v>
      </c>
    </row>
    <row r="1786" spans="1:5" x14ac:dyDescent="0.25">
      <c r="A1786" s="17" t="s">
        <v>1954</v>
      </c>
      <c r="E1786" s="17" t="s">
        <v>1954</v>
      </c>
    </row>
    <row r="1787" spans="1:5" x14ac:dyDescent="0.25">
      <c r="A1787" s="17" t="s">
        <v>1955</v>
      </c>
      <c r="E1787" s="17" t="s">
        <v>1955</v>
      </c>
    </row>
    <row r="1788" spans="1:5" x14ac:dyDescent="0.25">
      <c r="A1788" s="17" t="s">
        <v>1956</v>
      </c>
      <c r="E1788" s="17" t="s">
        <v>1956</v>
      </c>
    </row>
    <row r="1789" spans="1:5" x14ac:dyDescent="0.25">
      <c r="A1789" s="17" t="s">
        <v>1957</v>
      </c>
      <c r="E1789" s="17" t="s">
        <v>1957</v>
      </c>
    </row>
    <row r="1790" spans="1:5" x14ac:dyDescent="0.25">
      <c r="A1790" s="17" t="s">
        <v>1958</v>
      </c>
      <c r="E1790" s="17" t="s">
        <v>1958</v>
      </c>
    </row>
    <row r="1791" spans="1:5" x14ac:dyDescent="0.25">
      <c r="A1791" s="17" t="s">
        <v>1959</v>
      </c>
      <c r="E1791" s="17" t="s">
        <v>1959</v>
      </c>
    </row>
    <row r="1792" spans="1:5" x14ac:dyDescent="0.25">
      <c r="A1792" s="17" t="s">
        <v>1960</v>
      </c>
      <c r="E1792" s="17" t="s">
        <v>1960</v>
      </c>
    </row>
    <row r="1793" spans="1:5" x14ac:dyDescent="0.25">
      <c r="A1793" s="17" t="s">
        <v>1961</v>
      </c>
      <c r="E1793" s="17" t="s">
        <v>1961</v>
      </c>
    </row>
    <row r="1794" spans="1:5" x14ac:dyDescent="0.25">
      <c r="A1794" s="17" t="s">
        <v>1962</v>
      </c>
      <c r="E1794" s="17" t="s">
        <v>1962</v>
      </c>
    </row>
    <row r="1795" spans="1:5" x14ac:dyDescent="0.25">
      <c r="A1795" s="17" t="s">
        <v>1963</v>
      </c>
      <c r="E1795" s="17" t="s">
        <v>1963</v>
      </c>
    </row>
    <row r="1796" spans="1:5" x14ac:dyDescent="0.25">
      <c r="A1796" s="17" t="s">
        <v>1964</v>
      </c>
      <c r="E1796" s="17" t="s">
        <v>1964</v>
      </c>
    </row>
    <row r="1797" spans="1:5" x14ac:dyDescent="0.25">
      <c r="A1797" s="17" t="s">
        <v>1965</v>
      </c>
      <c r="E1797" s="17" t="s">
        <v>1965</v>
      </c>
    </row>
    <row r="1798" spans="1:5" x14ac:dyDescent="0.25">
      <c r="A1798" s="17" t="s">
        <v>1966</v>
      </c>
      <c r="E1798" s="17" t="s">
        <v>1966</v>
      </c>
    </row>
    <row r="1799" spans="1:5" x14ac:dyDescent="0.25">
      <c r="A1799" s="17" t="s">
        <v>1967</v>
      </c>
      <c r="E1799" s="17" t="s">
        <v>1967</v>
      </c>
    </row>
    <row r="1800" spans="1:5" x14ac:dyDescent="0.25">
      <c r="A1800" s="17" t="s">
        <v>1968</v>
      </c>
      <c r="E1800" s="17" t="s">
        <v>1968</v>
      </c>
    </row>
    <row r="1801" spans="1:5" x14ac:dyDescent="0.25">
      <c r="A1801" s="17" t="s">
        <v>1969</v>
      </c>
      <c r="E1801" s="17" t="s">
        <v>1969</v>
      </c>
    </row>
    <row r="1802" spans="1:5" x14ac:dyDescent="0.25">
      <c r="A1802" s="17" t="s">
        <v>1970</v>
      </c>
      <c r="E1802" s="17" t="s">
        <v>1970</v>
      </c>
    </row>
    <row r="1803" spans="1:5" x14ac:dyDescent="0.25">
      <c r="A1803" s="17" t="s">
        <v>1971</v>
      </c>
      <c r="E1803" s="17" t="s">
        <v>1971</v>
      </c>
    </row>
    <row r="1804" spans="1:5" x14ac:dyDescent="0.25">
      <c r="A1804" s="17" t="s">
        <v>1972</v>
      </c>
      <c r="E1804" s="17" t="s">
        <v>1972</v>
      </c>
    </row>
    <row r="1805" spans="1:5" x14ac:dyDescent="0.25">
      <c r="A1805" s="17" t="s">
        <v>1973</v>
      </c>
      <c r="E1805" s="17" t="s">
        <v>1973</v>
      </c>
    </row>
    <row r="1806" spans="1:5" x14ac:dyDescent="0.25">
      <c r="A1806" s="17" t="s">
        <v>1974</v>
      </c>
      <c r="E1806" s="17" t="s">
        <v>1974</v>
      </c>
    </row>
    <row r="1807" spans="1:5" x14ac:dyDescent="0.25">
      <c r="A1807" s="17" t="s">
        <v>1975</v>
      </c>
      <c r="E1807" s="17" t="s">
        <v>1975</v>
      </c>
    </row>
    <row r="1808" spans="1:5" x14ac:dyDescent="0.25">
      <c r="A1808" s="17" t="s">
        <v>1976</v>
      </c>
      <c r="E1808" s="17" t="s">
        <v>1976</v>
      </c>
    </row>
    <row r="1809" spans="1:5" x14ac:dyDescent="0.25">
      <c r="A1809" s="17" t="s">
        <v>1977</v>
      </c>
      <c r="E1809" s="17" t="s">
        <v>1977</v>
      </c>
    </row>
    <row r="1810" spans="1:5" x14ac:dyDescent="0.25">
      <c r="A1810" s="17" t="s">
        <v>1978</v>
      </c>
      <c r="E1810" s="17" t="s">
        <v>1978</v>
      </c>
    </row>
    <row r="1811" spans="1:5" x14ac:dyDescent="0.25">
      <c r="A1811" s="17" t="s">
        <v>1979</v>
      </c>
      <c r="E1811" s="17" t="s">
        <v>1979</v>
      </c>
    </row>
    <row r="1812" spans="1:5" x14ac:dyDescent="0.25">
      <c r="A1812" s="17" t="s">
        <v>1980</v>
      </c>
      <c r="E1812" s="17" t="s">
        <v>1980</v>
      </c>
    </row>
    <row r="1813" spans="1:5" x14ac:dyDescent="0.25">
      <c r="A1813" s="17" t="s">
        <v>1981</v>
      </c>
      <c r="E1813" s="17" t="s">
        <v>1981</v>
      </c>
    </row>
    <row r="1814" spans="1:5" x14ac:dyDescent="0.25">
      <c r="A1814" s="17" t="s">
        <v>1982</v>
      </c>
      <c r="E1814" s="17" t="s">
        <v>1982</v>
      </c>
    </row>
    <row r="1815" spans="1:5" x14ac:dyDescent="0.25">
      <c r="A1815" s="17" t="s">
        <v>1983</v>
      </c>
      <c r="E1815" s="17" t="s">
        <v>1983</v>
      </c>
    </row>
    <row r="1816" spans="1:5" x14ac:dyDescent="0.25">
      <c r="A1816" s="17" t="s">
        <v>1984</v>
      </c>
      <c r="E1816" s="17" t="s">
        <v>1984</v>
      </c>
    </row>
    <row r="1817" spans="1:5" x14ac:dyDescent="0.25">
      <c r="A1817" s="17" t="s">
        <v>1985</v>
      </c>
      <c r="E1817" s="17" t="s">
        <v>1985</v>
      </c>
    </row>
    <row r="1818" spans="1:5" x14ac:dyDescent="0.25">
      <c r="A1818" s="17" t="s">
        <v>1986</v>
      </c>
      <c r="E1818" s="17" t="s">
        <v>1986</v>
      </c>
    </row>
    <row r="1819" spans="1:5" x14ac:dyDescent="0.25">
      <c r="A1819" s="17" t="s">
        <v>1987</v>
      </c>
      <c r="E1819" s="17" t="s">
        <v>1987</v>
      </c>
    </row>
    <row r="1820" spans="1:5" x14ac:dyDescent="0.25">
      <c r="A1820" s="17" t="s">
        <v>1988</v>
      </c>
      <c r="E1820" s="17" t="s">
        <v>1988</v>
      </c>
    </row>
    <row r="1821" spans="1:5" x14ac:dyDescent="0.25">
      <c r="A1821" s="17" t="s">
        <v>1989</v>
      </c>
      <c r="E1821" s="17" t="s">
        <v>1989</v>
      </c>
    </row>
    <row r="1822" spans="1:5" x14ac:dyDescent="0.25">
      <c r="A1822" s="17" t="s">
        <v>1990</v>
      </c>
      <c r="E1822" s="17" t="s">
        <v>1990</v>
      </c>
    </row>
    <row r="1823" spans="1:5" x14ac:dyDescent="0.25">
      <c r="A1823" s="17" t="s">
        <v>1991</v>
      </c>
      <c r="E1823" s="17" t="s">
        <v>1991</v>
      </c>
    </row>
    <row r="1824" spans="1:5" x14ac:dyDescent="0.25">
      <c r="A1824" s="17" t="s">
        <v>1992</v>
      </c>
      <c r="E1824" s="17" t="s">
        <v>1992</v>
      </c>
    </row>
    <row r="1825" spans="1:5" x14ac:dyDescent="0.25">
      <c r="A1825" s="17" t="s">
        <v>1993</v>
      </c>
      <c r="E1825" s="17" t="s">
        <v>1993</v>
      </c>
    </row>
    <row r="1826" spans="1:5" x14ac:dyDescent="0.25">
      <c r="A1826" s="17" t="s">
        <v>1994</v>
      </c>
      <c r="E1826" s="17" t="s">
        <v>1994</v>
      </c>
    </row>
    <row r="1827" spans="1:5" x14ac:dyDescent="0.25">
      <c r="A1827" s="17" t="s">
        <v>1995</v>
      </c>
      <c r="E1827" s="17" t="s">
        <v>1995</v>
      </c>
    </row>
    <row r="1828" spans="1:5" x14ac:dyDescent="0.25">
      <c r="A1828" s="17" t="s">
        <v>1996</v>
      </c>
      <c r="E1828" s="17" t="s">
        <v>1996</v>
      </c>
    </row>
    <row r="1829" spans="1:5" x14ac:dyDescent="0.25">
      <c r="A1829" s="17" t="s">
        <v>1997</v>
      </c>
      <c r="E1829" s="17" t="s">
        <v>1997</v>
      </c>
    </row>
    <row r="1830" spans="1:5" x14ac:dyDescent="0.25">
      <c r="A1830" s="17" t="s">
        <v>1998</v>
      </c>
      <c r="E1830" s="17" t="s">
        <v>1998</v>
      </c>
    </row>
    <row r="1831" spans="1:5" x14ac:dyDescent="0.25">
      <c r="A1831" s="17" t="s">
        <v>1999</v>
      </c>
      <c r="E1831" s="17" t="s">
        <v>1999</v>
      </c>
    </row>
    <row r="1832" spans="1:5" x14ac:dyDescent="0.25">
      <c r="A1832" s="17" t="s">
        <v>2000</v>
      </c>
      <c r="E1832" s="17" t="s">
        <v>2000</v>
      </c>
    </row>
    <row r="1833" spans="1:5" x14ac:dyDescent="0.25">
      <c r="A1833" s="17" t="s">
        <v>2001</v>
      </c>
      <c r="E1833" s="17" t="s">
        <v>2001</v>
      </c>
    </row>
    <row r="1834" spans="1:5" x14ac:dyDescent="0.25">
      <c r="A1834" s="17" t="s">
        <v>2002</v>
      </c>
      <c r="E1834" s="17" t="s">
        <v>2002</v>
      </c>
    </row>
    <row r="1835" spans="1:5" x14ac:dyDescent="0.25">
      <c r="A1835" s="17" t="s">
        <v>2003</v>
      </c>
      <c r="E1835" s="17" t="s">
        <v>2003</v>
      </c>
    </row>
    <row r="1836" spans="1:5" x14ac:dyDescent="0.25">
      <c r="A1836" s="17" t="s">
        <v>2004</v>
      </c>
      <c r="E1836" s="17" t="s">
        <v>2004</v>
      </c>
    </row>
    <row r="1837" spans="1:5" x14ac:dyDescent="0.25">
      <c r="A1837" s="17" t="s">
        <v>2005</v>
      </c>
      <c r="E1837" s="17" t="s">
        <v>2005</v>
      </c>
    </row>
    <row r="1838" spans="1:5" x14ac:dyDescent="0.25">
      <c r="A1838" s="17" t="s">
        <v>2006</v>
      </c>
      <c r="E1838" s="17" t="s">
        <v>2006</v>
      </c>
    </row>
    <row r="1839" spans="1:5" x14ac:dyDescent="0.25">
      <c r="A1839" s="17" t="s">
        <v>2007</v>
      </c>
      <c r="E1839" s="17" t="s">
        <v>2007</v>
      </c>
    </row>
    <row r="1840" spans="1:5" x14ac:dyDescent="0.25">
      <c r="A1840" s="17" t="s">
        <v>2008</v>
      </c>
      <c r="E1840" s="17" t="s">
        <v>2008</v>
      </c>
    </row>
    <row r="1841" spans="1:5" x14ac:dyDescent="0.25">
      <c r="A1841" s="17" t="s">
        <v>2009</v>
      </c>
      <c r="E1841" s="17" t="s">
        <v>2009</v>
      </c>
    </row>
    <row r="1842" spans="1:5" x14ac:dyDescent="0.25">
      <c r="A1842" s="17" t="s">
        <v>2010</v>
      </c>
      <c r="E1842" s="17" t="s">
        <v>2010</v>
      </c>
    </row>
    <row r="1843" spans="1:5" x14ac:dyDescent="0.25">
      <c r="A1843" s="17" t="s">
        <v>2011</v>
      </c>
      <c r="E1843" s="17" t="s">
        <v>2011</v>
      </c>
    </row>
    <row r="1844" spans="1:5" x14ac:dyDescent="0.25">
      <c r="A1844" s="17" t="s">
        <v>2012</v>
      </c>
      <c r="E1844" s="17" t="s">
        <v>2012</v>
      </c>
    </row>
    <row r="1845" spans="1:5" x14ac:dyDescent="0.25">
      <c r="A1845" s="17" t="s">
        <v>2013</v>
      </c>
      <c r="E1845" s="17" t="s">
        <v>2013</v>
      </c>
    </row>
    <row r="1846" spans="1:5" x14ac:dyDescent="0.25">
      <c r="A1846" s="17" t="s">
        <v>2014</v>
      </c>
      <c r="E1846" s="17" t="s">
        <v>2014</v>
      </c>
    </row>
    <row r="1847" spans="1:5" x14ac:dyDescent="0.25">
      <c r="A1847" s="17" t="s">
        <v>2015</v>
      </c>
      <c r="E1847" s="17" t="s">
        <v>2015</v>
      </c>
    </row>
    <row r="1848" spans="1:5" x14ac:dyDescent="0.25">
      <c r="A1848" s="17" t="s">
        <v>2016</v>
      </c>
      <c r="E1848" s="17" t="s">
        <v>2016</v>
      </c>
    </row>
    <row r="1849" spans="1:5" x14ac:dyDescent="0.25">
      <c r="A1849" s="17" t="s">
        <v>2017</v>
      </c>
      <c r="E1849" s="17" t="s">
        <v>2017</v>
      </c>
    </row>
    <row r="1850" spans="1:5" x14ac:dyDescent="0.25">
      <c r="A1850" s="17" t="s">
        <v>2018</v>
      </c>
      <c r="E1850" s="17" t="s">
        <v>2018</v>
      </c>
    </row>
    <row r="1851" spans="1:5" x14ac:dyDescent="0.25">
      <c r="A1851" s="17" t="s">
        <v>2019</v>
      </c>
      <c r="E1851" s="17" t="s">
        <v>2019</v>
      </c>
    </row>
    <row r="1852" spans="1:5" x14ac:dyDescent="0.25">
      <c r="A1852" s="17" t="s">
        <v>2020</v>
      </c>
      <c r="E1852" s="17" t="s">
        <v>2020</v>
      </c>
    </row>
    <row r="1853" spans="1:5" x14ac:dyDescent="0.25">
      <c r="A1853" s="17" t="s">
        <v>2021</v>
      </c>
      <c r="E1853" s="17" t="s">
        <v>2021</v>
      </c>
    </row>
    <row r="1854" spans="1:5" x14ac:dyDescent="0.25">
      <c r="A1854" s="17" t="s">
        <v>2022</v>
      </c>
      <c r="E1854" s="17" t="s">
        <v>2022</v>
      </c>
    </row>
    <row r="1855" spans="1:5" x14ac:dyDescent="0.25">
      <c r="A1855" s="17" t="s">
        <v>2023</v>
      </c>
      <c r="E1855" s="17" t="s">
        <v>2023</v>
      </c>
    </row>
    <row r="1856" spans="1:5" x14ac:dyDescent="0.25">
      <c r="A1856" s="17" t="s">
        <v>2024</v>
      </c>
      <c r="E1856" s="17" t="s">
        <v>2024</v>
      </c>
    </row>
    <row r="1857" spans="1:5" x14ac:dyDescent="0.25">
      <c r="A1857" s="17" t="s">
        <v>2025</v>
      </c>
      <c r="E1857" s="17" t="s">
        <v>2025</v>
      </c>
    </row>
    <row r="1858" spans="1:5" x14ac:dyDescent="0.25">
      <c r="A1858" s="17" t="s">
        <v>2026</v>
      </c>
      <c r="E1858" s="17" t="s">
        <v>2026</v>
      </c>
    </row>
    <row r="1859" spans="1:5" x14ac:dyDescent="0.25">
      <c r="A1859" s="17" t="s">
        <v>2027</v>
      </c>
      <c r="E1859" s="17" t="s">
        <v>2027</v>
      </c>
    </row>
    <row r="1860" spans="1:5" x14ac:dyDescent="0.25">
      <c r="A1860" s="17" t="s">
        <v>2028</v>
      </c>
      <c r="E1860" s="17" t="s">
        <v>2028</v>
      </c>
    </row>
    <row r="1861" spans="1:5" x14ac:dyDescent="0.25">
      <c r="A1861" s="17" t="s">
        <v>2029</v>
      </c>
      <c r="E1861" s="17" t="s">
        <v>2029</v>
      </c>
    </row>
    <row r="1862" spans="1:5" x14ac:dyDescent="0.25">
      <c r="A1862" s="17" t="s">
        <v>2030</v>
      </c>
      <c r="E1862" s="17" t="s">
        <v>2030</v>
      </c>
    </row>
    <row r="1863" spans="1:5" x14ac:dyDescent="0.25">
      <c r="A1863" s="17" t="s">
        <v>2031</v>
      </c>
      <c r="E1863" s="17" t="s">
        <v>2031</v>
      </c>
    </row>
    <row r="1864" spans="1:5" x14ac:dyDescent="0.25">
      <c r="A1864" s="17" t="s">
        <v>2032</v>
      </c>
      <c r="E1864" s="17" t="s">
        <v>2032</v>
      </c>
    </row>
    <row r="1865" spans="1:5" x14ac:dyDescent="0.25">
      <c r="A1865" s="17" t="s">
        <v>2033</v>
      </c>
      <c r="E1865" s="17" t="s">
        <v>2033</v>
      </c>
    </row>
    <row r="1866" spans="1:5" x14ac:dyDescent="0.25">
      <c r="A1866" s="17" t="s">
        <v>2034</v>
      </c>
      <c r="E1866" s="17" t="s">
        <v>2034</v>
      </c>
    </row>
    <row r="1867" spans="1:5" x14ac:dyDescent="0.25">
      <c r="A1867" s="17" t="s">
        <v>2035</v>
      </c>
      <c r="E1867" s="17" t="s">
        <v>2035</v>
      </c>
    </row>
    <row r="1868" spans="1:5" x14ac:dyDescent="0.25">
      <c r="A1868" s="17" t="s">
        <v>2036</v>
      </c>
      <c r="E1868" s="17" t="s">
        <v>2036</v>
      </c>
    </row>
    <row r="1869" spans="1:5" x14ac:dyDescent="0.25">
      <c r="A1869" s="17" t="s">
        <v>2037</v>
      </c>
      <c r="E1869" s="17" t="s">
        <v>2037</v>
      </c>
    </row>
    <row r="1870" spans="1:5" x14ac:dyDescent="0.25">
      <c r="A1870" s="17" t="s">
        <v>2038</v>
      </c>
      <c r="E1870" s="17" t="s">
        <v>2038</v>
      </c>
    </row>
    <row r="1871" spans="1:5" x14ac:dyDescent="0.25">
      <c r="A1871" s="17" t="s">
        <v>2039</v>
      </c>
      <c r="E1871" s="17" t="s">
        <v>2039</v>
      </c>
    </row>
    <row r="1872" spans="1:5" x14ac:dyDescent="0.25">
      <c r="A1872" s="17" t="s">
        <v>2040</v>
      </c>
      <c r="E1872" s="17" t="s">
        <v>2040</v>
      </c>
    </row>
    <row r="1873" spans="1:5" x14ac:dyDescent="0.25">
      <c r="A1873" s="17" t="s">
        <v>2041</v>
      </c>
      <c r="E1873" s="17" t="s">
        <v>2041</v>
      </c>
    </row>
    <row r="1874" spans="1:5" x14ac:dyDescent="0.25">
      <c r="A1874" s="17" t="s">
        <v>2042</v>
      </c>
      <c r="E1874" s="17" t="s">
        <v>2042</v>
      </c>
    </row>
    <row r="1875" spans="1:5" x14ac:dyDescent="0.25">
      <c r="A1875" s="17" t="s">
        <v>2043</v>
      </c>
      <c r="E1875" s="17" t="s">
        <v>2043</v>
      </c>
    </row>
    <row r="1876" spans="1:5" x14ac:dyDescent="0.25">
      <c r="A1876" s="17" t="s">
        <v>2044</v>
      </c>
      <c r="E1876" s="17" t="s">
        <v>2044</v>
      </c>
    </row>
    <row r="1877" spans="1:5" x14ac:dyDescent="0.25">
      <c r="A1877" s="17" t="s">
        <v>2045</v>
      </c>
      <c r="E1877" s="17" t="s">
        <v>2045</v>
      </c>
    </row>
    <row r="1878" spans="1:5" x14ac:dyDescent="0.25">
      <c r="A1878" s="17" t="s">
        <v>2046</v>
      </c>
      <c r="E1878" s="17" t="s">
        <v>2046</v>
      </c>
    </row>
    <row r="1879" spans="1:5" x14ac:dyDescent="0.25">
      <c r="A1879" s="17" t="s">
        <v>2047</v>
      </c>
      <c r="E1879" s="17" t="s">
        <v>2047</v>
      </c>
    </row>
    <row r="1880" spans="1:5" x14ac:dyDescent="0.25">
      <c r="A1880" s="17" t="s">
        <v>2048</v>
      </c>
      <c r="E1880" s="17" t="s">
        <v>2048</v>
      </c>
    </row>
    <row r="1881" spans="1:5" x14ac:dyDescent="0.25">
      <c r="A1881" s="17" t="s">
        <v>2049</v>
      </c>
      <c r="E1881" s="17" t="s">
        <v>2049</v>
      </c>
    </row>
    <row r="1882" spans="1:5" x14ac:dyDescent="0.25">
      <c r="A1882" s="17" t="s">
        <v>2050</v>
      </c>
      <c r="E1882" s="17" t="s">
        <v>2050</v>
      </c>
    </row>
    <row r="1883" spans="1:5" x14ac:dyDescent="0.25">
      <c r="A1883" s="17" t="s">
        <v>2051</v>
      </c>
      <c r="E1883" s="17" t="s">
        <v>2051</v>
      </c>
    </row>
    <row r="1884" spans="1:5" x14ac:dyDescent="0.25">
      <c r="A1884" s="17" t="s">
        <v>2052</v>
      </c>
      <c r="E1884" s="17" t="s">
        <v>2052</v>
      </c>
    </row>
    <row r="1885" spans="1:5" x14ac:dyDescent="0.25">
      <c r="A1885" s="17" t="s">
        <v>2053</v>
      </c>
      <c r="E1885" s="17" t="s">
        <v>2053</v>
      </c>
    </row>
    <row r="1886" spans="1:5" x14ac:dyDescent="0.25">
      <c r="A1886" s="17" t="s">
        <v>2054</v>
      </c>
      <c r="E1886" s="17" t="s">
        <v>2054</v>
      </c>
    </row>
    <row r="1887" spans="1:5" x14ac:dyDescent="0.25">
      <c r="A1887" s="17" t="s">
        <v>2055</v>
      </c>
      <c r="E1887" s="17" t="s">
        <v>2055</v>
      </c>
    </row>
    <row r="1888" spans="1:5" x14ac:dyDescent="0.25">
      <c r="A1888" s="17" t="s">
        <v>2056</v>
      </c>
      <c r="E1888" s="17" t="s">
        <v>2056</v>
      </c>
    </row>
    <row r="1889" spans="1:5" x14ac:dyDescent="0.25">
      <c r="A1889" s="17" t="s">
        <v>2057</v>
      </c>
      <c r="E1889" s="17" t="s">
        <v>2057</v>
      </c>
    </row>
    <row r="1890" spans="1:5" x14ac:dyDescent="0.25">
      <c r="A1890" s="17" t="s">
        <v>2058</v>
      </c>
      <c r="E1890" s="17" t="s">
        <v>2058</v>
      </c>
    </row>
    <row r="1891" spans="1:5" x14ac:dyDescent="0.25">
      <c r="A1891" s="17" t="s">
        <v>2059</v>
      </c>
      <c r="E1891" s="17" t="s">
        <v>2059</v>
      </c>
    </row>
    <row r="1892" spans="1:5" x14ac:dyDescent="0.25">
      <c r="A1892" s="17" t="s">
        <v>2060</v>
      </c>
      <c r="E1892" s="17" t="s">
        <v>2060</v>
      </c>
    </row>
    <row r="1893" spans="1:5" x14ac:dyDescent="0.25">
      <c r="A1893" s="17" t="s">
        <v>2061</v>
      </c>
      <c r="E1893" s="17" t="s">
        <v>2061</v>
      </c>
    </row>
    <row r="1894" spans="1:5" x14ac:dyDescent="0.25">
      <c r="A1894" s="17" t="s">
        <v>2062</v>
      </c>
      <c r="E1894" s="17" t="s">
        <v>2062</v>
      </c>
    </row>
    <row r="1895" spans="1:5" x14ac:dyDescent="0.25">
      <c r="A1895" s="17" t="s">
        <v>2063</v>
      </c>
      <c r="E1895" s="17" t="s">
        <v>2063</v>
      </c>
    </row>
    <row r="1896" spans="1:5" x14ac:dyDescent="0.25">
      <c r="A1896" s="17" t="s">
        <v>2064</v>
      </c>
      <c r="E1896" s="17" t="s">
        <v>2064</v>
      </c>
    </row>
    <row r="1897" spans="1:5" x14ac:dyDescent="0.25">
      <c r="A1897" s="17" t="s">
        <v>2065</v>
      </c>
      <c r="E1897" s="17" t="s">
        <v>2065</v>
      </c>
    </row>
    <row r="1898" spans="1:5" x14ac:dyDescent="0.25">
      <c r="A1898" s="17" t="s">
        <v>2066</v>
      </c>
      <c r="E1898" s="17" t="s">
        <v>2066</v>
      </c>
    </row>
    <row r="1899" spans="1:5" x14ac:dyDescent="0.25">
      <c r="A1899" s="17" t="s">
        <v>2067</v>
      </c>
      <c r="E1899" s="17" t="s">
        <v>2067</v>
      </c>
    </row>
    <row r="1900" spans="1:5" x14ac:dyDescent="0.25">
      <c r="A1900" s="17" t="s">
        <v>2068</v>
      </c>
      <c r="E1900" s="17" t="s">
        <v>2068</v>
      </c>
    </row>
    <row r="1901" spans="1:5" x14ac:dyDescent="0.25">
      <c r="A1901" s="17" t="s">
        <v>2069</v>
      </c>
      <c r="E1901" s="17" t="s">
        <v>2069</v>
      </c>
    </row>
    <row r="1902" spans="1:5" x14ac:dyDescent="0.25">
      <c r="A1902" s="17" t="s">
        <v>2070</v>
      </c>
      <c r="E1902" s="17" t="s">
        <v>2070</v>
      </c>
    </row>
    <row r="1903" spans="1:5" x14ac:dyDescent="0.25">
      <c r="A1903" s="17" t="s">
        <v>2071</v>
      </c>
      <c r="E1903" s="17" t="s">
        <v>2071</v>
      </c>
    </row>
    <row r="1904" spans="1:5" x14ac:dyDescent="0.25">
      <c r="A1904" s="17" t="s">
        <v>2072</v>
      </c>
      <c r="E1904" s="17" t="s">
        <v>2072</v>
      </c>
    </row>
    <row r="1905" spans="1:5" x14ac:dyDescent="0.25">
      <c r="A1905" s="17" t="s">
        <v>2073</v>
      </c>
      <c r="E1905" s="17" t="s">
        <v>2073</v>
      </c>
    </row>
    <row r="1906" spans="1:5" x14ac:dyDescent="0.25">
      <c r="A1906" s="17" t="s">
        <v>2074</v>
      </c>
      <c r="E1906" s="17" t="s">
        <v>2074</v>
      </c>
    </row>
    <row r="1907" spans="1:5" x14ac:dyDescent="0.25">
      <c r="A1907" s="17" t="s">
        <v>2075</v>
      </c>
      <c r="E1907" s="17" t="s">
        <v>2075</v>
      </c>
    </row>
    <row r="1908" spans="1:5" x14ac:dyDescent="0.25">
      <c r="A1908" s="17" t="s">
        <v>2076</v>
      </c>
      <c r="E1908" s="17" t="s">
        <v>2076</v>
      </c>
    </row>
    <row r="1909" spans="1:5" x14ac:dyDescent="0.25">
      <c r="A1909" s="17" t="s">
        <v>2077</v>
      </c>
      <c r="E1909" s="17" t="s">
        <v>2077</v>
      </c>
    </row>
    <row r="1910" spans="1:5" x14ac:dyDescent="0.25">
      <c r="A1910" s="17" t="s">
        <v>2078</v>
      </c>
      <c r="E1910" s="17" t="s">
        <v>2078</v>
      </c>
    </row>
    <row r="1911" spans="1:5" x14ac:dyDescent="0.25">
      <c r="A1911" s="17" t="s">
        <v>2079</v>
      </c>
      <c r="E1911" s="17" t="s">
        <v>2079</v>
      </c>
    </row>
    <row r="1912" spans="1:5" x14ac:dyDescent="0.25">
      <c r="A1912" s="17" t="s">
        <v>2080</v>
      </c>
      <c r="E1912" s="17" t="s">
        <v>2080</v>
      </c>
    </row>
    <row r="1913" spans="1:5" x14ac:dyDescent="0.25">
      <c r="A1913" s="17" t="s">
        <v>2081</v>
      </c>
      <c r="E1913" s="17" t="s">
        <v>2081</v>
      </c>
    </row>
    <row r="1914" spans="1:5" x14ac:dyDescent="0.25">
      <c r="A1914" s="17" t="s">
        <v>2082</v>
      </c>
      <c r="E1914" s="17" t="s">
        <v>2082</v>
      </c>
    </row>
    <row r="1915" spans="1:5" x14ac:dyDescent="0.25">
      <c r="A1915" s="17" t="s">
        <v>2083</v>
      </c>
      <c r="E1915" s="17" t="s">
        <v>2083</v>
      </c>
    </row>
    <row r="1916" spans="1:5" x14ac:dyDescent="0.25">
      <c r="A1916" s="17" t="s">
        <v>2084</v>
      </c>
      <c r="E1916" s="17" t="s">
        <v>2084</v>
      </c>
    </row>
    <row r="1917" spans="1:5" x14ac:dyDescent="0.25">
      <c r="A1917" s="17" t="s">
        <v>2085</v>
      </c>
      <c r="E1917" s="17" t="s">
        <v>2085</v>
      </c>
    </row>
    <row r="1918" spans="1:5" x14ac:dyDescent="0.25">
      <c r="A1918" s="17" t="s">
        <v>2086</v>
      </c>
      <c r="E1918" s="17" t="s">
        <v>2086</v>
      </c>
    </row>
    <row r="1919" spans="1:5" x14ac:dyDescent="0.25">
      <c r="A1919" s="17" t="s">
        <v>2087</v>
      </c>
      <c r="E1919" s="17" t="s">
        <v>2087</v>
      </c>
    </row>
    <row r="1920" spans="1:5" x14ac:dyDescent="0.25">
      <c r="A1920" s="17" t="s">
        <v>2088</v>
      </c>
      <c r="E1920" s="17" t="s">
        <v>2088</v>
      </c>
    </row>
    <row r="1921" spans="1:5" x14ac:dyDescent="0.25">
      <c r="A1921" s="17" t="s">
        <v>2089</v>
      </c>
      <c r="E1921" s="17" t="s">
        <v>2089</v>
      </c>
    </row>
    <row r="1922" spans="1:5" x14ac:dyDescent="0.25">
      <c r="A1922" s="17" t="s">
        <v>2090</v>
      </c>
      <c r="E1922" s="17" t="s">
        <v>2090</v>
      </c>
    </row>
    <row r="1923" spans="1:5" x14ac:dyDescent="0.25">
      <c r="A1923" s="17" t="s">
        <v>2091</v>
      </c>
      <c r="E1923" s="17" t="s">
        <v>2091</v>
      </c>
    </row>
    <row r="1924" spans="1:5" x14ac:dyDescent="0.25">
      <c r="A1924" s="17" t="s">
        <v>2092</v>
      </c>
      <c r="E1924" s="17" t="s">
        <v>2092</v>
      </c>
    </row>
    <row r="1925" spans="1:5" x14ac:dyDescent="0.25">
      <c r="A1925" s="17" t="s">
        <v>2093</v>
      </c>
      <c r="E1925" s="17" t="s">
        <v>2093</v>
      </c>
    </row>
    <row r="1926" spans="1:5" x14ac:dyDescent="0.25">
      <c r="A1926" s="17" t="s">
        <v>2094</v>
      </c>
      <c r="E1926" s="17" t="s">
        <v>2094</v>
      </c>
    </row>
    <row r="1927" spans="1:5" x14ac:dyDescent="0.25">
      <c r="A1927" s="17" t="s">
        <v>2095</v>
      </c>
      <c r="E1927" s="17" t="s">
        <v>2095</v>
      </c>
    </row>
    <row r="1928" spans="1:5" x14ac:dyDescent="0.25">
      <c r="A1928" s="17" t="s">
        <v>2096</v>
      </c>
      <c r="E1928" s="17" t="s">
        <v>2096</v>
      </c>
    </row>
    <row r="1929" spans="1:5" x14ac:dyDescent="0.25">
      <c r="A1929" s="17" t="s">
        <v>2097</v>
      </c>
      <c r="E1929" s="17" t="s">
        <v>2097</v>
      </c>
    </row>
    <row r="1930" spans="1:5" x14ac:dyDescent="0.25">
      <c r="A1930" s="17" t="s">
        <v>2098</v>
      </c>
      <c r="E1930" s="17" t="s">
        <v>2098</v>
      </c>
    </row>
    <row r="1931" spans="1:5" x14ac:dyDescent="0.25">
      <c r="A1931" s="17" t="s">
        <v>2099</v>
      </c>
      <c r="E1931" s="17" t="s">
        <v>2099</v>
      </c>
    </row>
    <row r="1932" spans="1:5" x14ac:dyDescent="0.25">
      <c r="A1932" s="17" t="s">
        <v>2100</v>
      </c>
      <c r="E1932" s="17" t="s">
        <v>2100</v>
      </c>
    </row>
    <row r="1933" spans="1:5" x14ac:dyDescent="0.25">
      <c r="A1933" s="17" t="s">
        <v>2101</v>
      </c>
      <c r="E1933" s="17" t="s">
        <v>2101</v>
      </c>
    </row>
    <row r="1934" spans="1:5" x14ac:dyDescent="0.25">
      <c r="A1934" s="17" t="s">
        <v>2102</v>
      </c>
      <c r="E1934" s="17" t="s">
        <v>2102</v>
      </c>
    </row>
    <row r="1935" spans="1:5" x14ac:dyDescent="0.25">
      <c r="A1935" s="17" t="s">
        <v>2103</v>
      </c>
      <c r="E1935" s="17" t="s">
        <v>2103</v>
      </c>
    </row>
    <row r="1936" spans="1:5" x14ac:dyDescent="0.25">
      <c r="A1936" s="17" t="s">
        <v>2104</v>
      </c>
      <c r="E1936" s="17" t="s">
        <v>2104</v>
      </c>
    </row>
    <row r="1937" spans="1:5" x14ac:dyDescent="0.25">
      <c r="A1937" s="17" t="s">
        <v>2105</v>
      </c>
      <c r="E1937" s="17" t="s">
        <v>2105</v>
      </c>
    </row>
    <row r="1938" spans="1:5" x14ac:dyDescent="0.25">
      <c r="A1938" s="17" t="s">
        <v>2106</v>
      </c>
      <c r="E1938" s="17" t="s">
        <v>2106</v>
      </c>
    </row>
    <row r="1939" spans="1:5" x14ac:dyDescent="0.25">
      <c r="A1939" s="17" t="s">
        <v>2107</v>
      </c>
      <c r="E1939" s="17" t="s">
        <v>2107</v>
      </c>
    </row>
    <row r="1940" spans="1:5" x14ac:dyDescent="0.25">
      <c r="A1940" s="17" t="s">
        <v>2108</v>
      </c>
      <c r="E1940" s="17" t="s">
        <v>2108</v>
      </c>
    </row>
    <row r="1941" spans="1:5" x14ac:dyDescent="0.25">
      <c r="A1941" s="17" t="s">
        <v>2109</v>
      </c>
      <c r="E1941" s="17" t="s">
        <v>2109</v>
      </c>
    </row>
    <row r="1942" spans="1:5" x14ac:dyDescent="0.25">
      <c r="A1942" s="17" t="s">
        <v>2110</v>
      </c>
      <c r="E1942" s="17" t="s">
        <v>2110</v>
      </c>
    </row>
    <row r="1943" spans="1:5" x14ac:dyDescent="0.25">
      <c r="A1943" s="17" t="s">
        <v>2111</v>
      </c>
      <c r="E1943" s="17" t="s">
        <v>2111</v>
      </c>
    </row>
    <row r="1944" spans="1:5" x14ac:dyDescent="0.25">
      <c r="A1944" s="17" t="s">
        <v>2112</v>
      </c>
      <c r="E1944" s="17" t="s">
        <v>2112</v>
      </c>
    </row>
    <row r="1945" spans="1:5" x14ac:dyDescent="0.25">
      <c r="A1945" s="17" t="s">
        <v>2113</v>
      </c>
      <c r="E1945" s="17" t="s">
        <v>2113</v>
      </c>
    </row>
    <row r="1946" spans="1:5" x14ac:dyDescent="0.25">
      <c r="A1946" s="17" t="s">
        <v>2114</v>
      </c>
      <c r="E1946" s="17" t="s">
        <v>2114</v>
      </c>
    </row>
    <row r="1947" spans="1:5" x14ac:dyDescent="0.25">
      <c r="A1947" s="17" t="s">
        <v>2115</v>
      </c>
      <c r="E1947" s="17" t="s">
        <v>2115</v>
      </c>
    </row>
    <row r="1948" spans="1:5" x14ac:dyDescent="0.25">
      <c r="A1948" s="17" t="s">
        <v>2116</v>
      </c>
      <c r="E1948" s="17" t="s">
        <v>2116</v>
      </c>
    </row>
    <row r="1949" spans="1:5" x14ac:dyDescent="0.25">
      <c r="A1949" s="17" t="s">
        <v>2117</v>
      </c>
      <c r="E1949" s="17" t="s">
        <v>2117</v>
      </c>
    </row>
    <row r="1950" spans="1:5" x14ac:dyDescent="0.25">
      <c r="A1950" s="17" t="s">
        <v>2118</v>
      </c>
      <c r="E1950" s="17" t="s">
        <v>2118</v>
      </c>
    </row>
    <row r="1951" spans="1:5" x14ac:dyDescent="0.25">
      <c r="A1951" s="17" t="s">
        <v>2119</v>
      </c>
      <c r="E1951" s="17" t="s">
        <v>2119</v>
      </c>
    </row>
    <row r="1952" spans="1:5" x14ac:dyDescent="0.25">
      <c r="A1952" s="17" t="s">
        <v>2120</v>
      </c>
      <c r="E1952" s="17" t="s">
        <v>2120</v>
      </c>
    </row>
    <row r="1953" spans="1:5" x14ac:dyDescent="0.25">
      <c r="A1953" s="17" t="s">
        <v>2121</v>
      </c>
      <c r="E1953" s="17" t="s">
        <v>2121</v>
      </c>
    </row>
    <row r="1954" spans="1:5" x14ac:dyDescent="0.25">
      <c r="A1954" s="17" t="s">
        <v>2122</v>
      </c>
      <c r="E1954" s="17" t="s">
        <v>2122</v>
      </c>
    </row>
    <row r="1955" spans="1:5" x14ac:dyDescent="0.25">
      <c r="A1955" s="17" t="s">
        <v>2123</v>
      </c>
      <c r="E1955" s="17" t="s">
        <v>2123</v>
      </c>
    </row>
    <row r="1956" spans="1:5" x14ac:dyDescent="0.25">
      <c r="A1956" s="17" t="s">
        <v>2124</v>
      </c>
      <c r="E1956" s="17" t="s">
        <v>2124</v>
      </c>
    </row>
    <row r="1957" spans="1:5" x14ac:dyDescent="0.25">
      <c r="A1957" s="17" t="s">
        <v>2125</v>
      </c>
      <c r="E1957" s="17" t="s">
        <v>2125</v>
      </c>
    </row>
    <row r="1958" spans="1:5" x14ac:dyDescent="0.25">
      <c r="A1958" s="17" t="s">
        <v>2126</v>
      </c>
      <c r="E1958" s="17" t="s">
        <v>2126</v>
      </c>
    </row>
    <row r="1959" spans="1:5" x14ac:dyDescent="0.25">
      <c r="A1959" s="17" t="s">
        <v>2127</v>
      </c>
      <c r="E1959" s="17" t="s">
        <v>2127</v>
      </c>
    </row>
    <row r="1960" spans="1:5" x14ac:dyDescent="0.25">
      <c r="A1960" s="17" t="s">
        <v>2128</v>
      </c>
      <c r="E1960" s="17" t="s">
        <v>2128</v>
      </c>
    </row>
    <row r="1961" spans="1:5" x14ac:dyDescent="0.25">
      <c r="A1961" s="17" t="s">
        <v>2129</v>
      </c>
      <c r="E1961" s="17" t="s">
        <v>2129</v>
      </c>
    </row>
    <row r="1962" spans="1:5" x14ac:dyDescent="0.25">
      <c r="A1962" s="17" t="s">
        <v>2130</v>
      </c>
      <c r="E1962" s="17" t="s">
        <v>2130</v>
      </c>
    </row>
    <row r="1963" spans="1:5" x14ac:dyDescent="0.25">
      <c r="A1963" s="17" t="s">
        <v>2131</v>
      </c>
      <c r="E1963" s="17" t="s">
        <v>2131</v>
      </c>
    </row>
    <row r="1964" spans="1:5" x14ac:dyDescent="0.25">
      <c r="A1964" s="17" t="s">
        <v>2132</v>
      </c>
      <c r="E1964" s="17" t="s">
        <v>2132</v>
      </c>
    </row>
    <row r="1965" spans="1:5" x14ac:dyDescent="0.25">
      <c r="A1965" s="17" t="s">
        <v>2133</v>
      </c>
      <c r="E1965" s="17" t="s">
        <v>2133</v>
      </c>
    </row>
    <row r="1966" spans="1:5" x14ac:dyDescent="0.25">
      <c r="A1966" s="17" t="s">
        <v>2134</v>
      </c>
      <c r="E1966" s="17" t="s">
        <v>2134</v>
      </c>
    </row>
    <row r="1967" spans="1:5" x14ac:dyDescent="0.25">
      <c r="A1967" s="17" t="s">
        <v>2135</v>
      </c>
      <c r="E1967" s="17" t="s">
        <v>2135</v>
      </c>
    </row>
    <row r="1968" spans="1:5" x14ac:dyDescent="0.25">
      <c r="A1968" s="17" t="s">
        <v>2136</v>
      </c>
      <c r="E1968" s="17" t="s">
        <v>2136</v>
      </c>
    </row>
    <row r="1969" spans="1:5" x14ac:dyDescent="0.25">
      <c r="A1969" s="17" t="s">
        <v>2137</v>
      </c>
      <c r="E1969" s="17" t="s">
        <v>2137</v>
      </c>
    </row>
    <row r="1970" spans="1:5" x14ac:dyDescent="0.25">
      <c r="A1970" s="17" t="s">
        <v>2138</v>
      </c>
      <c r="E1970" s="17" t="s">
        <v>2138</v>
      </c>
    </row>
    <row r="1971" spans="1:5" x14ac:dyDescent="0.25">
      <c r="A1971" s="17" t="s">
        <v>2139</v>
      </c>
      <c r="E1971" s="17" t="s">
        <v>2139</v>
      </c>
    </row>
    <row r="1972" spans="1:5" x14ac:dyDescent="0.25">
      <c r="A1972" s="17" t="s">
        <v>2140</v>
      </c>
      <c r="E1972" s="17" t="s">
        <v>2140</v>
      </c>
    </row>
    <row r="1973" spans="1:5" x14ac:dyDescent="0.25">
      <c r="A1973" s="17" t="s">
        <v>2141</v>
      </c>
      <c r="E1973" s="17" t="s">
        <v>2141</v>
      </c>
    </row>
    <row r="1974" spans="1:5" x14ac:dyDescent="0.25">
      <c r="A1974" s="17" t="s">
        <v>2142</v>
      </c>
      <c r="E1974" s="17" t="s">
        <v>2142</v>
      </c>
    </row>
    <row r="1975" spans="1:5" x14ac:dyDescent="0.25">
      <c r="A1975" s="17" t="s">
        <v>2143</v>
      </c>
      <c r="E1975" s="17" t="s">
        <v>2143</v>
      </c>
    </row>
    <row r="1976" spans="1:5" x14ac:dyDescent="0.25">
      <c r="A1976" s="17" t="s">
        <v>2144</v>
      </c>
      <c r="E1976" s="17" t="s">
        <v>2144</v>
      </c>
    </row>
    <row r="1977" spans="1:5" x14ac:dyDescent="0.25">
      <c r="A1977" s="17" t="s">
        <v>2145</v>
      </c>
      <c r="E1977" s="17" t="s">
        <v>2145</v>
      </c>
    </row>
    <row r="1978" spans="1:5" x14ac:dyDescent="0.25">
      <c r="A1978" s="17" t="s">
        <v>2146</v>
      </c>
      <c r="E1978" s="17" t="s">
        <v>2146</v>
      </c>
    </row>
    <row r="1979" spans="1:5" x14ac:dyDescent="0.25">
      <c r="A1979" s="17" t="s">
        <v>2147</v>
      </c>
      <c r="E1979" s="17" t="s">
        <v>2147</v>
      </c>
    </row>
    <row r="1980" spans="1:5" x14ac:dyDescent="0.25">
      <c r="A1980" s="17" t="s">
        <v>2148</v>
      </c>
      <c r="E1980" s="17" t="s">
        <v>2148</v>
      </c>
    </row>
    <row r="1981" spans="1:5" x14ac:dyDescent="0.25">
      <c r="A1981" s="17" t="s">
        <v>2149</v>
      </c>
      <c r="E1981" s="17" t="s">
        <v>2149</v>
      </c>
    </row>
    <row r="1982" spans="1:5" x14ac:dyDescent="0.25">
      <c r="A1982" s="17" t="s">
        <v>2150</v>
      </c>
      <c r="E1982" s="17" t="s">
        <v>2150</v>
      </c>
    </row>
    <row r="1983" spans="1:5" x14ac:dyDescent="0.25">
      <c r="A1983" s="17" t="s">
        <v>2151</v>
      </c>
      <c r="E1983" s="17" t="s">
        <v>2151</v>
      </c>
    </row>
    <row r="1984" spans="1:5" x14ac:dyDescent="0.25">
      <c r="A1984" s="17" t="s">
        <v>2152</v>
      </c>
      <c r="E1984" s="17" t="s">
        <v>2152</v>
      </c>
    </row>
    <row r="1985" spans="1:5" x14ac:dyDescent="0.25">
      <c r="A1985" s="17" t="s">
        <v>2153</v>
      </c>
      <c r="E1985" s="17" t="s">
        <v>2153</v>
      </c>
    </row>
    <row r="1986" spans="1:5" x14ac:dyDescent="0.25">
      <c r="A1986" s="17" t="s">
        <v>2154</v>
      </c>
      <c r="E1986" s="17" t="s">
        <v>2154</v>
      </c>
    </row>
    <row r="1987" spans="1:5" x14ac:dyDescent="0.25">
      <c r="A1987" s="17" t="s">
        <v>2155</v>
      </c>
      <c r="E1987" s="17" t="s">
        <v>2155</v>
      </c>
    </row>
    <row r="1988" spans="1:5" x14ac:dyDescent="0.25">
      <c r="A1988" s="17" t="s">
        <v>2156</v>
      </c>
      <c r="E1988" s="17" t="s">
        <v>2156</v>
      </c>
    </row>
    <row r="1989" spans="1:5" x14ac:dyDescent="0.25">
      <c r="A1989" s="17" t="s">
        <v>2157</v>
      </c>
      <c r="E1989" s="17" t="s">
        <v>2157</v>
      </c>
    </row>
    <row r="1990" spans="1:5" x14ac:dyDescent="0.25">
      <c r="A1990" s="17" t="s">
        <v>2158</v>
      </c>
      <c r="E1990" s="17" t="s">
        <v>2158</v>
      </c>
    </row>
    <row r="1991" spans="1:5" x14ac:dyDescent="0.25">
      <c r="A1991" s="17" t="s">
        <v>2159</v>
      </c>
      <c r="E1991" s="17" t="s">
        <v>2159</v>
      </c>
    </row>
    <row r="1992" spans="1:5" x14ac:dyDescent="0.25">
      <c r="A1992" s="17" t="s">
        <v>2160</v>
      </c>
      <c r="E1992" s="17" t="s">
        <v>2160</v>
      </c>
    </row>
    <row r="1993" spans="1:5" x14ac:dyDescent="0.25">
      <c r="A1993" s="17" t="s">
        <v>2161</v>
      </c>
      <c r="E1993" s="17" t="s">
        <v>2161</v>
      </c>
    </row>
    <row r="1994" spans="1:5" x14ac:dyDescent="0.25">
      <c r="A1994" s="17" t="s">
        <v>2162</v>
      </c>
      <c r="E1994" s="17" t="s">
        <v>2162</v>
      </c>
    </row>
    <row r="1995" spans="1:5" x14ac:dyDescent="0.25">
      <c r="A1995" s="17" t="s">
        <v>2163</v>
      </c>
      <c r="E1995" s="17" t="s">
        <v>2163</v>
      </c>
    </row>
    <row r="1996" spans="1:5" x14ac:dyDescent="0.25">
      <c r="A1996" s="17" t="s">
        <v>2164</v>
      </c>
      <c r="E1996" s="17" t="s">
        <v>2164</v>
      </c>
    </row>
    <row r="1997" spans="1:5" x14ac:dyDescent="0.25">
      <c r="A1997" s="17" t="s">
        <v>2165</v>
      </c>
      <c r="E1997" s="17" t="s">
        <v>2165</v>
      </c>
    </row>
    <row r="1998" spans="1:5" x14ac:dyDescent="0.25">
      <c r="A1998" s="17" t="s">
        <v>2166</v>
      </c>
      <c r="E1998" s="17" t="s">
        <v>2166</v>
      </c>
    </row>
    <row r="1999" spans="1:5" x14ac:dyDescent="0.25">
      <c r="A1999" s="17" t="s">
        <v>2167</v>
      </c>
      <c r="E1999" s="17" t="s">
        <v>2167</v>
      </c>
    </row>
    <row r="2000" spans="1:5" x14ac:dyDescent="0.25">
      <c r="A2000" s="17" t="s">
        <v>2168</v>
      </c>
      <c r="E2000" s="17" t="s">
        <v>2168</v>
      </c>
    </row>
    <row r="2001" spans="1:5" x14ac:dyDescent="0.25">
      <c r="A2001" s="17" t="s">
        <v>2169</v>
      </c>
      <c r="E2001" s="17" t="s">
        <v>2169</v>
      </c>
    </row>
    <row r="2002" spans="1:5" x14ac:dyDescent="0.25">
      <c r="A2002" s="17" t="s">
        <v>2170</v>
      </c>
      <c r="E2002" s="17" t="s">
        <v>2170</v>
      </c>
    </row>
    <row r="2003" spans="1:5" x14ac:dyDescent="0.25">
      <c r="A2003" s="17" t="s">
        <v>2171</v>
      </c>
      <c r="E2003" s="17" t="s">
        <v>2171</v>
      </c>
    </row>
    <row r="2004" spans="1:5" x14ac:dyDescent="0.25">
      <c r="A2004" s="17" t="s">
        <v>2172</v>
      </c>
      <c r="E2004" s="17" t="s">
        <v>2172</v>
      </c>
    </row>
    <row r="2005" spans="1:5" x14ac:dyDescent="0.25">
      <c r="A2005" s="17" t="s">
        <v>2173</v>
      </c>
      <c r="E2005" s="17" t="s">
        <v>2173</v>
      </c>
    </row>
    <row r="2006" spans="1:5" x14ac:dyDescent="0.25">
      <c r="A2006" s="17" t="s">
        <v>2174</v>
      </c>
      <c r="E2006" s="17" t="s">
        <v>2174</v>
      </c>
    </row>
    <row r="2007" spans="1:5" x14ac:dyDescent="0.25">
      <c r="A2007" s="17" t="s">
        <v>2175</v>
      </c>
      <c r="E2007" s="17" t="s">
        <v>2175</v>
      </c>
    </row>
    <row r="2008" spans="1:5" x14ac:dyDescent="0.25">
      <c r="A2008" s="17" t="s">
        <v>2176</v>
      </c>
      <c r="E2008" s="17" t="s">
        <v>2176</v>
      </c>
    </row>
    <row r="2009" spans="1:5" x14ac:dyDescent="0.25">
      <c r="A2009" s="17" t="s">
        <v>2177</v>
      </c>
      <c r="E2009" s="17" t="s">
        <v>2177</v>
      </c>
    </row>
    <row r="2010" spans="1:5" x14ac:dyDescent="0.25">
      <c r="A2010" s="17" t="s">
        <v>2178</v>
      </c>
      <c r="E2010" s="17" t="s">
        <v>2178</v>
      </c>
    </row>
    <row r="2011" spans="1:5" x14ac:dyDescent="0.25">
      <c r="A2011" s="17" t="s">
        <v>2179</v>
      </c>
      <c r="E2011" s="17" t="s">
        <v>2179</v>
      </c>
    </row>
    <row r="2012" spans="1:5" x14ac:dyDescent="0.25">
      <c r="A2012" s="17" t="s">
        <v>2180</v>
      </c>
      <c r="E2012" s="17" t="s">
        <v>2180</v>
      </c>
    </row>
    <row r="2013" spans="1:5" x14ac:dyDescent="0.25">
      <c r="A2013" s="17" t="s">
        <v>2181</v>
      </c>
      <c r="E2013" s="17" t="s">
        <v>2181</v>
      </c>
    </row>
    <row r="2014" spans="1:5" x14ac:dyDescent="0.25">
      <c r="A2014" s="17" t="s">
        <v>2182</v>
      </c>
      <c r="E2014" s="17" t="s">
        <v>2182</v>
      </c>
    </row>
    <row r="2015" spans="1:5" x14ac:dyDescent="0.25">
      <c r="A2015" s="17" t="s">
        <v>2183</v>
      </c>
      <c r="E2015" s="17" t="s">
        <v>2183</v>
      </c>
    </row>
    <row r="2016" spans="1:5" x14ac:dyDescent="0.25">
      <c r="A2016" s="17" t="s">
        <v>2184</v>
      </c>
      <c r="E2016" s="17" t="s">
        <v>2184</v>
      </c>
    </row>
    <row r="2017" spans="1:5" x14ac:dyDescent="0.25">
      <c r="A2017" s="17" t="s">
        <v>2185</v>
      </c>
      <c r="E2017" s="17" t="s">
        <v>2185</v>
      </c>
    </row>
    <row r="2018" spans="1:5" x14ac:dyDescent="0.25">
      <c r="A2018" s="17" t="s">
        <v>2186</v>
      </c>
      <c r="E2018" s="17" t="s">
        <v>2186</v>
      </c>
    </row>
    <row r="2019" spans="1:5" x14ac:dyDescent="0.25">
      <c r="A2019" s="17" t="s">
        <v>2187</v>
      </c>
      <c r="E2019" s="17" t="s">
        <v>2187</v>
      </c>
    </row>
    <row r="2020" spans="1:5" x14ac:dyDescent="0.25">
      <c r="A2020" s="17" t="s">
        <v>2188</v>
      </c>
      <c r="E2020" s="17" t="s">
        <v>2188</v>
      </c>
    </row>
    <row r="2021" spans="1:5" x14ac:dyDescent="0.25">
      <c r="A2021" s="17" t="s">
        <v>2189</v>
      </c>
      <c r="E2021" s="17" t="s">
        <v>2189</v>
      </c>
    </row>
    <row r="2022" spans="1:5" x14ac:dyDescent="0.25">
      <c r="A2022" s="17" t="s">
        <v>2190</v>
      </c>
      <c r="E2022" s="17" t="s">
        <v>2190</v>
      </c>
    </row>
    <row r="2023" spans="1:5" x14ac:dyDescent="0.25">
      <c r="A2023" s="17" t="s">
        <v>2191</v>
      </c>
      <c r="E2023" s="17" t="s">
        <v>2191</v>
      </c>
    </row>
    <row r="2024" spans="1:5" x14ac:dyDescent="0.25">
      <c r="A2024" s="17" t="s">
        <v>2192</v>
      </c>
      <c r="E2024" s="17" t="s">
        <v>2192</v>
      </c>
    </row>
    <row r="2025" spans="1:5" x14ac:dyDescent="0.25">
      <c r="A2025" s="17" t="s">
        <v>2193</v>
      </c>
      <c r="E2025" s="17" t="s">
        <v>2193</v>
      </c>
    </row>
    <row r="2026" spans="1:5" x14ac:dyDescent="0.25">
      <c r="A2026" s="17" t="s">
        <v>2194</v>
      </c>
      <c r="E2026" s="17" t="s">
        <v>2194</v>
      </c>
    </row>
    <row r="2027" spans="1:5" x14ac:dyDescent="0.25">
      <c r="A2027" s="17" t="s">
        <v>2195</v>
      </c>
      <c r="E2027" s="17" t="s">
        <v>2195</v>
      </c>
    </row>
    <row r="2028" spans="1:5" x14ac:dyDescent="0.25">
      <c r="A2028" s="17" t="s">
        <v>2196</v>
      </c>
      <c r="E2028" s="17" t="s">
        <v>2196</v>
      </c>
    </row>
    <row r="2029" spans="1:5" x14ac:dyDescent="0.25">
      <c r="A2029" s="17" t="s">
        <v>2197</v>
      </c>
      <c r="E2029" s="17" t="s">
        <v>2197</v>
      </c>
    </row>
    <row r="2030" spans="1:5" x14ac:dyDescent="0.25">
      <c r="A2030" s="17" t="s">
        <v>2198</v>
      </c>
      <c r="E2030" s="17" t="s">
        <v>2198</v>
      </c>
    </row>
    <row r="2031" spans="1:5" x14ac:dyDescent="0.25">
      <c r="A2031" s="17" t="s">
        <v>2199</v>
      </c>
      <c r="E2031" s="17" t="s">
        <v>2199</v>
      </c>
    </row>
    <row r="2032" spans="1:5" x14ac:dyDescent="0.25">
      <c r="A2032" s="17" t="s">
        <v>2200</v>
      </c>
      <c r="E2032" s="17" t="s">
        <v>2200</v>
      </c>
    </row>
    <row r="2033" spans="1:5" x14ac:dyDescent="0.25">
      <c r="A2033" s="17" t="s">
        <v>2201</v>
      </c>
      <c r="E2033" s="17" t="s">
        <v>2201</v>
      </c>
    </row>
    <row r="2034" spans="1:5" x14ac:dyDescent="0.25">
      <c r="A2034" s="17" t="s">
        <v>2202</v>
      </c>
      <c r="E2034" s="17" t="s">
        <v>2202</v>
      </c>
    </row>
    <row r="2035" spans="1:5" x14ac:dyDescent="0.25">
      <c r="A2035" s="17" t="s">
        <v>2203</v>
      </c>
      <c r="E2035" s="17" t="s">
        <v>2203</v>
      </c>
    </row>
    <row r="2036" spans="1:5" x14ac:dyDescent="0.25">
      <c r="A2036" s="17" t="s">
        <v>2204</v>
      </c>
      <c r="E2036" s="17" t="s">
        <v>2204</v>
      </c>
    </row>
    <row r="2037" spans="1:5" x14ac:dyDescent="0.25">
      <c r="A2037" s="17" t="s">
        <v>2205</v>
      </c>
      <c r="E2037" s="17" t="s">
        <v>2205</v>
      </c>
    </row>
    <row r="2038" spans="1:5" x14ac:dyDescent="0.25">
      <c r="A2038" s="17" t="s">
        <v>2206</v>
      </c>
      <c r="E2038" s="17" t="s">
        <v>2206</v>
      </c>
    </row>
    <row r="2039" spans="1:5" x14ac:dyDescent="0.25">
      <c r="A2039" s="17" t="s">
        <v>2207</v>
      </c>
      <c r="E2039" s="17" t="s">
        <v>2207</v>
      </c>
    </row>
    <row r="2040" spans="1:5" x14ac:dyDescent="0.25">
      <c r="A2040" s="17" t="s">
        <v>2208</v>
      </c>
      <c r="E2040" s="17" t="s">
        <v>2208</v>
      </c>
    </row>
    <row r="2041" spans="1:5" x14ac:dyDescent="0.25">
      <c r="A2041" s="17" t="s">
        <v>2209</v>
      </c>
      <c r="E2041" s="17" t="s">
        <v>2209</v>
      </c>
    </row>
    <row r="2042" spans="1:5" x14ac:dyDescent="0.25">
      <c r="A2042" s="17" t="s">
        <v>2210</v>
      </c>
      <c r="E2042" s="17" t="s">
        <v>2210</v>
      </c>
    </row>
    <row r="2043" spans="1:5" x14ac:dyDescent="0.25">
      <c r="A2043" s="17" t="s">
        <v>2211</v>
      </c>
      <c r="E2043" s="17" t="s">
        <v>2211</v>
      </c>
    </row>
    <row r="2044" spans="1:5" x14ac:dyDescent="0.25">
      <c r="A2044" s="17" t="s">
        <v>2212</v>
      </c>
      <c r="E2044" s="17" t="s">
        <v>2212</v>
      </c>
    </row>
    <row r="2045" spans="1:5" x14ac:dyDescent="0.25">
      <c r="A2045" s="17" t="s">
        <v>2213</v>
      </c>
      <c r="E2045" s="17" t="s">
        <v>2213</v>
      </c>
    </row>
    <row r="2046" spans="1:5" x14ac:dyDescent="0.25">
      <c r="A2046" s="17" t="s">
        <v>2214</v>
      </c>
      <c r="E2046" s="17" t="s">
        <v>2214</v>
      </c>
    </row>
    <row r="2047" spans="1:5" x14ac:dyDescent="0.25">
      <c r="A2047" s="17" t="s">
        <v>2215</v>
      </c>
      <c r="E2047" s="17" t="s">
        <v>2215</v>
      </c>
    </row>
    <row r="2048" spans="1:5" x14ac:dyDescent="0.25">
      <c r="A2048" s="17" t="s">
        <v>2216</v>
      </c>
      <c r="E2048" s="17" t="s">
        <v>2216</v>
      </c>
    </row>
    <row r="2049" spans="1:5" x14ac:dyDescent="0.25">
      <c r="A2049" s="17" t="s">
        <v>2217</v>
      </c>
      <c r="E2049" s="17" t="s">
        <v>2217</v>
      </c>
    </row>
    <row r="2050" spans="1:5" x14ac:dyDescent="0.25">
      <c r="A2050" s="17" t="s">
        <v>2218</v>
      </c>
      <c r="E2050" s="17" t="s">
        <v>2218</v>
      </c>
    </row>
    <row r="2051" spans="1:5" x14ac:dyDescent="0.25">
      <c r="A2051" s="17" t="s">
        <v>2219</v>
      </c>
      <c r="E2051" s="17" t="s">
        <v>2219</v>
      </c>
    </row>
    <row r="2052" spans="1:5" x14ac:dyDescent="0.25">
      <c r="A2052" s="17" t="s">
        <v>2220</v>
      </c>
      <c r="E2052" s="17" t="s">
        <v>2220</v>
      </c>
    </row>
    <row r="2053" spans="1:5" x14ac:dyDescent="0.25">
      <c r="A2053" s="17" t="s">
        <v>2221</v>
      </c>
      <c r="E2053" s="17" t="s">
        <v>2221</v>
      </c>
    </row>
    <row r="2054" spans="1:5" x14ac:dyDescent="0.25">
      <c r="A2054" s="17" t="s">
        <v>2222</v>
      </c>
      <c r="E2054" s="17" t="s">
        <v>2222</v>
      </c>
    </row>
    <row r="2055" spans="1:5" x14ac:dyDescent="0.25">
      <c r="A2055" s="17" t="s">
        <v>2223</v>
      </c>
      <c r="E2055" s="17" t="s">
        <v>2223</v>
      </c>
    </row>
    <row r="2056" spans="1:5" x14ac:dyDescent="0.25">
      <c r="A2056" s="17" t="s">
        <v>2224</v>
      </c>
      <c r="E2056" s="17" t="s">
        <v>2224</v>
      </c>
    </row>
    <row r="2057" spans="1:5" x14ac:dyDescent="0.25">
      <c r="A2057" s="17" t="s">
        <v>2225</v>
      </c>
      <c r="E2057" s="17" t="s">
        <v>2225</v>
      </c>
    </row>
    <row r="2058" spans="1:5" x14ac:dyDescent="0.25">
      <c r="A2058" s="17" t="s">
        <v>2226</v>
      </c>
      <c r="E2058" s="17" t="s">
        <v>2226</v>
      </c>
    </row>
    <row r="2059" spans="1:5" x14ac:dyDescent="0.25">
      <c r="A2059" s="17" t="s">
        <v>2227</v>
      </c>
      <c r="E2059" s="17" t="s">
        <v>2227</v>
      </c>
    </row>
    <row r="2060" spans="1:5" x14ac:dyDescent="0.25">
      <c r="A2060" s="17" t="s">
        <v>2228</v>
      </c>
      <c r="E2060" s="17" t="s">
        <v>2228</v>
      </c>
    </row>
    <row r="2061" spans="1:5" x14ac:dyDescent="0.25">
      <c r="A2061" s="17" t="s">
        <v>2229</v>
      </c>
      <c r="E2061" s="17" t="s">
        <v>2229</v>
      </c>
    </row>
    <row r="2062" spans="1:5" x14ac:dyDescent="0.25">
      <c r="A2062" s="17" t="s">
        <v>2230</v>
      </c>
      <c r="E2062" s="17" t="s">
        <v>2230</v>
      </c>
    </row>
    <row r="2063" spans="1:5" x14ac:dyDescent="0.25">
      <c r="A2063" s="17" t="s">
        <v>2231</v>
      </c>
      <c r="E2063" s="17" t="s">
        <v>2231</v>
      </c>
    </row>
    <row r="2064" spans="1:5" x14ac:dyDescent="0.25">
      <c r="A2064" s="17" t="s">
        <v>2232</v>
      </c>
      <c r="E2064" s="17" t="s">
        <v>2232</v>
      </c>
    </row>
    <row r="2065" spans="1:5" x14ac:dyDescent="0.25">
      <c r="A2065" s="17" t="s">
        <v>2233</v>
      </c>
      <c r="E2065" s="17" t="s">
        <v>2233</v>
      </c>
    </row>
    <row r="2066" spans="1:5" x14ac:dyDescent="0.25">
      <c r="A2066" s="17" t="s">
        <v>2234</v>
      </c>
      <c r="E2066" s="17" t="s">
        <v>2234</v>
      </c>
    </row>
    <row r="2067" spans="1:5" x14ac:dyDescent="0.25">
      <c r="A2067" s="17" t="s">
        <v>2235</v>
      </c>
      <c r="E2067" s="17" t="s">
        <v>2235</v>
      </c>
    </row>
    <row r="2068" spans="1:5" x14ac:dyDescent="0.25">
      <c r="A2068" s="17" t="s">
        <v>2236</v>
      </c>
      <c r="E2068" s="17" t="s">
        <v>2236</v>
      </c>
    </row>
    <row r="2069" spans="1:5" x14ac:dyDescent="0.25">
      <c r="A2069" s="17" t="s">
        <v>2237</v>
      </c>
      <c r="E2069" s="17" t="s">
        <v>2237</v>
      </c>
    </row>
    <row r="2070" spans="1:5" x14ac:dyDescent="0.25">
      <c r="A2070" s="17" t="s">
        <v>2238</v>
      </c>
      <c r="E2070" s="17" t="s">
        <v>2238</v>
      </c>
    </row>
    <row r="2071" spans="1:5" x14ac:dyDescent="0.25">
      <c r="A2071" s="17" t="s">
        <v>2239</v>
      </c>
      <c r="E2071" s="17" t="s">
        <v>2239</v>
      </c>
    </row>
    <row r="2072" spans="1:5" x14ac:dyDescent="0.25">
      <c r="A2072" s="17" t="s">
        <v>2240</v>
      </c>
      <c r="E2072" s="17" t="s">
        <v>2240</v>
      </c>
    </row>
    <row r="2073" spans="1:5" x14ac:dyDescent="0.25">
      <c r="A2073" s="17" t="s">
        <v>2241</v>
      </c>
      <c r="E2073" s="17" t="s">
        <v>2241</v>
      </c>
    </row>
    <row r="2074" spans="1:5" x14ac:dyDescent="0.25">
      <c r="A2074" s="17" t="s">
        <v>2242</v>
      </c>
      <c r="E2074" s="17" t="s">
        <v>2242</v>
      </c>
    </row>
    <row r="2075" spans="1:5" x14ac:dyDescent="0.25">
      <c r="A2075" s="17" t="s">
        <v>2243</v>
      </c>
      <c r="E2075" s="17" t="s">
        <v>2243</v>
      </c>
    </row>
    <row r="2076" spans="1:5" x14ac:dyDescent="0.25">
      <c r="A2076" s="17" t="s">
        <v>2244</v>
      </c>
      <c r="E2076" s="17" t="s">
        <v>2244</v>
      </c>
    </row>
    <row r="2077" spans="1:5" x14ac:dyDescent="0.25">
      <c r="A2077" s="17" t="s">
        <v>2245</v>
      </c>
      <c r="E2077" s="17" t="s">
        <v>2245</v>
      </c>
    </row>
    <row r="2078" spans="1:5" x14ac:dyDescent="0.25">
      <c r="A2078" s="17" t="s">
        <v>2246</v>
      </c>
      <c r="E2078" s="17" t="s">
        <v>2246</v>
      </c>
    </row>
    <row r="2079" spans="1:5" x14ac:dyDescent="0.25">
      <c r="A2079" s="17" t="s">
        <v>2247</v>
      </c>
      <c r="E2079" s="17" t="s">
        <v>2247</v>
      </c>
    </row>
    <row r="2080" spans="1:5" x14ac:dyDescent="0.25">
      <c r="A2080" s="17" t="s">
        <v>2248</v>
      </c>
      <c r="E2080" s="17" t="s">
        <v>2248</v>
      </c>
    </row>
    <row r="2081" spans="1:5" x14ac:dyDescent="0.25">
      <c r="A2081" s="17" t="s">
        <v>2249</v>
      </c>
      <c r="E2081" s="17" t="s">
        <v>2249</v>
      </c>
    </row>
    <row r="2082" spans="1:5" x14ac:dyDescent="0.25">
      <c r="A2082" s="17" t="s">
        <v>2250</v>
      </c>
      <c r="E2082" s="17" t="s">
        <v>2250</v>
      </c>
    </row>
    <row r="2083" spans="1:5" x14ac:dyDescent="0.25">
      <c r="A2083" s="17" t="s">
        <v>2251</v>
      </c>
      <c r="E2083" s="17" t="s">
        <v>2251</v>
      </c>
    </row>
    <row r="2084" spans="1:5" x14ac:dyDescent="0.25">
      <c r="A2084" s="17" t="s">
        <v>2252</v>
      </c>
      <c r="E2084" s="17" t="s">
        <v>2252</v>
      </c>
    </row>
    <row r="2085" spans="1:5" x14ac:dyDescent="0.25">
      <c r="A2085" s="17" t="s">
        <v>2253</v>
      </c>
      <c r="E2085" s="17" t="s">
        <v>2253</v>
      </c>
    </row>
    <row r="2086" spans="1:5" x14ac:dyDescent="0.25">
      <c r="A2086" s="17" t="s">
        <v>2254</v>
      </c>
      <c r="E2086" s="17" t="s">
        <v>2254</v>
      </c>
    </row>
    <row r="2087" spans="1:5" x14ac:dyDescent="0.25">
      <c r="A2087" s="17" t="s">
        <v>2255</v>
      </c>
      <c r="E2087" s="17" t="s">
        <v>2255</v>
      </c>
    </row>
    <row r="2088" spans="1:5" x14ac:dyDescent="0.25">
      <c r="A2088" s="17" t="s">
        <v>2256</v>
      </c>
      <c r="E2088" s="17" t="s">
        <v>2256</v>
      </c>
    </row>
    <row r="2089" spans="1:5" x14ac:dyDescent="0.25">
      <c r="A2089" s="17" t="s">
        <v>2257</v>
      </c>
      <c r="E2089" s="17" t="s">
        <v>2257</v>
      </c>
    </row>
    <row r="2090" spans="1:5" x14ac:dyDescent="0.25">
      <c r="A2090" s="17" t="s">
        <v>2258</v>
      </c>
      <c r="E2090" s="17" t="s">
        <v>2258</v>
      </c>
    </row>
    <row r="2091" spans="1:5" x14ac:dyDescent="0.25">
      <c r="A2091" s="17" t="s">
        <v>2259</v>
      </c>
      <c r="E2091" s="17" t="s">
        <v>2259</v>
      </c>
    </row>
    <row r="2092" spans="1:5" x14ac:dyDescent="0.25">
      <c r="A2092" s="17" t="s">
        <v>2260</v>
      </c>
      <c r="E2092" s="17" t="s">
        <v>2260</v>
      </c>
    </row>
    <row r="2093" spans="1:5" x14ac:dyDescent="0.25">
      <c r="A2093" s="17" t="s">
        <v>2261</v>
      </c>
      <c r="E2093" s="17" t="s">
        <v>2261</v>
      </c>
    </row>
    <row r="2094" spans="1:5" x14ac:dyDescent="0.25">
      <c r="A2094" s="17" t="s">
        <v>2262</v>
      </c>
      <c r="E2094" s="17" t="s">
        <v>2262</v>
      </c>
    </row>
    <row r="2095" spans="1:5" x14ac:dyDescent="0.25">
      <c r="A2095" s="17" t="s">
        <v>2263</v>
      </c>
      <c r="E2095" s="17" t="s">
        <v>2263</v>
      </c>
    </row>
    <row r="2096" spans="1:5" x14ac:dyDescent="0.25">
      <c r="A2096" s="17" t="s">
        <v>2264</v>
      </c>
      <c r="E2096" s="17" t="s">
        <v>2264</v>
      </c>
    </row>
    <row r="2097" spans="1:5" x14ac:dyDescent="0.25">
      <c r="A2097" s="17" t="s">
        <v>2265</v>
      </c>
      <c r="E2097" s="17" t="s">
        <v>2265</v>
      </c>
    </row>
    <row r="2098" spans="1:5" x14ac:dyDescent="0.25">
      <c r="A2098" s="17" t="s">
        <v>2266</v>
      </c>
      <c r="E2098" s="17" t="s">
        <v>2266</v>
      </c>
    </row>
    <row r="2099" spans="1:5" x14ac:dyDescent="0.25">
      <c r="A2099" s="17" t="s">
        <v>2267</v>
      </c>
      <c r="E2099" s="17" t="s">
        <v>2267</v>
      </c>
    </row>
    <row r="2100" spans="1:5" x14ac:dyDescent="0.25">
      <c r="A2100" s="17" t="s">
        <v>2268</v>
      </c>
      <c r="E2100" s="17" t="s">
        <v>2268</v>
      </c>
    </row>
    <row r="2101" spans="1:5" x14ac:dyDescent="0.25">
      <c r="A2101" s="17" t="s">
        <v>2269</v>
      </c>
      <c r="E2101" s="17" t="s">
        <v>2269</v>
      </c>
    </row>
    <row r="2102" spans="1:5" x14ac:dyDescent="0.25">
      <c r="A2102" s="17" t="s">
        <v>2270</v>
      </c>
      <c r="E2102" s="17" t="s">
        <v>2270</v>
      </c>
    </row>
    <row r="2103" spans="1:5" x14ac:dyDescent="0.25">
      <c r="A2103" s="17" t="s">
        <v>2271</v>
      </c>
      <c r="E2103" s="17" t="s">
        <v>2271</v>
      </c>
    </row>
    <row r="2104" spans="1:5" x14ac:dyDescent="0.25">
      <c r="A2104" s="17" t="s">
        <v>2272</v>
      </c>
      <c r="E2104" s="17" t="s">
        <v>2272</v>
      </c>
    </row>
    <row r="2105" spans="1:5" x14ac:dyDescent="0.25">
      <c r="A2105" s="17" t="s">
        <v>2273</v>
      </c>
      <c r="E2105" s="17" t="s">
        <v>2273</v>
      </c>
    </row>
    <row r="2106" spans="1:5" x14ac:dyDescent="0.25">
      <c r="A2106" s="17" t="s">
        <v>2274</v>
      </c>
      <c r="E2106" s="17" t="s">
        <v>2274</v>
      </c>
    </row>
    <row r="2107" spans="1:5" x14ac:dyDescent="0.25">
      <c r="A2107" s="17" t="s">
        <v>2275</v>
      </c>
      <c r="E2107" s="17" t="s">
        <v>2275</v>
      </c>
    </row>
    <row r="2108" spans="1:5" x14ac:dyDescent="0.25">
      <c r="A2108" s="17" t="s">
        <v>2276</v>
      </c>
      <c r="E2108" s="17" t="s">
        <v>2276</v>
      </c>
    </row>
    <row r="2109" spans="1:5" x14ac:dyDescent="0.25">
      <c r="A2109" s="17" t="s">
        <v>2277</v>
      </c>
      <c r="E2109" s="17" t="s">
        <v>2277</v>
      </c>
    </row>
    <row r="2110" spans="1:5" x14ac:dyDescent="0.25">
      <c r="A2110" s="17" t="s">
        <v>2278</v>
      </c>
      <c r="E2110" s="17" t="s">
        <v>2278</v>
      </c>
    </row>
    <row r="2111" spans="1:5" x14ac:dyDescent="0.25">
      <c r="A2111" s="17" t="s">
        <v>2279</v>
      </c>
      <c r="E2111" s="17" t="s">
        <v>2279</v>
      </c>
    </row>
    <row r="2112" spans="1:5" x14ac:dyDescent="0.25">
      <c r="A2112" s="17" t="s">
        <v>2280</v>
      </c>
      <c r="E2112" s="17" t="s">
        <v>2280</v>
      </c>
    </row>
    <row r="2113" spans="1:5" x14ac:dyDescent="0.25">
      <c r="A2113" s="17" t="s">
        <v>2281</v>
      </c>
      <c r="E2113" s="17" t="s">
        <v>2281</v>
      </c>
    </row>
    <row r="2114" spans="1:5" x14ac:dyDescent="0.25">
      <c r="A2114" s="17" t="s">
        <v>2282</v>
      </c>
      <c r="E2114" s="17" t="s">
        <v>2282</v>
      </c>
    </row>
    <row r="2115" spans="1:5" x14ac:dyDescent="0.25">
      <c r="A2115" s="17" t="s">
        <v>2283</v>
      </c>
      <c r="E2115" s="17" t="s">
        <v>2283</v>
      </c>
    </row>
    <row r="2116" spans="1:5" x14ac:dyDescent="0.25">
      <c r="A2116" s="17" t="s">
        <v>2284</v>
      </c>
      <c r="E2116" s="17" t="s">
        <v>2284</v>
      </c>
    </row>
    <row r="2117" spans="1:5" x14ac:dyDescent="0.25">
      <c r="A2117" s="17" t="s">
        <v>2285</v>
      </c>
      <c r="E2117" s="17" t="s">
        <v>2285</v>
      </c>
    </row>
    <row r="2118" spans="1:5" x14ac:dyDescent="0.25">
      <c r="A2118" s="17" t="s">
        <v>2286</v>
      </c>
      <c r="E2118" s="17" t="s">
        <v>2286</v>
      </c>
    </row>
    <row r="2119" spans="1:5" x14ac:dyDescent="0.25">
      <c r="A2119" s="17" t="s">
        <v>2287</v>
      </c>
      <c r="E2119" s="17" t="s">
        <v>2287</v>
      </c>
    </row>
    <row r="2120" spans="1:5" x14ac:dyDescent="0.25">
      <c r="A2120" s="17" t="s">
        <v>2288</v>
      </c>
      <c r="E2120" s="17" t="s">
        <v>2288</v>
      </c>
    </row>
    <row r="2121" spans="1:5" x14ac:dyDescent="0.25">
      <c r="A2121" s="17" t="s">
        <v>2289</v>
      </c>
      <c r="E2121" s="17" t="s">
        <v>2289</v>
      </c>
    </row>
    <row r="2122" spans="1:5" x14ac:dyDescent="0.25">
      <c r="A2122" s="17" t="s">
        <v>2290</v>
      </c>
      <c r="E2122" s="17" t="s">
        <v>2290</v>
      </c>
    </row>
    <row r="2123" spans="1:5" x14ac:dyDescent="0.25">
      <c r="A2123" s="17" t="s">
        <v>2291</v>
      </c>
      <c r="E2123" s="17" t="s">
        <v>2291</v>
      </c>
    </row>
    <row r="2124" spans="1:5" x14ac:dyDescent="0.25">
      <c r="A2124" s="17" t="s">
        <v>2292</v>
      </c>
      <c r="E2124" s="17" t="s">
        <v>2292</v>
      </c>
    </row>
    <row r="2125" spans="1:5" x14ac:dyDescent="0.25">
      <c r="A2125" s="17" t="s">
        <v>2293</v>
      </c>
      <c r="E2125" s="17" t="s">
        <v>2293</v>
      </c>
    </row>
    <row r="2126" spans="1:5" x14ac:dyDescent="0.25">
      <c r="A2126" s="17" t="s">
        <v>2294</v>
      </c>
      <c r="E2126" s="17" t="s">
        <v>2294</v>
      </c>
    </row>
    <row r="2127" spans="1:5" x14ac:dyDescent="0.25">
      <c r="A2127" s="17" t="s">
        <v>2295</v>
      </c>
      <c r="E2127" s="17" t="s">
        <v>2295</v>
      </c>
    </row>
    <row r="2128" spans="1:5" x14ac:dyDescent="0.25">
      <c r="A2128" s="17" t="s">
        <v>2296</v>
      </c>
      <c r="E2128" s="17" t="s">
        <v>2296</v>
      </c>
    </row>
    <row r="2129" spans="1:5" x14ac:dyDescent="0.25">
      <c r="A2129" s="17" t="s">
        <v>2297</v>
      </c>
      <c r="E2129" s="17" t="s">
        <v>2297</v>
      </c>
    </row>
    <row r="2130" spans="1:5" x14ac:dyDescent="0.25">
      <c r="A2130" s="17" t="s">
        <v>2298</v>
      </c>
      <c r="E2130" s="17" t="s">
        <v>2298</v>
      </c>
    </row>
    <row r="2131" spans="1:5" x14ac:dyDescent="0.25">
      <c r="A2131" s="17" t="s">
        <v>2299</v>
      </c>
      <c r="E2131" s="17" t="s">
        <v>2299</v>
      </c>
    </row>
    <row r="2132" spans="1:5" x14ac:dyDescent="0.25">
      <c r="A2132" s="17" t="s">
        <v>2300</v>
      </c>
      <c r="E2132" s="17" t="s">
        <v>2300</v>
      </c>
    </row>
    <row r="2133" spans="1:5" x14ac:dyDescent="0.25">
      <c r="A2133" s="17" t="s">
        <v>2301</v>
      </c>
      <c r="E2133" s="17" t="s">
        <v>2301</v>
      </c>
    </row>
    <row r="2134" spans="1:5" x14ac:dyDescent="0.25">
      <c r="A2134" s="17" t="s">
        <v>2302</v>
      </c>
      <c r="E2134" s="17" t="s">
        <v>2302</v>
      </c>
    </row>
    <row r="2135" spans="1:5" x14ac:dyDescent="0.25">
      <c r="A2135" s="17" t="s">
        <v>2303</v>
      </c>
      <c r="E2135" s="17" t="s">
        <v>2303</v>
      </c>
    </row>
    <row r="2136" spans="1:5" x14ac:dyDescent="0.25">
      <c r="A2136" s="17" t="s">
        <v>2304</v>
      </c>
      <c r="E2136" s="17" t="s">
        <v>2304</v>
      </c>
    </row>
    <row r="2137" spans="1:5" x14ac:dyDescent="0.25">
      <c r="A2137" s="17" t="s">
        <v>2305</v>
      </c>
      <c r="E2137" s="17" t="s">
        <v>2305</v>
      </c>
    </row>
    <row r="2138" spans="1:5" x14ac:dyDescent="0.25">
      <c r="A2138" s="17" t="s">
        <v>2306</v>
      </c>
      <c r="E2138" s="17" t="s">
        <v>2306</v>
      </c>
    </row>
    <row r="2139" spans="1:5" x14ac:dyDescent="0.25">
      <c r="A2139" s="17" t="s">
        <v>2307</v>
      </c>
      <c r="E2139" s="17" t="s">
        <v>2307</v>
      </c>
    </row>
    <row r="2140" spans="1:5" x14ac:dyDescent="0.25">
      <c r="A2140" s="17" t="s">
        <v>2308</v>
      </c>
      <c r="E2140" s="17" t="s">
        <v>2308</v>
      </c>
    </row>
    <row r="2141" spans="1:5" x14ac:dyDescent="0.25">
      <c r="A2141" s="17" t="s">
        <v>2309</v>
      </c>
      <c r="E2141" s="17" t="s">
        <v>2309</v>
      </c>
    </row>
    <row r="2142" spans="1:5" x14ac:dyDescent="0.25">
      <c r="A2142" s="17" t="s">
        <v>2310</v>
      </c>
      <c r="E2142" s="17" t="s">
        <v>2310</v>
      </c>
    </row>
    <row r="2143" spans="1:5" x14ac:dyDescent="0.25">
      <c r="A2143" s="17" t="s">
        <v>2311</v>
      </c>
      <c r="E2143" s="17" t="s">
        <v>2311</v>
      </c>
    </row>
    <row r="2144" spans="1:5" x14ac:dyDescent="0.25">
      <c r="A2144" s="17" t="s">
        <v>2312</v>
      </c>
      <c r="E2144" s="17" t="s">
        <v>2312</v>
      </c>
    </row>
    <row r="2145" spans="1:5" x14ac:dyDescent="0.25">
      <c r="A2145" s="17" t="s">
        <v>2313</v>
      </c>
      <c r="E2145" s="17" t="s">
        <v>2313</v>
      </c>
    </row>
    <row r="2146" spans="1:5" x14ac:dyDescent="0.25">
      <c r="A2146" s="17" t="s">
        <v>2314</v>
      </c>
      <c r="E2146" s="17" t="s">
        <v>2314</v>
      </c>
    </row>
    <row r="2147" spans="1:5" x14ac:dyDescent="0.25">
      <c r="A2147" s="17" t="s">
        <v>2315</v>
      </c>
      <c r="E2147" s="17" t="s">
        <v>2315</v>
      </c>
    </row>
    <row r="2148" spans="1:5" x14ac:dyDescent="0.25">
      <c r="A2148" s="17" t="s">
        <v>2316</v>
      </c>
      <c r="E2148" s="17" t="s">
        <v>2316</v>
      </c>
    </row>
    <row r="2149" spans="1:5" x14ac:dyDescent="0.25">
      <c r="A2149" s="17" t="s">
        <v>2317</v>
      </c>
      <c r="E2149" s="17" t="s">
        <v>2317</v>
      </c>
    </row>
    <row r="2150" spans="1:5" x14ac:dyDescent="0.25">
      <c r="A2150" s="17" t="s">
        <v>2318</v>
      </c>
      <c r="E2150" s="17" t="s">
        <v>2318</v>
      </c>
    </row>
    <row r="2151" spans="1:5" x14ac:dyDescent="0.25">
      <c r="A2151" s="17" t="s">
        <v>2319</v>
      </c>
      <c r="E2151" s="17" t="s">
        <v>2319</v>
      </c>
    </row>
    <row r="2152" spans="1:5" x14ac:dyDescent="0.25">
      <c r="A2152" s="17" t="s">
        <v>2320</v>
      </c>
      <c r="E2152" s="17" t="s">
        <v>2320</v>
      </c>
    </row>
    <row r="2153" spans="1:5" x14ac:dyDescent="0.25">
      <c r="A2153" s="17" t="s">
        <v>2321</v>
      </c>
      <c r="E2153" s="17" t="s">
        <v>2321</v>
      </c>
    </row>
    <row r="2154" spans="1:5" x14ac:dyDescent="0.25">
      <c r="A2154" s="17" t="s">
        <v>2322</v>
      </c>
      <c r="E2154" s="17" t="s">
        <v>2322</v>
      </c>
    </row>
    <row r="2155" spans="1:5" x14ac:dyDescent="0.25">
      <c r="A2155" s="17" t="s">
        <v>2323</v>
      </c>
      <c r="E2155" s="17" t="s">
        <v>2323</v>
      </c>
    </row>
    <row r="2156" spans="1:5" x14ac:dyDescent="0.25">
      <c r="A2156" s="17" t="s">
        <v>2324</v>
      </c>
      <c r="E2156" s="17" t="s">
        <v>2324</v>
      </c>
    </row>
    <row r="2157" spans="1:5" x14ac:dyDescent="0.25">
      <c r="A2157" s="17" t="s">
        <v>2325</v>
      </c>
      <c r="E2157" s="17" t="s">
        <v>2325</v>
      </c>
    </row>
    <row r="2158" spans="1:5" x14ac:dyDescent="0.25">
      <c r="A2158" s="17" t="s">
        <v>2326</v>
      </c>
      <c r="E2158" s="17" t="s">
        <v>2326</v>
      </c>
    </row>
    <row r="2159" spans="1:5" x14ac:dyDescent="0.25">
      <c r="A2159" s="17" t="s">
        <v>2327</v>
      </c>
      <c r="E2159" s="17" t="s">
        <v>2327</v>
      </c>
    </row>
    <row r="2160" spans="1:5" x14ac:dyDescent="0.25">
      <c r="A2160" s="17" t="s">
        <v>2328</v>
      </c>
      <c r="E2160" s="17" t="s">
        <v>2328</v>
      </c>
    </row>
    <row r="2161" spans="1:5" x14ac:dyDescent="0.25">
      <c r="A2161" s="17" t="s">
        <v>2329</v>
      </c>
      <c r="E2161" s="17" t="s">
        <v>2329</v>
      </c>
    </row>
    <row r="2162" spans="1:5" x14ac:dyDescent="0.25">
      <c r="A2162" s="17" t="s">
        <v>2330</v>
      </c>
      <c r="E2162" s="17" t="s">
        <v>2330</v>
      </c>
    </row>
    <row r="2163" spans="1:5" x14ac:dyDescent="0.25">
      <c r="A2163" s="17" t="s">
        <v>2331</v>
      </c>
      <c r="E2163" s="17" t="s">
        <v>2331</v>
      </c>
    </row>
    <row r="2164" spans="1:5" x14ac:dyDescent="0.25">
      <c r="A2164" s="17" t="s">
        <v>2332</v>
      </c>
      <c r="E2164" s="17" t="s">
        <v>2332</v>
      </c>
    </row>
    <row r="2165" spans="1:5" x14ac:dyDescent="0.25">
      <c r="A2165" s="17" t="s">
        <v>2333</v>
      </c>
      <c r="E2165" s="17" t="s">
        <v>2333</v>
      </c>
    </row>
    <row r="2166" spans="1:5" x14ac:dyDescent="0.25">
      <c r="A2166" s="17" t="s">
        <v>2334</v>
      </c>
      <c r="E2166" s="17" t="s">
        <v>2334</v>
      </c>
    </row>
    <row r="2167" spans="1:5" x14ac:dyDescent="0.25">
      <c r="A2167" s="17" t="s">
        <v>2335</v>
      </c>
      <c r="E2167" s="17" t="s">
        <v>2335</v>
      </c>
    </row>
    <row r="2168" spans="1:5" x14ac:dyDescent="0.25">
      <c r="A2168" s="17" t="s">
        <v>2336</v>
      </c>
      <c r="E2168" s="17" t="s">
        <v>2336</v>
      </c>
    </row>
    <row r="2169" spans="1:5" x14ac:dyDescent="0.25">
      <c r="A2169" s="17" t="s">
        <v>2337</v>
      </c>
      <c r="E2169" s="17" t="s">
        <v>2337</v>
      </c>
    </row>
    <row r="2170" spans="1:5" x14ac:dyDescent="0.25">
      <c r="A2170" s="17" t="s">
        <v>2338</v>
      </c>
      <c r="E2170" s="17" t="s">
        <v>2338</v>
      </c>
    </row>
    <row r="2171" spans="1:5" x14ac:dyDescent="0.25">
      <c r="A2171" s="17" t="s">
        <v>2339</v>
      </c>
      <c r="E2171" s="17" t="s">
        <v>2339</v>
      </c>
    </row>
    <row r="2172" spans="1:5" x14ac:dyDescent="0.25">
      <c r="A2172" s="17" t="s">
        <v>2340</v>
      </c>
      <c r="E2172" s="17" t="s">
        <v>2340</v>
      </c>
    </row>
    <row r="2173" spans="1:5" x14ac:dyDescent="0.25">
      <c r="A2173" s="17" t="s">
        <v>2341</v>
      </c>
      <c r="E2173" s="17" t="s">
        <v>2341</v>
      </c>
    </row>
    <row r="2174" spans="1:5" x14ac:dyDescent="0.25">
      <c r="A2174" s="17" t="s">
        <v>2342</v>
      </c>
      <c r="E2174" s="17" t="s">
        <v>2342</v>
      </c>
    </row>
    <row r="2175" spans="1:5" x14ac:dyDescent="0.25">
      <c r="A2175" s="17" t="s">
        <v>2343</v>
      </c>
      <c r="E2175" s="17" t="s">
        <v>2343</v>
      </c>
    </row>
    <row r="2176" spans="1:5" x14ac:dyDescent="0.25">
      <c r="A2176" s="17" t="s">
        <v>2344</v>
      </c>
      <c r="E2176" s="17" t="s">
        <v>2344</v>
      </c>
    </row>
    <row r="2177" spans="1:5" x14ac:dyDescent="0.25">
      <c r="A2177" s="17" t="s">
        <v>2345</v>
      </c>
      <c r="E2177" s="17" t="s">
        <v>2345</v>
      </c>
    </row>
    <row r="2178" spans="1:5" x14ac:dyDescent="0.25">
      <c r="A2178" s="17" t="s">
        <v>2346</v>
      </c>
      <c r="E2178" s="17" t="s">
        <v>2346</v>
      </c>
    </row>
    <row r="2179" spans="1:5" x14ac:dyDescent="0.25">
      <c r="A2179" s="17" t="s">
        <v>2347</v>
      </c>
      <c r="E2179" s="17" t="s">
        <v>2347</v>
      </c>
    </row>
    <row r="2180" spans="1:5" x14ac:dyDescent="0.25">
      <c r="A2180" s="17" t="s">
        <v>2348</v>
      </c>
      <c r="E2180" s="17" t="s">
        <v>2348</v>
      </c>
    </row>
    <row r="2181" spans="1:5" x14ac:dyDescent="0.25">
      <c r="A2181" s="17" t="s">
        <v>2349</v>
      </c>
      <c r="E2181" s="17" t="s">
        <v>2349</v>
      </c>
    </row>
    <row r="2182" spans="1:5" x14ac:dyDescent="0.25">
      <c r="A2182" s="17" t="s">
        <v>2350</v>
      </c>
      <c r="E2182" s="17" t="s">
        <v>2350</v>
      </c>
    </row>
    <row r="2183" spans="1:5" x14ac:dyDescent="0.25">
      <c r="A2183" s="17" t="s">
        <v>2351</v>
      </c>
      <c r="E2183" s="17" t="s">
        <v>2351</v>
      </c>
    </row>
    <row r="2184" spans="1:5" x14ac:dyDescent="0.25">
      <c r="A2184" s="17" t="s">
        <v>2352</v>
      </c>
      <c r="E2184" s="17" t="s">
        <v>2352</v>
      </c>
    </row>
    <row r="2185" spans="1:5" x14ac:dyDescent="0.25">
      <c r="A2185" s="17" t="s">
        <v>2353</v>
      </c>
      <c r="E2185" s="17" t="s">
        <v>2353</v>
      </c>
    </row>
    <row r="2186" spans="1:5" x14ac:dyDescent="0.25">
      <c r="A2186" s="17" t="s">
        <v>2354</v>
      </c>
      <c r="E2186" s="17" t="s">
        <v>2354</v>
      </c>
    </row>
    <row r="2187" spans="1:5" x14ac:dyDescent="0.25">
      <c r="A2187" s="17" t="s">
        <v>2355</v>
      </c>
      <c r="E2187" s="17" t="s">
        <v>2355</v>
      </c>
    </row>
    <row r="2188" spans="1:5" x14ac:dyDescent="0.25">
      <c r="A2188" s="17" t="s">
        <v>2356</v>
      </c>
      <c r="E2188" s="17" t="s">
        <v>2356</v>
      </c>
    </row>
    <row r="2189" spans="1:5" x14ac:dyDescent="0.25">
      <c r="A2189" s="17" t="s">
        <v>2357</v>
      </c>
      <c r="E2189" s="17" t="s">
        <v>2357</v>
      </c>
    </row>
    <row r="2190" spans="1:5" x14ac:dyDescent="0.25">
      <c r="A2190" s="17" t="s">
        <v>2358</v>
      </c>
      <c r="E2190" s="17" t="s">
        <v>2358</v>
      </c>
    </row>
    <row r="2191" spans="1:5" x14ac:dyDescent="0.25">
      <c r="A2191" s="17" t="s">
        <v>2359</v>
      </c>
      <c r="E2191" s="17" t="s">
        <v>2359</v>
      </c>
    </row>
    <row r="2192" spans="1:5" x14ac:dyDescent="0.25">
      <c r="A2192" s="17" t="s">
        <v>2360</v>
      </c>
      <c r="E2192" s="17" t="s">
        <v>2360</v>
      </c>
    </row>
    <row r="2193" spans="1:5" x14ac:dyDescent="0.25">
      <c r="A2193" s="17" t="s">
        <v>2361</v>
      </c>
      <c r="E2193" s="17" t="s">
        <v>2361</v>
      </c>
    </row>
    <row r="2194" spans="1:5" x14ac:dyDescent="0.25">
      <c r="A2194" s="17" t="s">
        <v>2362</v>
      </c>
      <c r="E2194" s="17" t="s">
        <v>2362</v>
      </c>
    </row>
    <row r="2195" spans="1:5" x14ac:dyDescent="0.25">
      <c r="A2195" s="17" t="s">
        <v>2363</v>
      </c>
      <c r="E2195" s="17" t="s">
        <v>2363</v>
      </c>
    </row>
    <row r="2196" spans="1:5" x14ac:dyDescent="0.25">
      <c r="A2196" s="17" t="s">
        <v>2364</v>
      </c>
      <c r="E2196" s="17" t="s">
        <v>2364</v>
      </c>
    </row>
    <row r="2197" spans="1:5" x14ac:dyDescent="0.25">
      <c r="A2197" s="17" t="s">
        <v>2365</v>
      </c>
      <c r="E2197" s="17" t="s">
        <v>2365</v>
      </c>
    </row>
    <row r="2198" spans="1:5" x14ac:dyDescent="0.25">
      <c r="A2198" s="17" t="s">
        <v>2366</v>
      </c>
      <c r="E2198" s="17" t="s">
        <v>2366</v>
      </c>
    </row>
    <row r="2199" spans="1:5" x14ac:dyDescent="0.25">
      <c r="A2199" s="17" t="s">
        <v>2367</v>
      </c>
      <c r="E2199" s="17" t="s">
        <v>2367</v>
      </c>
    </row>
    <row r="2200" spans="1:5" x14ac:dyDescent="0.25">
      <c r="A2200" s="17" t="s">
        <v>2368</v>
      </c>
      <c r="E2200" s="17" t="s">
        <v>2368</v>
      </c>
    </row>
    <row r="2201" spans="1:5" x14ac:dyDescent="0.25">
      <c r="A2201" s="17" t="s">
        <v>2369</v>
      </c>
      <c r="E2201" s="17" t="s">
        <v>2369</v>
      </c>
    </row>
    <row r="2202" spans="1:5" x14ac:dyDescent="0.25">
      <c r="A2202" s="17" t="s">
        <v>2370</v>
      </c>
      <c r="E2202" s="17" t="s">
        <v>2370</v>
      </c>
    </row>
    <row r="2203" spans="1:5" x14ac:dyDescent="0.25">
      <c r="A2203" s="17" t="s">
        <v>2371</v>
      </c>
      <c r="E2203" s="17" t="s">
        <v>2371</v>
      </c>
    </row>
    <row r="2204" spans="1:5" x14ac:dyDescent="0.25">
      <c r="A2204" s="17" t="s">
        <v>2372</v>
      </c>
      <c r="E2204" s="17" t="s">
        <v>2372</v>
      </c>
    </row>
    <row r="2205" spans="1:5" x14ac:dyDescent="0.25">
      <c r="A2205" s="17" t="s">
        <v>2373</v>
      </c>
      <c r="E2205" s="17" t="s">
        <v>2373</v>
      </c>
    </row>
    <row r="2206" spans="1:5" x14ac:dyDescent="0.25">
      <c r="A2206" s="17" t="s">
        <v>2374</v>
      </c>
      <c r="E2206" s="17" t="s">
        <v>2374</v>
      </c>
    </row>
    <row r="2207" spans="1:5" x14ac:dyDescent="0.25">
      <c r="A2207" s="17" t="s">
        <v>2375</v>
      </c>
      <c r="E2207" s="17" t="s">
        <v>2375</v>
      </c>
    </row>
    <row r="2208" spans="1:5" x14ac:dyDescent="0.25">
      <c r="A2208" s="17" t="s">
        <v>2376</v>
      </c>
      <c r="E2208" s="17" t="s">
        <v>2376</v>
      </c>
    </row>
    <row r="2209" spans="1:5" x14ac:dyDescent="0.25">
      <c r="A2209" s="17" t="s">
        <v>2377</v>
      </c>
      <c r="E2209" s="17" t="s">
        <v>2377</v>
      </c>
    </row>
    <row r="2210" spans="1:5" x14ac:dyDescent="0.25">
      <c r="A2210" s="17" t="s">
        <v>2378</v>
      </c>
      <c r="E2210" s="17" t="s">
        <v>2378</v>
      </c>
    </row>
    <row r="2211" spans="1:5" x14ac:dyDescent="0.25">
      <c r="A2211" s="17" t="s">
        <v>2379</v>
      </c>
      <c r="E2211" s="17" t="s">
        <v>2379</v>
      </c>
    </row>
    <row r="2212" spans="1:5" x14ac:dyDescent="0.25">
      <c r="A2212" s="17" t="s">
        <v>2380</v>
      </c>
      <c r="E2212" s="17" t="s">
        <v>2380</v>
      </c>
    </row>
    <row r="2213" spans="1:5" x14ac:dyDescent="0.25">
      <c r="A2213" s="17" t="s">
        <v>2381</v>
      </c>
      <c r="E2213" s="17" t="s">
        <v>2381</v>
      </c>
    </row>
    <row r="2214" spans="1:5" x14ac:dyDescent="0.25">
      <c r="A2214" s="17" t="s">
        <v>2382</v>
      </c>
      <c r="E2214" s="17" t="s">
        <v>2382</v>
      </c>
    </row>
    <row r="2215" spans="1:5" x14ac:dyDescent="0.25">
      <c r="A2215" s="17" t="s">
        <v>2383</v>
      </c>
      <c r="E2215" s="17" t="s">
        <v>2383</v>
      </c>
    </row>
    <row r="2216" spans="1:5" x14ac:dyDescent="0.25">
      <c r="A2216" s="17" t="s">
        <v>2384</v>
      </c>
      <c r="E2216" s="17" t="s">
        <v>2384</v>
      </c>
    </row>
    <row r="2217" spans="1:5" x14ac:dyDescent="0.25">
      <c r="A2217" s="17" t="s">
        <v>2385</v>
      </c>
      <c r="E2217" s="17" t="s">
        <v>2385</v>
      </c>
    </row>
    <row r="2218" spans="1:5" x14ac:dyDescent="0.25">
      <c r="A2218" s="17" t="s">
        <v>2386</v>
      </c>
      <c r="E2218" s="17" t="s">
        <v>2386</v>
      </c>
    </row>
    <row r="2219" spans="1:5" x14ac:dyDescent="0.25">
      <c r="A2219" s="17" t="s">
        <v>2387</v>
      </c>
      <c r="E2219" s="17" t="s">
        <v>2387</v>
      </c>
    </row>
    <row r="2220" spans="1:5" x14ac:dyDescent="0.25">
      <c r="A2220" s="17" t="s">
        <v>2388</v>
      </c>
      <c r="E2220" s="17" t="s">
        <v>2388</v>
      </c>
    </row>
    <row r="2221" spans="1:5" x14ac:dyDescent="0.25">
      <c r="A2221" s="17" t="s">
        <v>2389</v>
      </c>
      <c r="E2221" s="17" t="s">
        <v>2389</v>
      </c>
    </row>
    <row r="2222" spans="1:5" x14ac:dyDescent="0.25">
      <c r="A2222" s="17" t="s">
        <v>2390</v>
      </c>
      <c r="E2222" s="17" t="s">
        <v>2390</v>
      </c>
    </row>
    <row r="2223" spans="1:5" x14ac:dyDescent="0.25">
      <c r="A2223" s="17" t="s">
        <v>2391</v>
      </c>
      <c r="E2223" s="17" t="s">
        <v>2391</v>
      </c>
    </row>
    <row r="2224" spans="1:5" x14ac:dyDescent="0.25">
      <c r="A2224" s="17" t="s">
        <v>2392</v>
      </c>
      <c r="E2224" s="17" t="s">
        <v>2392</v>
      </c>
    </row>
    <row r="2225" spans="1:5" x14ac:dyDescent="0.25">
      <c r="A2225" s="17" t="s">
        <v>2393</v>
      </c>
      <c r="E2225" s="17" t="s">
        <v>2393</v>
      </c>
    </row>
    <row r="2226" spans="1:5" x14ac:dyDescent="0.25">
      <c r="A2226" s="17" t="s">
        <v>2394</v>
      </c>
      <c r="E2226" s="17" t="s">
        <v>2394</v>
      </c>
    </row>
    <row r="2227" spans="1:5" x14ac:dyDescent="0.25">
      <c r="A2227" s="17" t="s">
        <v>2395</v>
      </c>
      <c r="E2227" s="17" t="s">
        <v>2395</v>
      </c>
    </row>
    <row r="2228" spans="1:5" x14ac:dyDescent="0.25">
      <c r="A2228" s="17" t="s">
        <v>2396</v>
      </c>
      <c r="E2228" s="17" t="s">
        <v>2396</v>
      </c>
    </row>
    <row r="2229" spans="1:5" x14ac:dyDescent="0.25">
      <c r="A2229" s="17" t="s">
        <v>2397</v>
      </c>
      <c r="E2229" s="17" t="s">
        <v>2397</v>
      </c>
    </row>
    <row r="2230" spans="1:5" x14ac:dyDescent="0.25">
      <c r="A2230" s="17" t="s">
        <v>2398</v>
      </c>
      <c r="E2230" s="17" t="s">
        <v>2398</v>
      </c>
    </row>
    <row r="2231" spans="1:5" x14ac:dyDescent="0.25">
      <c r="A2231" s="17" t="s">
        <v>2399</v>
      </c>
      <c r="E2231" s="17" t="s">
        <v>2399</v>
      </c>
    </row>
    <row r="2232" spans="1:5" x14ac:dyDescent="0.25">
      <c r="A2232" s="17" t="s">
        <v>2400</v>
      </c>
      <c r="E2232" s="17" t="s">
        <v>2400</v>
      </c>
    </row>
    <row r="2233" spans="1:5" x14ac:dyDescent="0.25">
      <c r="A2233" s="17" t="s">
        <v>2401</v>
      </c>
      <c r="E2233" s="17" t="s">
        <v>2401</v>
      </c>
    </row>
    <row r="2234" spans="1:5" x14ac:dyDescent="0.25">
      <c r="A2234" s="17" t="s">
        <v>2402</v>
      </c>
      <c r="E2234" s="17" t="s">
        <v>2402</v>
      </c>
    </row>
    <row r="2235" spans="1:5" x14ac:dyDescent="0.25">
      <c r="A2235" s="17" t="s">
        <v>2403</v>
      </c>
      <c r="E2235" s="17" t="s">
        <v>2403</v>
      </c>
    </row>
    <row r="2236" spans="1:5" x14ac:dyDescent="0.25">
      <c r="A2236" s="17" t="s">
        <v>2404</v>
      </c>
      <c r="E2236" s="17" t="s">
        <v>2404</v>
      </c>
    </row>
    <row r="2237" spans="1:5" x14ac:dyDescent="0.25">
      <c r="A2237" s="17" t="s">
        <v>2405</v>
      </c>
      <c r="E2237" s="17" t="s">
        <v>2405</v>
      </c>
    </row>
    <row r="2238" spans="1:5" x14ac:dyDescent="0.25">
      <c r="A2238" s="17" t="s">
        <v>2406</v>
      </c>
      <c r="E2238" s="17" t="s">
        <v>2406</v>
      </c>
    </row>
    <row r="2239" spans="1:5" x14ac:dyDescent="0.25">
      <c r="A2239" s="17" t="s">
        <v>2407</v>
      </c>
      <c r="E2239" s="17" t="s">
        <v>2407</v>
      </c>
    </row>
    <row r="2240" spans="1:5" x14ac:dyDescent="0.25">
      <c r="A2240" s="17" t="s">
        <v>2408</v>
      </c>
      <c r="E2240" s="17" t="s">
        <v>2408</v>
      </c>
    </row>
    <row r="2241" spans="1:5" x14ac:dyDescent="0.25">
      <c r="A2241" s="17" t="s">
        <v>2409</v>
      </c>
      <c r="E2241" s="17" t="s">
        <v>2409</v>
      </c>
    </row>
    <row r="2242" spans="1:5" x14ac:dyDescent="0.25">
      <c r="A2242" s="17" t="s">
        <v>2410</v>
      </c>
      <c r="E2242" s="17" t="s">
        <v>2410</v>
      </c>
    </row>
    <row r="2243" spans="1:5" x14ac:dyDescent="0.25">
      <c r="A2243" s="17" t="s">
        <v>2411</v>
      </c>
      <c r="E2243" s="17" t="s">
        <v>2411</v>
      </c>
    </row>
    <row r="2244" spans="1:5" x14ac:dyDescent="0.25">
      <c r="A2244" s="17" t="s">
        <v>2412</v>
      </c>
      <c r="E2244" s="17" t="s">
        <v>2412</v>
      </c>
    </row>
    <row r="2245" spans="1:5" x14ac:dyDescent="0.25">
      <c r="A2245" s="17" t="s">
        <v>2413</v>
      </c>
      <c r="E2245" s="17" t="s">
        <v>2413</v>
      </c>
    </row>
    <row r="2246" spans="1:5" x14ac:dyDescent="0.25">
      <c r="A2246" s="17" t="s">
        <v>2414</v>
      </c>
      <c r="E2246" s="17" t="s">
        <v>2414</v>
      </c>
    </row>
    <row r="2247" spans="1:5" x14ac:dyDescent="0.25">
      <c r="A2247" s="17" t="s">
        <v>2415</v>
      </c>
      <c r="E2247" s="17" t="s">
        <v>2415</v>
      </c>
    </row>
    <row r="2248" spans="1:5" x14ac:dyDescent="0.25">
      <c r="A2248" s="17" t="s">
        <v>2416</v>
      </c>
      <c r="E2248" s="17" t="s">
        <v>2416</v>
      </c>
    </row>
    <row r="2249" spans="1:5" x14ac:dyDescent="0.25">
      <c r="A2249" s="17" t="s">
        <v>2417</v>
      </c>
      <c r="E2249" s="17" t="s">
        <v>2417</v>
      </c>
    </row>
    <row r="2250" spans="1:5" x14ac:dyDescent="0.25">
      <c r="A2250" s="17" t="s">
        <v>2418</v>
      </c>
      <c r="E2250" s="17" t="s">
        <v>2418</v>
      </c>
    </row>
    <row r="2251" spans="1:5" x14ac:dyDescent="0.25">
      <c r="A2251" s="17" t="s">
        <v>2419</v>
      </c>
      <c r="E2251" s="17" t="s">
        <v>2419</v>
      </c>
    </row>
    <row r="2252" spans="1:5" x14ac:dyDescent="0.25">
      <c r="A2252" s="17" t="s">
        <v>2420</v>
      </c>
      <c r="E2252" s="17" t="s">
        <v>2420</v>
      </c>
    </row>
    <row r="2253" spans="1:5" x14ac:dyDescent="0.25">
      <c r="A2253" s="17" t="s">
        <v>2421</v>
      </c>
      <c r="E2253" s="17" t="s">
        <v>2421</v>
      </c>
    </row>
    <row r="2254" spans="1:5" x14ac:dyDescent="0.25">
      <c r="A2254" s="17" t="s">
        <v>2422</v>
      </c>
      <c r="E2254" s="17" t="s">
        <v>2422</v>
      </c>
    </row>
    <row r="2255" spans="1:5" x14ac:dyDescent="0.25">
      <c r="A2255" s="17" t="s">
        <v>2423</v>
      </c>
      <c r="E2255" s="17" t="s">
        <v>2423</v>
      </c>
    </row>
    <row r="2256" spans="1:5" x14ac:dyDescent="0.25">
      <c r="A2256" s="17" t="s">
        <v>2424</v>
      </c>
      <c r="E2256" s="17" t="s">
        <v>2424</v>
      </c>
    </row>
    <row r="2257" spans="1:5" x14ac:dyDescent="0.25">
      <c r="A2257" s="17" t="s">
        <v>2425</v>
      </c>
      <c r="E2257" s="17" t="s">
        <v>2425</v>
      </c>
    </row>
    <row r="2258" spans="1:5" x14ac:dyDescent="0.25">
      <c r="A2258" s="17" t="s">
        <v>2426</v>
      </c>
      <c r="E2258" s="17" t="s">
        <v>2426</v>
      </c>
    </row>
    <row r="2259" spans="1:5" x14ac:dyDescent="0.25">
      <c r="A2259" s="17" t="s">
        <v>2427</v>
      </c>
      <c r="E2259" s="17" t="s">
        <v>2427</v>
      </c>
    </row>
    <row r="2260" spans="1:5" x14ac:dyDescent="0.25">
      <c r="A2260" s="17" t="s">
        <v>2428</v>
      </c>
      <c r="E2260" s="17" t="s">
        <v>2428</v>
      </c>
    </row>
    <row r="2261" spans="1:5" x14ac:dyDescent="0.25">
      <c r="A2261" s="17" t="s">
        <v>2429</v>
      </c>
      <c r="E2261" s="17" t="s">
        <v>2429</v>
      </c>
    </row>
    <row r="2262" spans="1:5" x14ac:dyDescent="0.25">
      <c r="A2262" s="17" t="s">
        <v>2430</v>
      </c>
      <c r="E2262" s="17" t="s">
        <v>2430</v>
      </c>
    </row>
    <row r="2263" spans="1:5" x14ac:dyDescent="0.25">
      <c r="A2263" s="17" t="s">
        <v>2431</v>
      </c>
      <c r="E2263" s="17" t="s">
        <v>2431</v>
      </c>
    </row>
    <row r="2264" spans="1:5" x14ac:dyDescent="0.25">
      <c r="A2264" s="17" t="s">
        <v>2432</v>
      </c>
      <c r="E2264" s="17" t="s">
        <v>2432</v>
      </c>
    </row>
    <row r="2265" spans="1:5" x14ac:dyDescent="0.25">
      <c r="A2265" s="17" t="s">
        <v>2433</v>
      </c>
      <c r="E2265" s="17" t="s">
        <v>2433</v>
      </c>
    </row>
    <row r="2266" spans="1:5" x14ac:dyDescent="0.25">
      <c r="A2266" s="17" t="s">
        <v>2434</v>
      </c>
      <c r="E2266" s="17" t="s">
        <v>2434</v>
      </c>
    </row>
    <row r="2267" spans="1:5" x14ac:dyDescent="0.25">
      <c r="A2267" s="17" t="s">
        <v>2435</v>
      </c>
      <c r="E2267" s="17" t="s">
        <v>2435</v>
      </c>
    </row>
    <row r="2268" spans="1:5" x14ac:dyDescent="0.25">
      <c r="A2268" s="17" t="s">
        <v>2436</v>
      </c>
      <c r="E2268" s="17" t="s">
        <v>2436</v>
      </c>
    </row>
    <row r="2269" spans="1:5" x14ac:dyDescent="0.25">
      <c r="A2269" s="17" t="s">
        <v>2437</v>
      </c>
      <c r="E2269" s="17" t="s">
        <v>2437</v>
      </c>
    </row>
    <row r="2270" spans="1:5" x14ac:dyDescent="0.25">
      <c r="A2270" s="17" t="s">
        <v>2438</v>
      </c>
      <c r="E2270" s="17" t="s">
        <v>2438</v>
      </c>
    </row>
    <row r="2271" spans="1:5" x14ac:dyDescent="0.25">
      <c r="A2271" s="17" t="s">
        <v>2439</v>
      </c>
      <c r="E2271" s="17" t="s">
        <v>2439</v>
      </c>
    </row>
    <row r="2272" spans="1:5" x14ac:dyDescent="0.25">
      <c r="A2272" s="17" t="s">
        <v>2440</v>
      </c>
      <c r="E2272" s="17" t="s">
        <v>2440</v>
      </c>
    </row>
    <row r="2273" spans="1:5" x14ac:dyDescent="0.25">
      <c r="A2273" s="17" t="s">
        <v>2441</v>
      </c>
      <c r="E2273" s="17" t="s">
        <v>2441</v>
      </c>
    </row>
    <row r="2274" spans="1:5" x14ac:dyDescent="0.25">
      <c r="A2274" s="17" t="s">
        <v>2442</v>
      </c>
      <c r="E2274" s="17" t="s">
        <v>2442</v>
      </c>
    </row>
    <row r="2275" spans="1:5" x14ac:dyDescent="0.25">
      <c r="A2275" s="17" t="s">
        <v>2443</v>
      </c>
      <c r="E2275" s="17" t="s">
        <v>2443</v>
      </c>
    </row>
    <row r="2276" spans="1:5" x14ac:dyDescent="0.25">
      <c r="A2276" s="17" t="s">
        <v>2444</v>
      </c>
      <c r="E2276" s="17" t="s">
        <v>2444</v>
      </c>
    </row>
    <row r="2277" spans="1:5" x14ac:dyDescent="0.25">
      <c r="A2277" s="17" t="s">
        <v>2445</v>
      </c>
      <c r="E2277" s="17" t="s">
        <v>2445</v>
      </c>
    </row>
    <row r="2278" spans="1:5" x14ac:dyDescent="0.25">
      <c r="A2278" s="17" t="s">
        <v>2446</v>
      </c>
      <c r="E2278" s="17" t="s">
        <v>2446</v>
      </c>
    </row>
    <row r="2279" spans="1:5" x14ac:dyDescent="0.25">
      <c r="A2279" s="17" t="s">
        <v>2447</v>
      </c>
      <c r="E2279" s="17" t="s">
        <v>2447</v>
      </c>
    </row>
    <row r="2280" spans="1:5" x14ac:dyDescent="0.25">
      <c r="A2280" s="17" t="s">
        <v>2448</v>
      </c>
      <c r="E2280" s="17" t="s">
        <v>2448</v>
      </c>
    </row>
    <row r="2281" spans="1:5" x14ac:dyDescent="0.25">
      <c r="A2281" s="17" t="s">
        <v>2449</v>
      </c>
      <c r="E2281" s="17" t="s">
        <v>2449</v>
      </c>
    </row>
    <row r="2282" spans="1:5" x14ac:dyDescent="0.25">
      <c r="A2282" s="17" t="s">
        <v>2450</v>
      </c>
      <c r="E2282" s="17" t="s">
        <v>2450</v>
      </c>
    </row>
    <row r="2283" spans="1:5" x14ac:dyDescent="0.25">
      <c r="A2283" s="17" t="s">
        <v>2451</v>
      </c>
      <c r="E2283" s="17" t="s">
        <v>2451</v>
      </c>
    </row>
    <row r="2284" spans="1:5" x14ac:dyDescent="0.25">
      <c r="A2284" s="17" t="s">
        <v>2452</v>
      </c>
      <c r="E2284" s="17" t="s">
        <v>2452</v>
      </c>
    </row>
    <row r="2285" spans="1:5" x14ac:dyDescent="0.25">
      <c r="A2285" s="17" t="s">
        <v>2453</v>
      </c>
      <c r="E2285" s="17" t="s">
        <v>2453</v>
      </c>
    </row>
    <row r="2286" spans="1:5" x14ac:dyDescent="0.25">
      <c r="A2286" s="17" t="s">
        <v>2454</v>
      </c>
      <c r="E2286" s="17" t="s">
        <v>2454</v>
      </c>
    </row>
    <row r="2287" spans="1:5" x14ac:dyDescent="0.25">
      <c r="A2287" s="17" t="s">
        <v>2455</v>
      </c>
      <c r="E2287" s="17" t="s">
        <v>2455</v>
      </c>
    </row>
    <row r="2288" spans="1:5" x14ac:dyDescent="0.25">
      <c r="A2288" s="17" t="s">
        <v>2456</v>
      </c>
      <c r="E2288" s="17" t="s">
        <v>2456</v>
      </c>
    </row>
    <row r="2289" spans="1:5" x14ac:dyDescent="0.25">
      <c r="A2289" s="17" t="s">
        <v>2457</v>
      </c>
      <c r="E2289" s="17" t="s">
        <v>2457</v>
      </c>
    </row>
    <row r="2290" spans="1:5" x14ac:dyDescent="0.25">
      <c r="A2290" s="17" t="s">
        <v>2458</v>
      </c>
      <c r="E2290" s="17" t="s">
        <v>2458</v>
      </c>
    </row>
    <row r="2291" spans="1:5" x14ac:dyDescent="0.25">
      <c r="A2291" s="17" t="s">
        <v>2459</v>
      </c>
      <c r="E2291" s="17" t="s">
        <v>2459</v>
      </c>
    </row>
    <row r="2292" spans="1:5" x14ac:dyDescent="0.25">
      <c r="A2292" s="17" t="s">
        <v>2460</v>
      </c>
      <c r="E2292" s="17" t="s">
        <v>2460</v>
      </c>
    </row>
    <row r="2293" spans="1:5" x14ac:dyDescent="0.25">
      <c r="A2293" s="17" t="s">
        <v>2461</v>
      </c>
      <c r="E2293" s="17" t="s">
        <v>2461</v>
      </c>
    </row>
    <row r="2294" spans="1:5" x14ac:dyDescent="0.25">
      <c r="A2294" s="17" t="s">
        <v>2462</v>
      </c>
      <c r="E2294" s="17" t="s">
        <v>2462</v>
      </c>
    </row>
    <row r="2295" spans="1:5" x14ac:dyDescent="0.25">
      <c r="A2295" s="17" t="s">
        <v>2463</v>
      </c>
      <c r="E2295" s="17" t="s">
        <v>2463</v>
      </c>
    </row>
    <row r="2296" spans="1:5" x14ac:dyDescent="0.25">
      <c r="A2296" s="17" t="s">
        <v>2464</v>
      </c>
      <c r="E2296" s="17" t="s">
        <v>2464</v>
      </c>
    </row>
    <row r="2297" spans="1:5" x14ac:dyDescent="0.25">
      <c r="A2297" s="17" t="s">
        <v>2465</v>
      </c>
      <c r="E2297" s="17" t="s">
        <v>2465</v>
      </c>
    </row>
    <row r="2298" spans="1:5" x14ac:dyDescent="0.25">
      <c r="A2298" s="17" t="s">
        <v>2466</v>
      </c>
      <c r="E2298" s="17" t="s">
        <v>2466</v>
      </c>
    </row>
    <row r="2299" spans="1:5" x14ac:dyDescent="0.25">
      <c r="A2299" s="17" t="s">
        <v>2467</v>
      </c>
      <c r="E2299" s="17" t="s">
        <v>2467</v>
      </c>
    </row>
    <row r="2300" spans="1:5" x14ac:dyDescent="0.25">
      <c r="A2300" s="17" t="s">
        <v>2468</v>
      </c>
      <c r="E2300" s="17" t="s">
        <v>2468</v>
      </c>
    </row>
    <row r="2301" spans="1:5" x14ac:dyDescent="0.25">
      <c r="A2301" s="17" t="s">
        <v>2469</v>
      </c>
      <c r="E2301" s="17" t="s">
        <v>2469</v>
      </c>
    </row>
    <row r="2302" spans="1:5" x14ac:dyDescent="0.25">
      <c r="A2302" s="17" t="s">
        <v>2470</v>
      </c>
      <c r="E2302" s="17" t="s">
        <v>2470</v>
      </c>
    </row>
    <row r="2303" spans="1:5" x14ac:dyDescent="0.25">
      <c r="A2303" s="17" t="s">
        <v>2471</v>
      </c>
      <c r="E2303" s="17" t="s">
        <v>2471</v>
      </c>
    </row>
    <row r="2304" spans="1:5" x14ac:dyDescent="0.25">
      <c r="A2304" s="17" t="s">
        <v>2472</v>
      </c>
      <c r="E2304" s="17" t="s">
        <v>2472</v>
      </c>
    </row>
    <row r="2305" spans="1:5" x14ac:dyDescent="0.25">
      <c r="A2305" s="17" t="s">
        <v>2473</v>
      </c>
      <c r="E2305" s="17" t="s">
        <v>2473</v>
      </c>
    </row>
    <row r="2306" spans="1:5" x14ac:dyDescent="0.25">
      <c r="A2306" s="17" t="s">
        <v>2474</v>
      </c>
      <c r="E2306" s="17" t="s">
        <v>2474</v>
      </c>
    </row>
    <row r="2307" spans="1:5" x14ac:dyDescent="0.25">
      <c r="A2307" s="17" t="s">
        <v>2475</v>
      </c>
      <c r="E2307" s="17" t="s">
        <v>2475</v>
      </c>
    </row>
    <row r="2308" spans="1:5" x14ac:dyDescent="0.25">
      <c r="A2308" s="17" t="s">
        <v>2476</v>
      </c>
      <c r="E2308" s="17" t="s">
        <v>2476</v>
      </c>
    </row>
    <row r="2309" spans="1:5" x14ac:dyDescent="0.25">
      <c r="A2309" s="17" t="s">
        <v>2477</v>
      </c>
      <c r="E2309" s="17" t="s">
        <v>2477</v>
      </c>
    </row>
    <row r="2310" spans="1:5" x14ac:dyDescent="0.25">
      <c r="A2310" s="17" t="s">
        <v>2478</v>
      </c>
      <c r="E2310" s="17" t="s">
        <v>2478</v>
      </c>
    </row>
    <row r="2311" spans="1:5" x14ac:dyDescent="0.25">
      <c r="A2311" s="17" t="s">
        <v>2479</v>
      </c>
      <c r="E2311" s="17" t="s">
        <v>2479</v>
      </c>
    </row>
    <row r="2312" spans="1:5" x14ac:dyDescent="0.25">
      <c r="A2312" s="17" t="s">
        <v>2480</v>
      </c>
      <c r="E2312" s="17" t="s">
        <v>2480</v>
      </c>
    </row>
    <row r="2313" spans="1:5" x14ac:dyDescent="0.25">
      <c r="A2313" s="17" t="s">
        <v>2481</v>
      </c>
      <c r="E2313" s="17" t="s">
        <v>2481</v>
      </c>
    </row>
    <row r="2314" spans="1:5" x14ac:dyDescent="0.25">
      <c r="A2314" s="17" t="s">
        <v>2482</v>
      </c>
      <c r="E2314" s="17" t="s">
        <v>2482</v>
      </c>
    </row>
    <row r="2315" spans="1:5" x14ac:dyDescent="0.25">
      <c r="A2315" s="17" t="s">
        <v>2483</v>
      </c>
      <c r="E2315" s="17" t="s">
        <v>2483</v>
      </c>
    </row>
    <row r="2316" spans="1:5" x14ac:dyDescent="0.25">
      <c r="A2316" s="17" t="s">
        <v>2484</v>
      </c>
      <c r="E2316" s="17" t="s">
        <v>2484</v>
      </c>
    </row>
    <row r="2317" spans="1:5" x14ac:dyDescent="0.25">
      <c r="A2317" s="17" t="s">
        <v>2485</v>
      </c>
      <c r="E2317" s="17" t="s">
        <v>2485</v>
      </c>
    </row>
    <row r="2318" spans="1:5" x14ac:dyDescent="0.25">
      <c r="A2318" s="17" t="s">
        <v>2486</v>
      </c>
      <c r="E2318" s="17" t="s">
        <v>2486</v>
      </c>
    </row>
    <row r="2319" spans="1:5" x14ac:dyDescent="0.25">
      <c r="A2319" s="17" t="s">
        <v>2487</v>
      </c>
      <c r="E2319" s="17" t="s">
        <v>2487</v>
      </c>
    </row>
    <row r="2320" spans="1:5" x14ac:dyDescent="0.25">
      <c r="A2320" s="17" t="s">
        <v>2488</v>
      </c>
      <c r="E2320" s="17" t="s">
        <v>2488</v>
      </c>
    </row>
    <row r="2321" spans="1:5" x14ac:dyDescent="0.25">
      <c r="A2321" s="17" t="s">
        <v>2489</v>
      </c>
      <c r="E2321" s="17" t="s">
        <v>2489</v>
      </c>
    </row>
    <row r="2322" spans="1:5" x14ac:dyDescent="0.25">
      <c r="A2322" s="17" t="s">
        <v>2490</v>
      </c>
      <c r="E2322" s="17" t="s">
        <v>2490</v>
      </c>
    </row>
    <row r="2323" spans="1:5" x14ac:dyDescent="0.25">
      <c r="A2323" s="17" t="s">
        <v>2491</v>
      </c>
      <c r="E2323" s="17" t="s">
        <v>2491</v>
      </c>
    </row>
    <row r="2324" spans="1:5" x14ac:dyDescent="0.25">
      <c r="A2324" s="17" t="s">
        <v>2492</v>
      </c>
      <c r="E2324" s="17" t="s">
        <v>2492</v>
      </c>
    </row>
    <row r="2325" spans="1:5" x14ac:dyDescent="0.25">
      <c r="A2325" s="17" t="s">
        <v>2493</v>
      </c>
      <c r="E2325" s="17" t="s">
        <v>2493</v>
      </c>
    </row>
    <row r="2326" spans="1:5" x14ac:dyDescent="0.25">
      <c r="A2326" s="17" t="s">
        <v>2494</v>
      </c>
      <c r="E2326" s="17" t="s">
        <v>2494</v>
      </c>
    </row>
    <row r="2327" spans="1:5" x14ac:dyDescent="0.25">
      <c r="A2327" s="17" t="s">
        <v>2495</v>
      </c>
      <c r="E2327" s="17" t="s">
        <v>2495</v>
      </c>
    </row>
    <row r="2328" spans="1:5" x14ac:dyDescent="0.25">
      <c r="A2328" s="17" t="s">
        <v>2496</v>
      </c>
      <c r="E2328" s="17" t="s">
        <v>2496</v>
      </c>
    </row>
    <row r="2329" spans="1:5" x14ac:dyDescent="0.25">
      <c r="A2329" s="17" t="s">
        <v>2497</v>
      </c>
      <c r="E2329" s="17" t="s">
        <v>2497</v>
      </c>
    </row>
    <row r="2330" spans="1:5" x14ac:dyDescent="0.25">
      <c r="A2330" s="17" t="s">
        <v>2498</v>
      </c>
      <c r="E2330" s="17" t="s">
        <v>2498</v>
      </c>
    </row>
    <row r="2331" spans="1:5" x14ac:dyDescent="0.25">
      <c r="A2331" s="17" t="s">
        <v>2499</v>
      </c>
      <c r="E2331" s="17" t="s">
        <v>2499</v>
      </c>
    </row>
    <row r="2332" spans="1:5" x14ac:dyDescent="0.25">
      <c r="A2332" s="17" t="s">
        <v>2500</v>
      </c>
      <c r="E2332" s="17" t="s">
        <v>2500</v>
      </c>
    </row>
    <row r="2333" spans="1:5" x14ac:dyDescent="0.25">
      <c r="A2333" s="17" t="s">
        <v>2501</v>
      </c>
      <c r="E2333" s="17" t="s">
        <v>2501</v>
      </c>
    </row>
    <row r="2334" spans="1:5" x14ac:dyDescent="0.25">
      <c r="A2334" s="17" t="s">
        <v>2502</v>
      </c>
      <c r="E2334" s="17" t="s">
        <v>2502</v>
      </c>
    </row>
    <row r="2335" spans="1:5" x14ac:dyDescent="0.25">
      <c r="A2335" s="17" t="s">
        <v>2503</v>
      </c>
      <c r="E2335" s="17" t="s">
        <v>2503</v>
      </c>
    </row>
    <row r="2336" spans="1:5" x14ac:dyDescent="0.25">
      <c r="A2336" s="17" t="s">
        <v>2504</v>
      </c>
      <c r="E2336" s="17" t="s">
        <v>2504</v>
      </c>
    </row>
    <row r="2337" spans="1:5" x14ac:dyDescent="0.25">
      <c r="A2337" s="17" t="s">
        <v>2505</v>
      </c>
      <c r="E2337" s="17" t="s">
        <v>2505</v>
      </c>
    </row>
    <row r="2338" spans="1:5" x14ac:dyDescent="0.25">
      <c r="A2338" s="17" t="s">
        <v>2506</v>
      </c>
      <c r="E2338" s="17" t="s">
        <v>2506</v>
      </c>
    </row>
    <row r="2339" spans="1:5" x14ac:dyDescent="0.25">
      <c r="A2339" s="17" t="s">
        <v>2507</v>
      </c>
      <c r="E2339" s="17" t="s">
        <v>2507</v>
      </c>
    </row>
    <row r="2340" spans="1:5" x14ac:dyDescent="0.25">
      <c r="A2340" s="17" t="s">
        <v>2508</v>
      </c>
      <c r="E2340" s="17" t="s">
        <v>2508</v>
      </c>
    </row>
    <row r="2341" spans="1:5" x14ac:dyDescent="0.25">
      <c r="A2341" s="17" t="s">
        <v>2509</v>
      </c>
      <c r="E2341" s="17" t="s">
        <v>2509</v>
      </c>
    </row>
    <row r="2342" spans="1:5" x14ac:dyDescent="0.25">
      <c r="A2342" s="17" t="s">
        <v>2510</v>
      </c>
      <c r="E2342" s="17" t="s">
        <v>2510</v>
      </c>
    </row>
    <row r="2343" spans="1:5" x14ac:dyDescent="0.25">
      <c r="A2343" s="17" t="s">
        <v>2511</v>
      </c>
      <c r="E2343" s="17" t="s">
        <v>2511</v>
      </c>
    </row>
    <row r="2344" spans="1:5" x14ac:dyDescent="0.25">
      <c r="A2344" s="17" t="s">
        <v>2512</v>
      </c>
      <c r="E2344" s="17" t="s">
        <v>2512</v>
      </c>
    </row>
    <row r="2345" spans="1:5" x14ac:dyDescent="0.25">
      <c r="A2345" s="17" t="s">
        <v>2513</v>
      </c>
      <c r="E2345" s="17" t="s">
        <v>2513</v>
      </c>
    </row>
    <row r="2346" spans="1:5" x14ac:dyDescent="0.25">
      <c r="A2346" s="17" t="s">
        <v>2514</v>
      </c>
      <c r="E2346" s="17" t="s">
        <v>2514</v>
      </c>
    </row>
    <row r="2347" spans="1:5" x14ac:dyDescent="0.25">
      <c r="A2347" s="17" t="s">
        <v>2515</v>
      </c>
      <c r="E2347" s="17" t="s">
        <v>2515</v>
      </c>
    </row>
    <row r="2348" spans="1:5" x14ac:dyDescent="0.25">
      <c r="A2348" s="17" t="s">
        <v>2516</v>
      </c>
      <c r="E2348" s="17" t="s">
        <v>2516</v>
      </c>
    </row>
    <row r="2349" spans="1:5" x14ac:dyDescent="0.25">
      <c r="A2349" s="17" t="s">
        <v>2517</v>
      </c>
      <c r="E2349" s="17" t="s">
        <v>2517</v>
      </c>
    </row>
    <row r="2350" spans="1:5" x14ac:dyDescent="0.25">
      <c r="A2350" s="17" t="s">
        <v>2518</v>
      </c>
      <c r="E2350" s="17" t="s">
        <v>2518</v>
      </c>
    </row>
    <row r="2351" spans="1:5" x14ac:dyDescent="0.25">
      <c r="A2351" s="17" t="s">
        <v>2519</v>
      </c>
      <c r="E2351" s="17" t="s">
        <v>2519</v>
      </c>
    </row>
    <row r="2352" spans="1:5" x14ac:dyDescent="0.25">
      <c r="A2352" s="17" t="s">
        <v>2520</v>
      </c>
      <c r="E2352" s="17" t="s">
        <v>2520</v>
      </c>
    </row>
    <row r="2353" spans="1:5" x14ac:dyDescent="0.25">
      <c r="A2353" s="17" t="s">
        <v>2521</v>
      </c>
      <c r="E2353" s="17" t="s">
        <v>2521</v>
      </c>
    </row>
    <row r="2354" spans="1:5" x14ac:dyDescent="0.25">
      <c r="A2354" s="17" t="s">
        <v>2522</v>
      </c>
      <c r="E2354" s="17" t="s">
        <v>2522</v>
      </c>
    </row>
    <row r="2355" spans="1:5" x14ac:dyDescent="0.25">
      <c r="A2355" s="17" t="s">
        <v>2523</v>
      </c>
      <c r="E2355" s="17" t="s">
        <v>2523</v>
      </c>
    </row>
    <row r="2356" spans="1:5" x14ac:dyDescent="0.25">
      <c r="A2356" s="17" t="s">
        <v>2524</v>
      </c>
      <c r="E2356" s="17" t="s">
        <v>2524</v>
      </c>
    </row>
    <row r="2357" spans="1:5" x14ac:dyDescent="0.25">
      <c r="A2357" s="17" t="s">
        <v>2525</v>
      </c>
      <c r="E2357" s="17" t="s">
        <v>2525</v>
      </c>
    </row>
    <row r="2358" spans="1:5" x14ac:dyDescent="0.25">
      <c r="A2358" s="17" t="s">
        <v>2526</v>
      </c>
      <c r="E2358" s="17" t="s">
        <v>2526</v>
      </c>
    </row>
    <row r="2359" spans="1:5" x14ac:dyDescent="0.25">
      <c r="A2359" s="17" t="s">
        <v>2527</v>
      </c>
      <c r="E2359" s="17" t="s">
        <v>2527</v>
      </c>
    </row>
    <row r="2360" spans="1:5" x14ac:dyDescent="0.25">
      <c r="A2360" s="17" t="s">
        <v>2528</v>
      </c>
      <c r="E2360" s="17" t="s">
        <v>2528</v>
      </c>
    </row>
    <row r="2361" spans="1:5" x14ac:dyDescent="0.25">
      <c r="A2361" s="17" t="s">
        <v>2529</v>
      </c>
      <c r="E2361" s="17" t="s">
        <v>2529</v>
      </c>
    </row>
    <row r="2362" spans="1:5" x14ac:dyDescent="0.25">
      <c r="A2362" s="17" t="s">
        <v>2530</v>
      </c>
      <c r="E2362" s="17" t="s">
        <v>2530</v>
      </c>
    </row>
    <row r="2363" spans="1:5" x14ac:dyDescent="0.25">
      <c r="A2363" s="17" t="s">
        <v>2531</v>
      </c>
      <c r="E2363" s="17" t="s">
        <v>2531</v>
      </c>
    </row>
    <row r="2364" spans="1:5" x14ac:dyDescent="0.25">
      <c r="A2364" s="17" t="s">
        <v>2532</v>
      </c>
      <c r="E2364" s="17" t="s">
        <v>2532</v>
      </c>
    </row>
    <row r="2365" spans="1:5" x14ac:dyDescent="0.25">
      <c r="A2365" s="17" t="s">
        <v>2533</v>
      </c>
      <c r="E2365" s="17" t="s">
        <v>2533</v>
      </c>
    </row>
    <row r="2366" spans="1:5" x14ac:dyDescent="0.25">
      <c r="A2366" s="17" t="s">
        <v>2534</v>
      </c>
      <c r="E2366" s="17" t="s">
        <v>2534</v>
      </c>
    </row>
    <row r="2367" spans="1:5" x14ac:dyDescent="0.25">
      <c r="A2367" s="17" t="s">
        <v>2535</v>
      </c>
      <c r="E2367" s="17" t="s">
        <v>2535</v>
      </c>
    </row>
    <row r="2368" spans="1:5" x14ac:dyDescent="0.25">
      <c r="A2368" s="17" t="s">
        <v>2536</v>
      </c>
      <c r="E2368" s="17" t="s">
        <v>2536</v>
      </c>
    </row>
    <row r="2369" spans="1:5" x14ac:dyDescent="0.25">
      <c r="A2369" s="17" t="s">
        <v>2537</v>
      </c>
      <c r="E2369" s="17" t="s">
        <v>2537</v>
      </c>
    </row>
    <row r="2370" spans="1:5" x14ac:dyDescent="0.25">
      <c r="A2370" s="17" t="s">
        <v>2538</v>
      </c>
      <c r="E2370" s="17" t="s">
        <v>2538</v>
      </c>
    </row>
    <row r="2371" spans="1:5" x14ac:dyDescent="0.25">
      <c r="A2371" s="17" t="s">
        <v>2539</v>
      </c>
      <c r="E2371" s="17" t="s">
        <v>2539</v>
      </c>
    </row>
    <row r="2372" spans="1:5" x14ac:dyDescent="0.25">
      <c r="A2372" s="17" t="s">
        <v>2540</v>
      </c>
      <c r="E2372" s="17" t="s">
        <v>2540</v>
      </c>
    </row>
    <row r="2373" spans="1:5" x14ac:dyDescent="0.25">
      <c r="A2373" s="17" t="s">
        <v>2541</v>
      </c>
      <c r="E2373" s="17" t="s">
        <v>2541</v>
      </c>
    </row>
    <row r="2374" spans="1:5" x14ac:dyDescent="0.25">
      <c r="A2374" s="17" t="s">
        <v>2542</v>
      </c>
      <c r="E2374" s="17" t="s">
        <v>2542</v>
      </c>
    </row>
    <row r="2375" spans="1:5" x14ac:dyDescent="0.25">
      <c r="A2375" s="17" t="s">
        <v>2543</v>
      </c>
      <c r="E2375" s="17" t="s">
        <v>2543</v>
      </c>
    </row>
    <row r="2376" spans="1:5" x14ac:dyDescent="0.25">
      <c r="A2376" s="17" t="s">
        <v>2544</v>
      </c>
      <c r="E2376" s="17" t="s">
        <v>2544</v>
      </c>
    </row>
    <row r="2377" spans="1:5" x14ac:dyDescent="0.25">
      <c r="A2377" s="17" t="s">
        <v>2545</v>
      </c>
      <c r="E2377" s="17" t="s">
        <v>2545</v>
      </c>
    </row>
    <row r="2378" spans="1:5" x14ac:dyDescent="0.25">
      <c r="A2378" s="17" t="s">
        <v>2546</v>
      </c>
      <c r="E2378" s="17" t="s">
        <v>2546</v>
      </c>
    </row>
    <row r="2379" spans="1:5" x14ac:dyDescent="0.25">
      <c r="A2379" s="17" t="s">
        <v>2547</v>
      </c>
      <c r="E2379" s="17" t="s">
        <v>2547</v>
      </c>
    </row>
    <row r="2380" spans="1:5" x14ac:dyDescent="0.25">
      <c r="A2380" s="17" t="s">
        <v>2548</v>
      </c>
      <c r="E2380" s="17" t="s">
        <v>2548</v>
      </c>
    </row>
    <row r="2381" spans="1:5" x14ac:dyDescent="0.25">
      <c r="A2381" s="17" t="s">
        <v>2549</v>
      </c>
      <c r="E2381" s="17" t="s">
        <v>2549</v>
      </c>
    </row>
    <row r="2382" spans="1:5" x14ac:dyDescent="0.25">
      <c r="A2382" s="17" t="s">
        <v>2550</v>
      </c>
      <c r="E2382" s="17" t="s">
        <v>2550</v>
      </c>
    </row>
    <row r="2383" spans="1:5" x14ac:dyDescent="0.25">
      <c r="A2383" s="17" t="s">
        <v>2551</v>
      </c>
      <c r="E2383" s="17" t="s">
        <v>2551</v>
      </c>
    </row>
    <row r="2384" spans="1:5" x14ac:dyDescent="0.25">
      <c r="A2384" s="17" t="s">
        <v>2552</v>
      </c>
      <c r="E2384" s="17" t="s">
        <v>2552</v>
      </c>
    </row>
    <row r="2385" spans="1:5" x14ac:dyDescent="0.25">
      <c r="A2385" s="17" t="s">
        <v>2553</v>
      </c>
      <c r="E2385" s="17" t="s">
        <v>2553</v>
      </c>
    </row>
    <row r="2386" spans="1:5" x14ac:dyDescent="0.25">
      <c r="A2386" s="17" t="s">
        <v>2554</v>
      </c>
      <c r="E2386" s="17" t="s">
        <v>2554</v>
      </c>
    </row>
    <row r="2387" spans="1:5" x14ac:dyDescent="0.25">
      <c r="A2387" s="17" t="s">
        <v>2555</v>
      </c>
      <c r="E2387" s="17" t="s">
        <v>2555</v>
      </c>
    </row>
    <row r="2388" spans="1:5" x14ac:dyDescent="0.25">
      <c r="A2388" s="17" t="s">
        <v>2556</v>
      </c>
      <c r="E2388" s="17" t="s">
        <v>2556</v>
      </c>
    </row>
    <row r="2389" spans="1:5" x14ac:dyDescent="0.25">
      <c r="A2389" s="17" t="s">
        <v>2557</v>
      </c>
      <c r="E2389" s="17" t="s">
        <v>2557</v>
      </c>
    </row>
    <row r="2390" spans="1:5" x14ac:dyDescent="0.25">
      <c r="A2390" s="17" t="s">
        <v>2558</v>
      </c>
      <c r="E2390" s="17" t="s">
        <v>2558</v>
      </c>
    </row>
    <row r="2391" spans="1:5" x14ac:dyDescent="0.25">
      <c r="A2391" s="17" t="s">
        <v>2559</v>
      </c>
      <c r="E2391" s="17" t="s">
        <v>2559</v>
      </c>
    </row>
    <row r="2392" spans="1:5" x14ac:dyDescent="0.25">
      <c r="A2392" s="17" t="s">
        <v>2560</v>
      </c>
      <c r="E2392" s="17" t="s">
        <v>2560</v>
      </c>
    </row>
    <row r="2393" spans="1:5" x14ac:dyDescent="0.25">
      <c r="A2393" s="17" t="s">
        <v>2561</v>
      </c>
      <c r="E2393" s="17" t="s">
        <v>2561</v>
      </c>
    </row>
    <row r="2394" spans="1:5" x14ac:dyDescent="0.25">
      <c r="A2394" s="17" t="s">
        <v>2562</v>
      </c>
      <c r="E2394" s="17" t="s">
        <v>2562</v>
      </c>
    </row>
    <row r="2395" spans="1:5" x14ac:dyDescent="0.25">
      <c r="A2395" s="17" t="s">
        <v>2563</v>
      </c>
      <c r="E2395" s="17" t="s">
        <v>2563</v>
      </c>
    </row>
    <row r="2396" spans="1:5" x14ac:dyDescent="0.25">
      <c r="A2396" s="17" t="s">
        <v>2564</v>
      </c>
      <c r="E2396" s="17" t="s">
        <v>2564</v>
      </c>
    </row>
    <row r="2397" spans="1:5" x14ac:dyDescent="0.25">
      <c r="A2397" s="17" t="s">
        <v>2565</v>
      </c>
      <c r="E2397" s="17" t="s">
        <v>2565</v>
      </c>
    </row>
    <row r="2398" spans="1:5" x14ac:dyDescent="0.25">
      <c r="A2398" s="17" t="s">
        <v>2566</v>
      </c>
      <c r="E2398" s="17" t="s">
        <v>2566</v>
      </c>
    </row>
    <row r="2399" spans="1:5" x14ac:dyDescent="0.25">
      <c r="A2399" s="17" t="s">
        <v>2567</v>
      </c>
      <c r="E2399" s="17" t="s">
        <v>2567</v>
      </c>
    </row>
    <row r="2400" spans="1:5" x14ac:dyDescent="0.25">
      <c r="A2400" s="17" t="s">
        <v>2568</v>
      </c>
      <c r="E2400" s="17" t="s">
        <v>2568</v>
      </c>
    </row>
    <row r="2401" spans="1:5" x14ac:dyDescent="0.25">
      <c r="A2401" s="17" t="s">
        <v>2569</v>
      </c>
      <c r="E2401" s="17" t="s">
        <v>2569</v>
      </c>
    </row>
    <row r="2402" spans="1:5" x14ac:dyDescent="0.25">
      <c r="A2402" s="17" t="s">
        <v>2570</v>
      </c>
      <c r="E2402" s="17" t="s">
        <v>2570</v>
      </c>
    </row>
    <row r="2403" spans="1:5" x14ac:dyDescent="0.25">
      <c r="A2403" s="17" t="s">
        <v>2571</v>
      </c>
      <c r="E2403" s="17" t="s">
        <v>2571</v>
      </c>
    </row>
    <row r="2404" spans="1:5" x14ac:dyDescent="0.25">
      <c r="A2404" s="17" t="s">
        <v>2572</v>
      </c>
      <c r="E2404" s="17" t="s">
        <v>2572</v>
      </c>
    </row>
    <row r="2405" spans="1:5" x14ac:dyDescent="0.25">
      <c r="A2405" s="17" t="s">
        <v>2573</v>
      </c>
      <c r="E2405" s="17" t="s">
        <v>2573</v>
      </c>
    </row>
    <row r="2406" spans="1:5" x14ac:dyDescent="0.25">
      <c r="A2406" s="17" t="s">
        <v>2574</v>
      </c>
      <c r="E2406" s="17" t="s">
        <v>2574</v>
      </c>
    </row>
    <row r="2407" spans="1:5" x14ac:dyDescent="0.25">
      <c r="A2407" s="17" t="s">
        <v>2575</v>
      </c>
      <c r="E2407" s="17" t="s">
        <v>2575</v>
      </c>
    </row>
    <row r="2408" spans="1:5" x14ac:dyDescent="0.25">
      <c r="A2408" s="17" t="s">
        <v>2576</v>
      </c>
      <c r="E2408" s="17" t="s">
        <v>2576</v>
      </c>
    </row>
    <row r="2409" spans="1:5" x14ac:dyDescent="0.25">
      <c r="A2409" s="17" t="s">
        <v>2577</v>
      </c>
      <c r="E2409" s="17" t="s">
        <v>2577</v>
      </c>
    </row>
    <row r="2410" spans="1:5" x14ac:dyDescent="0.25">
      <c r="A2410" s="17" t="s">
        <v>2578</v>
      </c>
      <c r="E2410" s="17" t="s">
        <v>2578</v>
      </c>
    </row>
    <row r="2411" spans="1:5" x14ac:dyDescent="0.25">
      <c r="A2411" s="17" t="s">
        <v>2579</v>
      </c>
      <c r="E2411" s="17" t="s">
        <v>2579</v>
      </c>
    </row>
    <row r="2412" spans="1:5" x14ac:dyDescent="0.25">
      <c r="A2412" s="17" t="s">
        <v>2580</v>
      </c>
      <c r="E2412" s="17" t="s">
        <v>2580</v>
      </c>
    </row>
    <row r="2413" spans="1:5" x14ac:dyDescent="0.25">
      <c r="A2413" s="17" t="s">
        <v>2581</v>
      </c>
      <c r="E2413" s="17" t="s">
        <v>2581</v>
      </c>
    </row>
    <row r="2414" spans="1:5" x14ac:dyDescent="0.25">
      <c r="A2414" s="17" t="s">
        <v>2582</v>
      </c>
      <c r="E2414" s="17" t="s">
        <v>2582</v>
      </c>
    </row>
    <row r="2415" spans="1:5" x14ac:dyDescent="0.25">
      <c r="A2415" s="17" t="s">
        <v>2583</v>
      </c>
      <c r="E2415" s="17" t="s">
        <v>2583</v>
      </c>
    </row>
    <row r="2416" spans="1:5" x14ac:dyDescent="0.25">
      <c r="A2416" s="17" t="s">
        <v>2584</v>
      </c>
      <c r="E2416" s="17" t="s">
        <v>2584</v>
      </c>
    </row>
    <row r="2417" spans="1:5" x14ac:dyDescent="0.25">
      <c r="A2417" s="17" t="s">
        <v>2585</v>
      </c>
      <c r="E2417" s="17" t="s">
        <v>2585</v>
      </c>
    </row>
    <row r="2418" spans="1:5" x14ac:dyDescent="0.25">
      <c r="A2418" s="17" t="s">
        <v>2586</v>
      </c>
      <c r="E2418" s="17" t="s">
        <v>2586</v>
      </c>
    </row>
    <row r="2419" spans="1:5" x14ac:dyDescent="0.25">
      <c r="A2419" s="17" t="s">
        <v>2587</v>
      </c>
      <c r="E2419" s="17" t="s">
        <v>2587</v>
      </c>
    </row>
    <row r="2420" spans="1:5" x14ac:dyDescent="0.25">
      <c r="A2420" s="17" t="s">
        <v>2588</v>
      </c>
      <c r="E2420" s="17" t="s">
        <v>2588</v>
      </c>
    </row>
    <row r="2421" spans="1:5" x14ac:dyDescent="0.25">
      <c r="A2421" s="17" t="s">
        <v>2589</v>
      </c>
      <c r="E2421" s="17" t="s">
        <v>2589</v>
      </c>
    </row>
    <row r="2422" spans="1:5" x14ac:dyDescent="0.25">
      <c r="A2422" s="17" t="s">
        <v>2590</v>
      </c>
      <c r="E2422" s="17" t="s">
        <v>2590</v>
      </c>
    </row>
    <row r="2423" spans="1:5" x14ac:dyDescent="0.25">
      <c r="A2423" s="17" t="s">
        <v>2591</v>
      </c>
      <c r="E2423" s="17" t="s">
        <v>2591</v>
      </c>
    </row>
    <row r="2424" spans="1:5" x14ac:dyDescent="0.25">
      <c r="A2424" s="17" t="s">
        <v>2592</v>
      </c>
      <c r="E2424" s="17" t="s">
        <v>2592</v>
      </c>
    </row>
    <row r="2425" spans="1:5" x14ac:dyDescent="0.25">
      <c r="A2425" s="17" t="s">
        <v>2593</v>
      </c>
      <c r="E2425" s="17" t="s">
        <v>2593</v>
      </c>
    </row>
    <row r="2426" spans="1:5" x14ac:dyDescent="0.25">
      <c r="A2426" s="17" t="s">
        <v>2594</v>
      </c>
      <c r="E2426" s="17" t="s">
        <v>2594</v>
      </c>
    </row>
    <row r="2427" spans="1:5" x14ac:dyDescent="0.25">
      <c r="A2427" s="17" t="s">
        <v>2595</v>
      </c>
      <c r="E2427" s="17" t="s">
        <v>2595</v>
      </c>
    </row>
    <row r="2428" spans="1:5" x14ac:dyDescent="0.25">
      <c r="A2428" s="17" t="s">
        <v>2596</v>
      </c>
      <c r="E2428" s="17" t="s">
        <v>2596</v>
      </c>
    </row>
    <row r="2429" spans="1:5" x14ac:dyDescent="0.25">
      <c r="A2429" s="17" t="s">
        <v>2597</v>
      </c>
      <c r="E2429" s="17" t="s">
        <v>2597</v>
      </c>
    </row>
    <row r="2430" spans="1:5" x14ac:dyDescent="0.25">
      <c r="A2430" s="17" t="s">
        <v>2598</v>
      </c>
      <c r="E2430" s="17" t="s">
        <v>2598</v>
      </c>
    </row>
    <row r="2431" spans="1:5" x14ac:dyDescent="0.25">
      <c r="A2431" s="17" t="s">
        <v>2599</v>
      </c>
      <c r="E2431" s="17" t="s">
        <v>2599</v>
      </c>
    </row>
    <row r="2432" spans="1:5" x14ac:dyDescent="0.25">
      <c r="A2432" s="17" t="s">
        <v>2600</v>
      </c>
      <c r="E2432" s="17" t="s">
        <v>2600</v>
      </c>
    </row>
    <row r="2433" spans="1:5" x14ac:dyDescent="0.25">
      <c r="A2433" s="17" t="s">
        <v>2601</v>
      </c>
      <c r="E2433" s="17" t="s">
        <v>2601</v>
      </c>
    </row>
    <row r="2434" spans="1:5" x14ac:dyDescent="0.25">
      <c r="A2434" s="17" t="s">
        <v>2602</v>
      </c>
      <c r="E2434" s="17" t="s">
        <v>2602</v>
      </c>
    </row>
    <row r="2435" spans="1:5" x14ac:dyDescent="0.25">
      <c r="A2435" s="17" t="s">
        <v>2603</v>
      </c>
      <c r="E2435" s="17" t="s">
        <v>2603</v>
      </c>
    </row>
    <row r="2436" spans="1:5" x14ac:dyDescent="0.25">
      <c r="A2436" s="17" t="s">
        <v>2604</v>
      </c>
      <c r="E2436" s="17" t="s">
        <v>2604</v>
      </c>
    </row>
    <row r="2437" spans="1:5" x14ac:dyDescent="0.25">
      <c r="A2437" s="17" t="s">
        <v>2605</v>
      </c>
      <c r="E2437" s="17" t="s">
        <v>2605</v>
      </c>
    </row>
    <row r="2438" spans="1:5" x14ac:dyDescent="0.25">
      <c r="A2438" s="17" t="s">
        <v>2606</v>
      </c>
      <c r="E2438" s="17" t="s">
        <v>2606</v>
      </c>
    </row>
    <row r="2439" spans="1:5" x14ac:dyDescent="0.25">
      <c r="A2439" s="17" t="s">
        <v>2607</v>
      </c>
      <c r="E2439" s="17" t="s">
        <v>2607</v>
      </c>
    </row>
    <row r="2440" spans="1:5" x14ac:dyDescent="0.25">
      <c r="A2440" s="17" t="s">
        <v>2608</v>
      </c>
      <c r="E2440" s="17" t="s">
        <v>2608</v>
      </c>
    </row>
    <row r="2441" spans="1:5" x14ac:dyDescent="0.25">
      <c r="A2441" s="17" t="s">
        <v>2609</v>
      </c>
      <c r="E2441" s="17" t="s">
        <v>2609</v>
      </c>
    </row>
    <row r="2442" spans="1:5" x14ac:dyDescent="0.25">
      <c r="A2442" s="17" t="s">
        <v>2610</v>
      </c>
      <c r="E2442" s="17" t="s">
        <v>2610</v>
      </c>
    </row>
    <row r="2443" spans="1:5" x14ac:dyDescent="0.25">
      <c r="A2443" s="17" t="s">
        <v>2611</v>
      </c>
      <c r="E2443" s="17" t="s">
        <v>2611</v>
      </c>
    </row>
    <row r="2444" spans="1:5" x14ac:dyDescent="0.25">
      <c r="A2444" s="17" t="s">
        <v>2612</v>
      </c>
      <c r="E2444" s="17" t="s">
        <v>2612</v>
      </c>
    </row>
    <row r="2445" spans="1:5" x14ac:dyDescent="0.25">
      <c r="A2445" s="17" t="s">
        <v>2613</v>
      </c>
      <c r="E2445" s="17" t="s">
        <v>2613</v>
      </c>
    </row>
    <row r="2446" spans="1:5" x14ac:dyDescent="0.25">
      <c r="A2446" s="17" t="s">
        <v>2614</v>
      </c>
      <c r="E2446" s="17" t="s">
        <v>2614</v>
      </c>
    </row>
    <row r="2447" spans="1:5" x14ac:dyDescent="0.25">
      <c r="A2447" s="17" t="s">
        <v>2615</v>
      </c>
      <c r="E2447" s="17" t="s">
        <v>2615</v>
      </c>
    </row>
    <row r="2448" spans="1:5" x14ac:dyDescent="0.25">
      <c r="A2448" s="17" t="s">
        <v>2616</v>
      </c>
      <c r="E2448" s="17" t="s">
        <v>2616</v>
      </c>
    </row>
    <row r="2449" spans="1:5" x14ac:dyDescent="0.25">
      <c r="A2449" s="17" t="s">
        <v>2617</v>
      </c>
      <c r="E2449" s="17" t="s">
        <v>2617</v>
      </c>
    </row>
    <row r="2450" spans="1:5" x14ac:dyDescent="0.25">
      <c r="A2450" s="17" t="s">
        <v>2618</v>
      </c>
      <c r="E2450" s="17" t="s">
        <v>2618</v>
      </c>
    </row>
    <row r="2451" spans="1:5" x14ac:dyDescent="0.25">
      <c r="A2451" s="17" t="s">
        <v>2619</v>
      </c>
      <c r="E2451" s="17" t="s">
        <v>2619</v>
      </c>
    </row>
    <row r="2452" spans="1:5" x14ac:dyDescent="0.25">
      <c r="A2452" s="17" t="s">
        <v>2620</v>
      </c>
      <c r="E2452" s="17" t="s">
        <v>2620</v>
      </c>
    </row>
    <row r="2453" spans="1:5" x14ac:dyDescent="0.25">
      <c r="A2453" s="17" t="s">
        <v>2621</v>
      </c>
      <c r="E2453" s="17" t="s">
        <v>2621</v>
      </c>
    </row>
    <row r="2454" spans="1:5" x14ac:dyDescent="0.25">
      <c r="A2454" s="17" t="s">
        <v>2622</v>
      </c>
      <c r="E2454" s="17" t="s">
        <v>2622</v>
      </c>
    </row>
    <row r="2455" spans="1:5" x14ac:dyDescent="0.25">
      <c r="A2455" s="17" t="s">
        <v>2623</v>
      </c>
      <c r="E2455" s="17" t="s">
        <v>2623</v>
      </c>
    </row>
    <row r="2456" spans="1:5" x14ac:dyDescent="0.25">
      <c r="A2456" s="17" t="s">
        <v>2624</v>
      </c>
      <c r="E2456" s="17" t="s">
        <v>2624</v>
      </c>
    </row>
    <row r="2457" spans="1:5" x14ac:dyDescent="0.25">
      <c r="A2457" s="17" t="s">
        <v>2625</v>
      </c>
      <c r="E2457" s="17" t="s">
        <v>2625</v>
      </c>
    </row>
    <row r="2458" spans="1:5" x14ac:dyDescent="0.25">
      <c r="A2458" s="17" t="s">
        <v>2626</v>
      </c>
      <c r="E2458" s="17" t="s">
        <v>2626</v>
      </c>
    </row>
    <row r="2459" spans="1:5" x14ac:dyDescent="0.25">
      <c r="A2459" s="17" t="s">
        <v>2627</v>
      </c>
      <c r="E2459" s="17" t="s">
        <v>2627</v>
      </c>
    </row>
    <row r="2460" spans="1:5" x14ac:dyDescent="0.25">
      <c r="A2460" s="17" t="s">
        <v>2628</v>
      </c>
      <c r="E2460" s="17" t="s">
        <v>2628</v>
      </c>
    </row>
    <row r="2461" spans="1:5" x14ac:dyDescent="0.25">
      <c r="A2461" s="17" t="s">
        <v>2629</v>
      </c>
      <c r="E2461" s="17" t="s">
        <v>2629</v>
      </c>
    </row>
    <row r="2462" spans="1:5" x14ac:dyDescent="0.25">
      <c r="A2462" s="17" t="s">
        <v>2630</v>
      </c>
      <c r="E2462" s="17" t="s">
        <v>2630</v>
      </c>
    </row>
    <row r="2463" spans="1:5" x14ac:dyDescent="0.25">
      <c r="A2463" s="17" t="s">
        <v>2631</v>
      </c>
      <c r="E2463" s="17" t="s">
        <v>2631</v>
      </c>
    </row>
    <row r="2464" spans="1:5" x14ac:dyDescent="0.25">
      <c r="A2464" s="17" t="s">
        <v>2632</v>
      </c>
      <c r="E2464" s="17" t="s">
        <v>2632</v>
      </c>
    </row>
    <row r="2465" spans="1:5" x14ac:dyDescent="0.25">
      <c r="A2465" s="17" t="s">
        <v>2633</v>
      </c>
      <c r="E2465" s="17" t="s">
        <v>2633</v>
      </c>
    </row>
    <row r="2466" spans="1:5" x14ac:dyDescent="0.25">
      <c r="A2466" s="17" t="s">
        <v>2634</v>
      </c>
      <c r="E2466" s="17" t="s">
        <v>2634</v>
      </c>
    </row>
    <row r="2467" spans="1:5" x14ac:dyDescent="0.25">
      <c r="A2467" s="17" t="s">
        <v>2635</v>
      </c>
      <c r="E2467" s="17" t="s">
        <v>2635</v>
      </c>
    </row>
    <row r="2468" spans="1:5" x14ac:dyDescent="0.25">
      <c r="A2468" s="17" t="s">
        <v>2636</v>
      </c>
      <c r="E2468" s="17" t="s">
        <v>2636</v>
      </c>
    </row>
    <row r="2469" spans="1:5" x14ac:dyDescent="0.25">
      <c r="A2469" s="17" t="s">
        <v>2637</v>
      </c>
      <c r="E2469" s="17" t="s">
        <v>2637</v>
      </c>
    </row>
    <row r="2470" spans="1:5" x14ac:dyDescent="0.25">
      <c r="A2470" s="17" t="s">
        <v>2638</v>
      </c>
      <c r="E2470" s="17" t="s">
        <v>2638</v>
      </c>
    </row>
    <row r="2471" spans="1:5" x14ac:dyDescent="0.25">
      <c r="A2471" s="17" t="s">
        <v>2639</v>
      </c>
      <c r="E2471" s="17" t="s">
        <v>2639</v>
      </c>
    </row>
    <row r="2472" spans="1:5" x14ac:dyDescent="0.25">
      <c r="A2472" s="17" t="s">
        <v>2640</v>
      </c>
      <c r="E2472" s="17" t="s">
        <v>2640</v>
      </c>
    </row>
    <row r="2473" spans="1:5" x14ac:dyDescent="0.25">
      <c r="A2473" s="17" t="s">
        <v>2641</v>
      </c>
      <c r="E2473" s="17" t="s">
        <v>2641</v>
      </c>
    </row>
    <row r="2474" spans="1:5" x14ac:dyDescent="0.25">
      <c r="A2474" s="17" t="s">
        <v>2642</v>
      </c>
      <c r="E2474" s="17" t="s">
        <v>2642</v>
      </c>
    </row>
    <row r="2475" spans="1:5" x14ac:dyDescent="0.25">
      <c r="A2475" s="17" t="s">
        <v>2643</v>
      </c>
      <c r="E2475" s="17" t="s">
        <v>2643</v>
      </c>
    </row>
    <row r="2476" spans="1:5" x14ac:dyDescent="0.25">
      <c r="A2476" s="17" t="s">
        <v>2644</v>
      </c>
      <c r="E2476" s="17" t="s">
        <v>2644</v>
      </c>
    </row>
    <row r="2477" spans="1:5" x14ac:dyDescent="0.25">
      <c r="A2477" s="17" t="s">
        <v>2645</v>
      </c>
      <c r="E2477" s="17" t="s">
        <v>2645</v>
      </c>
    </row>
    <row r="2478" spans="1:5" x14ac:dyDescent="0.25">
      <c r="A2478" s="17" t="s">
        <v>2646</v>
      </c>
      <c r="E2478" s="17" t="s">
        <v>2646</v>
      </c>
    </row>
    <row r="2479" spans="1:5" x14ac:dyDescent="0.25">
      <c r="A2479" s="17" t="s">
        <v>2647</v>
      </c>
      <c r="E2479" s="17" t="s">
        <v>2647</v>
      </c>
    </row>
    <row r="2480" spans="1:5" x14ac:dyDescent="0.25">
      <c r="A2480" s="17" t="s">
        <v>2648</v>
      </c>
      <c r="E2480" s="17" t="s">
        <v>2648</v>
      </c>
    </row>
    <row r="2481" spans="1:5" x14ac:dyDescent="0.25">
      <c r="A2481" s="17" t="s">
        <v>2649</v>
      </c>
      <c r="E2481" s="17" t="s">
        <v>2649</v>
      </c>
    </row>
    <row r="2482" spans="1:5" x14ac:dyDescent="0.25">
      <c r="A2482" s="17" t="s">
        <v>2650</v>
      </c>
      <c r="E2482" s="17" t="s">
        <v>2650</v>
      </c>
    </row>
    <row r="2483" spans="1:5" x14ac:dyDescent="0.25">
      <c r="A2483" s="17" t="s">
        <v>2651</v>
      </c>
      <c r="E2483" s="17" t="s">
        <v>2651</v>
      </c>
    </row>
    <row r="2484" spans="1:5" x14ac:dyDescent="0.25">
      <c r="A2484" s="17" t="s">
        <v>2652</v>
      </c>
      <c r="E2484" s="17" t="s">
        <v>2652</v>
      </c>
    </row>
    <row r="2485" spans="1:5" x14ac:dyDescent="0.25">
      <c r="A2485" s="17" t="s">
        <v>2653</v>
      </c>
      <c r="E2485" s="17" t="s">
        <v>2653</v>
      </c>
    </row>
    <row r="2486" spans="1:5" x14ac:dyDescent="0.25">
      <c r="A2486" s="17" t="s">
        <v>2654</v>
      </c>
      <c r="E2486" s="17" t="s">
        <v>2654</v>
      </c>
    </row>
    <row r="2487" spans="1:5" x14ac:dyDescent="0.25">
      <c r="A2487" s="17" t="s">
        <v>2655</v>
      </c>
      <c r="E2487" s="17" t="s">
        <v>2655</v>
      </c>
    </row>
    <row r="2488" spans="1:5" x14ac:dyDescent="0.25">
      <c r="A2488" s="17" t="s">
        <v>2656</v>
      </c>
      <c r="E2488" s="17" t="s">
        <v>2656</v>
      </c>
    </row>
    <row r="2489" spans="1:5" x14ac:dyDescent="0.25">
      <c r="A2489" s="17" t="s">
        <v>2657</v>
      </c>
      <c r="E2489" s="17" t="s">
        <v>2657</v>
      </c>
    </row>
    <row r="2490" spans="1:5" x14ac:dyDescent="0.25">
      <c r="A2490" s="17" t="s">
        <v>2658</v>
      </c>
      <c r="E2490" s="17" t="s">
        <v>2658</v>
      </c>
    </row>
    <row r="2491" spans="1:5" x14ac:dyDescent="0.25">
      <c r="A2491" s="17" t="s">
        <v>2659</v>
      </c>
      <c r="E2491" s="17" t="s">
        <v>2659</v>
      </c>
    </row>
    <row r="2492" spans="1:5" x14ac:dyDescent="0.25">
      <c r="A2492" s="17" t="s">
        <v>2660</v>
      </c>
      <c r="E2492" s="17" t="s">
        <v>2660</v>
      </c>
    </row>
    <row r="2493" spans="1:5" x14ac:dyDescent="0.25">
      <c r="A2493" s="17" t="s">
        <v>2661</v>
      </c>
      <c r="E2493" s="17" t="s">
        <v>2661</v>
      </c>
    </row>
    <row r="2494" spans="1:5" x14ac:dyDescent="0.25">
      <c r="A2494" s="17" t="s">
        <v>2662</v>
      </c>
      <c r="E2494" s="17" t="s">
        <v>2662</v>
      </c>
    </row>
    <row r="2495" spans="1:5" x14ac:dyDescent="0.25">
      <c r="A2495" s="17" t="s">
        <v>2663</v>
      </c>
      <c r="E2495" s="17" t="s">
        <v>2663</v>
      </c>
    </row>
    <row r="2496" spans="1:5" x14ac:dyDescent="0.25">
      <c r="A2496" s="17" t="s">
        <v>2664</v>
      </c>
      <c r="E2496" s="17" t="s">
        <v>2664</v>
      </c>
    </row>
    <row r="2497" spans="1:5" x14ac:dyDescent="0.25">
      <c r="A2497" s="17" t="s">
        <v>2665</v>
      </c>
      <c r="E2497" s="17" t="s">
        <v>2665</v>
      </c>
    </row>
    <row r="2498" spans="1:5" x14ac:dyDescent="0.25">
      <c r="A2498" s="17" t="s">
        <v>2666</v>
      </c>
      <c r="E2498" s="17" t="s">
        <v>2666</v>
      </c>
    </row>
    <row r="2499" spans="1:5" x14ac:dyDescent="0.25">
      <c r="A2499" s="17" t="s">
        <v>2667</v>
      </c>
      <c r="E2499" s="17" t="s">
        <v>2667</v>
      </c>
    </row>
    <row r="2500" spans="1:5" x14ac:dyDescent="0.25">
      <c r="A2500" s="17" t="s">
        <v>2668</v>
      </c>
      <c r="E2500" s="17" t="s">
        <v>2668</v>
      </c>
    </row>
    <row r="2501" spans="1:5" x14ac:dyDescent="0.25">
      <c r="A2501" s="17" t="s">
        <v>2669</v>
      </c>
      <c r="E2501" s="17" t="s">
        <v>2669</v>
      </c>
    </row>
    <row r="2502" spans="1:5" x14ac:dyDescent="0.25">
      <c r="A2502" s="17" t="s">
        <v>2670</v>
      </c>
      <c r="E2502" s="17" t="s">
        <v>2670</v>
      </c>
    </row>
    <row r="2503" spans="1:5" x14ac:dyDescent="0.25">
      <c r="A2503" s="17" t="s">
        <v>2671</v>
      </c>
      <c r="E2503" s="17" t="s">
        <v>2671</v>
      </c>
    </row>
    <row r="2504" spans="1:5" x14ac:dyDescent="0.25">
      <c r="A2504" s="17" t="s">
        <v>2672</v>
      </c>
      <c r="E2504" s="17" t="s">
        <v>2672</v>
      </c>
    </row>
    <row r="2505" spans="1:5" x14ac:dyDescent="0.25">
      <c r="A2505" s="17" t="s">
        <v>2673</v>
      </c>
      <c r="E2505" s="17" t="s">
        <v>2673</v>
      </c>
    </row>
    <row r="2506" spans="1:5" x14ac:dyDescent="0.25">
      <c r="A2506" s="17" t="s">
        <v>2674</v>
      </c>
      <c r="E2506" s="17" t="s">
        <v>2674</v>
      </c>
    </row>
    <row r="2507" spans="1:5" x14ac:dyDescent="0.25">
      <c r="A2507" s="17" t="s">
        <v>2675</v>
      </c>
      <c r="E2507" s="17" t="s">
        <v>2675</v>
      </c>
    </row>
    <row r="2508" spans="1:5" x14ac:dyDescent="0.25">
      <c r="A2508" s="17" t="s">
        <v>2676</v>
      </c>
      <c r="E2508" s="17" t="s">
        <v>2676</v>
      </c>
    </row>
    <row r="2509" spans="1:5" x14ac:dyDescent="0.25">
      <c r="A2509" s="17" t="s">
        <v>2677</v>
      </c>
      <c r="E2509" s="17" t="s">
        <v>2677</v>
      </c>
    </row>
    <row r="2510" spans="1:5" x14ac:dyDescent="0.25">
      <c r="A2510" s="17" t="s">
        <v>2678</v>
      </c>
      <c r="E2510" s="17" t="s">
        <v>2678</v>
      </c>
    </row>
    <row r="2511" spans="1:5" x14ac:dyDescent="0.25">
      <c r="A2511" s="17" t="s">
        <v>2679</v>
      </c>
      <c r="E2511" s="17" t="s">
        <v>2679</v>
      </c>
    </row>
    <row r="2512" spans="1:5" x14ac:dyDescent="0.25">
      <c r="A2512" s="17" t="s">
        <v>2680</v>
      </c>
      <c r="E2512" s="17" t="s">
        <v>2680</v>
      </c>
    </row>
    <row r="2513" spans="1:5" x14ac:dyDescent="0.25">
      <c r="A2513" s="17" t="s">
        <v>2681</v>
      </c>
      <c r="E2513" s="17" t="s">
        <v>2681</v>
      </c>
    </row>
    <row r="2514" spans="1:5" x14ac:dyDescent="0.25">
      <c r="A2514" s="17" t="s">
        <v>2682</v>
      </c>
      <c r="E2514" s="17" t="s">
        <v>2682</v>
      </c>
    </row>
    <row r="2515" spans="1:5" x14ac:dyDescent="0.25">
      <c r="A2515" s="17" t="s">
        <v>2683</v>
      </c>
      <c r="E2515" s="17" t="s">
        <v>2683</v>
      </c>
    </row>
    <row r="2516" spans="1:5" x14ac:dyDescent="0.25">
      <c r="A2516" s="17" t="s">
        <v>2684</v>
      </c>
      <c r="E2516" s="17" t="s">
        <v>2684</v>
      </c>
    </row>
    <row r="2517" spans="1:5" x14ac:dyDescent="0.25">
      <c r="A2517" s="17" t="s">
        <v>2685</v>
      </c>
      <c r="E2517" s="17" t="s">
        <v>2685</v>
      </c>
    </row>
    <row r="2518" spans="1:5" x14ac:dyDescent="0.25">
      <c r="A2518" s="17" t="s">
        <v>2686</v>
      </c>
      <c r="E2518" s="17" t="s">
        <v>2686</v>
      </c>
    </row>
    <row r="2519" spans="1:5" x14ac:dyDescent="0.25">
      <c r="A2519" s="17" t="s">
        <v>2687</v>
      </c>
      <c r="E2519" s="17" t="s">
        <v>2687</v>
      </c>
    </row>
    <row r="2520" spans="1:5" x14ac:dyDescent="0.25">
      <c r="A2520" s="17" t="s">
        <v>2688</v>
      </c>
      <c r="E2520" s="17" t="s">
        <v>2688</v>
      </c>
    </row>
    <row r="2521" spans="1:5" x14ac:dyDescent="0.25">
      <c r="A2521" s="17" t="s">
        <v>2689</v>
      </c>
      <c r="E2521" s="17" t="s">
        <v>2689</v>
      </c>
    </row>
    <row r="2522" spans="1:5" x14ac:dyDescent="0.25">
      <c r="A2522" s="17" t="s">
        <v>2690</v>
      </c>
      <c r="E2522" s="17" t="s">
        <v>2690</v>
      </c>
    </row>
    <row r="2523" spans="1:5" x14ac:dyDescent="0.25">
      <c r="A2523" s="17" t="s">
        <v>2691</v>
      </c>
      <c r="E2523" s="17" t="s">
        <v>2691</v>
      </c>
    </row>
    <row r="2524" spans="1:5" x14ac:dyDescent="0.25">
      <c r="A2524" s="17" t="s">
        <v>2692</v>
      </c>
      <c r="E2524" s="17" t="s">
        <v>2692</v>
      </c>
    </row>
    <row r="2525" spans="1:5" x14ac:dyDescent="0.25">
      <c r="A2525" s="17" t="s">
        <v>2693</v>
      </c>
      <c r="E2525" s="17" t="s">
        <v>2693</v>
      </c>
    </row>
    <row r="2526" spans="1:5" x14ac:dyDescent="0.25">
      <c r="A2526" s="17" t="s">
        <v>2694</v>
      </c>
      <c r="E2526" s="17" t="s">
        <v>2694</v>
      </c>
    </row>
    <row r="2527" spans="1:5" x14ac:dyDescent="0.25">
      <c r="A2527" s="17" t="s">
        <v>2695</v>
      </c>
      <c r="E2527" s="17" t="s">
        <v>2695</v>
      </c>
    </row>
    <row r="2528" spans="1:5" x14ac:dyDescent="0.25">
      <c r="A2528" s="17" t="s">
        <v>2696</v>
      </c>
      <c r="E2528" s="17" t="s">
        <v>2696</v>
      </c>
    </row>
    <row r="2529" spans="1:5" x14ac:dyDescent="0.25">
      <c r="A2529" s="17" t="s">
        <v>2697</v>
      </c>
      <c r="E2529" s="17" t="s">
        <v>2697</v>
      </c>
    </row>
    <row r="2530" spans="1:5" x14ac:dyDescent="0.25">
      <c r="A2530" s="17" t="s">
        <v>2698</v>
      </c>
      <c r="E2530" s="17" t="s">
        <v>2698</v>
      </c>
    </row>
    <row r="2531" spans="1:5" x14ac:dyDescent="0.25">
      <c r="A2531" s="17" t="s">
        <v>2699</v>
      </c>
      <c r="E2531" s="17" t="s">
        <v>2699</v>
      </c>
    </row>
    <row r="2532" spans="1:5" x14ac:dyDescent="0.25">
      <c r="A2532" s="17" t="s">
        <v>2700</v>
      </c>
      <c r="E2532" s="17" t="s">
        <v>2700</v>
      </c>
    </row>
    <row r="2533" spans="1:5" x14ac:dyDescent="0.25">
      <c r="A2533" s="17" t="s">
        <v>2701</v>
      </c>
      <c r="E2533" s="17" t="s">
        <v>2701</v>
      </c>
    </row>
    <row r="2534" spans="1:5" x14ac:dyDescent="0.25">
      <c r="A2534" s="17" t="s">
        <v>2702</v>
      </c>
      <c r="E2534" s="17" t="s">
        <v>2702</v>
      </c>
    </row>
    <row r="2535" spans="1:5" x14ac:dyDescent="0.25">
      <c r="A2535" s="17" t="s">
        <v>2703</v>
      </c>
      <c r="E2535" s="17" t="s">
        <v>2703</v>
      </c>
    </row>
    <row r="2536" spans="1:5" x14ac:dyDescent="0.25">
      <c r="A2536" s="17" t="s">
        <v>2704</v>
      </c>
      <c r="E2536" s="17" t="s">
        <v>2704</v>
      </c>
    </row>
    <row r="2537" spans="1:5" x14ac:dyDescent="0.25">
      <c r="A2537" s="17" t="s">
        <v>2705</v>
      </c>
      <c r="E2537" s="17" t="s">
        <v>2705</v>
      </c>
    </row>
    <row r="2538" spans="1:5" x14ac:dyDescent="0.25">
      <c r="A2538" s="17" t="s">
        <v>2706</v>
      </c>
      <c r="E2538" s="17" t="s">
        <v>2706</v>
      </c>
    </row>
    <row r="2539" spans="1:5" x14ac:dyDescent="0.25">
      <c r="A2539" s="17" t="s">
        <v>2707</v>
      </c>
      <c r="E2539" s="17" t="s">
        <v>2707</v>
      </c>
    </row>
    <row r="2540" spans="1:5" x14ac:dyDescent="0.25">
      <c r="A2540" s="17" t="s">
        <v>2708</v>
      </c>
      <c r="E2540" s="17" t="s">
        <v>2708</v>
      </c>
    </row>
    <row r="2541" spans="1:5" x14ac:dyDescent="0.25">
      <c r="A2541" s="17" t="s">
        <v>2709</v>
      </c>
      <c r="E2541" s="17" t="s">
        <v>2709</v>
      </c>
    </row>
    <row r="2542" spans="1:5" x14ac:dyDescent="0.25">
      <c r="A2542" s="17" t="s">
        <v>2710</v>
      </c>
      <c r="E2542" s="17" t="s">
        <v>2710</v>
      </c>
    </row>
    <row r="2543" spans="1:5" x14ac:dyDescent="0.25">
      <c r="A2543" s="17" t="s">
        <v>2711</v>
      </c>
      <c r="E2543" s="17" t="s">
        <v>2711</v>
      </c>
    </row>
    <row r="2544" spans="1:5" x14ac:dyDescent="0.25">
      <c r="A2544" s="17" t="s">
        <v>2712</v>
      </c>
      <c r="E2544" s="17" t="s">
        <v>2712</v>
      </c>
    </row>
    <row r="2545" spans="1:5" x14ac:dyDescent="0.25">
      <c r="A2545" s="17" t="s">
        <v>2713</v>
      </c>
      <c r="E2545" s="17" t="s">
        <v>2713</v>
      </c>
    </row>
    <row r="2546" spans="1:5" x14ac:dyDescent="0.25">
      <c r="A2546" s="17" t="s">
        <v>2714</v>
      </c>
      <c r="E2546" s="17" t="s">
        <v>2714</v>
      </c>
    </row>
    <row r="2547" spans="1:5" x14ac:dyDescent="0.25">
      <c r="A2547" s="17" t="s">
        <v>2715</v>
      </c>
      <c r="E2547" s="17" t="s">
        <v>2715</v>
      </c>
    </row>
    <row r="2548" spans="1:5" x14ac:dyDescent="0.25">
      <c r="A2548" s="17" t="s">
        <v>2716</v>
      </c>
      <c r="E2548" s="17" t="s">
        <v>2716</v>
      </c>
    </row>
    <row r="2549" spans="1:5" x14ac:dyDescent="0.25">
      <c r="A2549" s="17" t="s">
        <v>2717</v>
      </c>
      <c r="E2549" s="17" t="s">
        <v>2717</v>
      </c>
    </row>
    <row r="2550" spans="1:5" x14ac:dyDescent="0.25">
      <c r="A2550" s="17" t="s">
        <v>2718</v>
      </c>
      <c r="E2550" s="17" t="s">
        <v>2718</v>
      </c>
    </row>
    <row r="2551" spans="1:5" x14ac:dyDescent="0.25">
      <c r="A2551" s="17" t="s">
        <v>2719</v>
      </c>
      <c r="E2551" s="17" t="s">
        <v>2719</v>
      </c>
    </row>
    <row r="2552" spans="1:5" x14ac:dyDescent="0.25">
      <c r="A2552" s="17" t="s">
        <v>2720</v>
      </c>
      <c r="E2552" s="17" t="s">
        <v>2720</v>
      </c>
    </row>
    <row r="2553" spans="1:5" x14ac:dyDescent="0.25">
      <c r="A2553" s="17" t="s">
        <v>2721</v>
      </c>
      <c r="E2553" s="17" t="s">
        <v>2721</v>
      </c>
    </row>
    <row r="2554" spans="1:5" x14ac:dyDescent="0.25">
      <c r="A2554" s="17" t="s">
        <v>2722</v>
      </c>
      <c r="E2554" s="17" t="s">
        <v>2722</v>
      </c>
    </row>
    <row r="2555" spans="1:5" x14ac:dyDescent="0.25">
      <c r="A2555" s="17" t="s">
        <v>2723</v>
      </c>
      <c r="E2555" s="17" t="s">
        <v>2723</v>
      </c>
    </row>
    <row r="2556" spans="1:5" x14ac:dyDescent="0.25">
      <c r="A2556" s="17" t="s">
        <v>2724</v>
      </c>
      <c r="E2556" s="17" t="s">
        <v>2724</v>
      </c>
    </row>
    <row r="2557" spans="1:5" x14ac:dyDescent="0.25">
      <c r="A2557" s="17" t="s">
        <v>2725</v>
      </c>
      <c r="E2557" s="17" t="s">
        <v>2725</v>
      </c>
    </row>
    <row r="2558" spans="1:5" x14ac:dyDescent="0.25">
      <c r="A2558" s="17" t="s">
        <v>2726</v>
      </c>
      <c r="E2558" s="17" t="s">
        <v>2726</v>
      </c>
    </row>
    <row r="2559" spans="1:5" x14ac:dyDescent="0.25">
      <c r="A2559" s="17" t="s">
        <v>2727</v>
      </c>
      <c r="E2559" s="17" t="s">
        <v>2727</v>
      </c>
    </row>
    <row r="2560" spans="1:5" x14ac:dyDescent="0.25">
      <c r="A2560" s="17" t="s">
        <v>2728</v>
      </c>
      <c r="E2560" s="17" t="s">
        <v>2728</v>
      </c>
    </row>
    <row r="2561" spans="1:5" x14ac:dyDescent="0.25">
      <c r="A2561" s="17" t="s">
        <v>2729</v>
      </c>
      <c r="E2561" s="17" t="s">
        <v>2729</v>
      </c>
    </row>
    <row r="2562" spans="1:5" x14ac:dyDescent="0.25">
      <c r="A2562" s="17" t="s">
        <v>2730</v>
      </c>
      <c r="E2562" s="17" t="s">
        <v>2730</v>
      </c>
    </row>
    <row r="2563" spans="1:5" x14ac:dyDescent="0.25">
      <c r="A2563" s="17" t="s">
        <v>2731</v>
      </c>
      <c r="E2563" s="17" t="s">
        <v>2731</v>
      </c>
    </row>
    <row r="2564" spans="1:5" x14ac:dyDescent="0.25">
      <c r="A2564" s="17" t="s">
        <v>2732</v>
      </c>
      <c r="E2564" s="17" t="s">
        <v>2732</v>
      </c>
    </row>
    <row r="2565" spans="1:5" x14ac:dyDescent="0.25">
      <c r="A2565" s="17" t="s">
        <v>2733</v>
      </c>
      <c r="E2565" s="17" t="s">
        <v>2733</v>
      </c>
    </row>
    <row r="2566" spans="1:5" x14ac:dyDescent="0.25">
      <c r="A2566" s="17" t="s">
        <v>2734</v>
      </c>
      <c r="E2566" s="17" t="s">
        <v>2734</v>
      </c>
    </row>
    <row r="2567" spans="1:5" x14ac:dyDescent="0.25">
      <c r="A2567" s="17" t="s">
        <v>2735</v>
      </c>
      <c r="E2567" s="17" t="s">
        <v>2735</v>
      </c>
    </row>
    <row r="2568" spans="1:5" x14ac:dyDescent="0.25">
      <c r="A2568" s="17" t="s">
        <v>2736</v>
      </c>
      <c r="E2568" s="17" t="s">
        <v>2736</v>
      </c>
    </row>
    <row r="2569" spans="1:5" x14ac:dyDescent="0.25">
      <c r="A2569" s="17" t="s">
        <v>2737</v>
      </c>
      <c r="E2569" s="17" t="s">
        <v>2737</v>
      </c>
    </row>
    <row r="2570" spans="1:5" x14ac:dyDescent="0.25">
      <c r="A2570" s="17" t="s">
        <v>2738</v>
      </c>
      <c r="E2570" s="17" t="s">
        <v>2738</v>
      </c>
    </row>
    <row r="2571" spans="1:5" x14ac:dyDescent="0.25">
      <c r="A2571" s="17" t="s">
        <v>2739</v>
      </c>
      <c r="E2571" s="17" t="s">
        <v>2739</v>
      </c>
    </row>
    <row r="2572" spans="1:5" x14ac:dyDescent="0.25">
      <c r="A2572" s="17" t="s">
        <v>2740</v>
      </c>
      <c r="E2572" s="17" t="s">
        <v>2740</v>
      </c>
    </row>
    <row r="2573" spans="1:5" x14ac:dyDescent="0.25">
      <c r="A2573" s="17" t="s">
        <v>2741</v>
      </c>
      <c r="E2573" s="17" t="s">
        <v>2741</v>
      </c>
    </row>
    <row r="2574" spans="1:5" x14ac:dyDescent="0.25">
      <c r="A2574" s="17" t="s">
        <v>2742</v>
      </c>
      <c r="E2574" s="17" t="s">
        <v>2742</v>
      </c>
    </row>
    <row r="2575" spans="1:5" x14ac:dyDescent="0.25">
      <c r="A2575" s="17" t="s">
        <v>2743</v>
      </c>
      <c r="E2575" s="17" t="s">
        <v>2743</v>
      </c>
    </row>
    <row r="2576" spans="1:5" x14ac:dyDescent="0.25">
      <c r="A2576" s="17" t="s">
        <v>2744</v>
      </c>
      <c r="E2576" s="17" t="s">
        <v>2744</v>
      </c>
    </row>
    <row r="2577" spans="1:5" x14ac:dyDescent="0.25">
      <c r="A2577" s="17" t="s">
        <v>2745</v>
      </c>
      <c r="E2577" s="17" t="s">
        <v>2745</v>
      </c>
    </row>
    <row r="2578" spans="1:5" x14ac:dyDescent="0.25">
      <c r="A2578" s="17" t="s">
        <v>2746</v>
      </c>
      <c r="E2578" s="17" t="s">
        <v>2746</v>
      </c>
    </row>
    <row r="2579" spans="1:5" x14ac:dyDescent="0.25">
      <c r="A2579" s="17" t="s">
        <v>2747</v>
      </c>
      <c r="E2579" s="17" t="s">
        <v>2747</v>
      </c>
    </row>
    <row r="2580" spans="1:5" x14ac:dyDescent="0.25">
      <c r="A2580" s="17" t="s">
        <v>2748</v>
      </c>
      <c r="E2580" s="17" t="s">
        <v>2748</v>
      </c>
    </row>
    <row r="2581" spans="1:5" x14ac:dyDescent="0.25">
      <c r="A2581" s="17" t="s">
        <v>2749</v>
      </c>
      <c r="E2581" s="17" t="s">
        <v>2749</v>
      </c>
    </row>
    <row r="2582" spans="1:5" x14ac:dyDescent="0.25">
      <c r="A2582" s="17" t="s">
        <v>2750</v>
      </c>
      <c r="E2582" s="17" t="s">
        <v>2750</v>
      </c>
    </row>
    <row r="2583" spans="1:5" x14ac:dyDescent="0.25">
      <c r="A2583" s="17" t="s">
        <v>2751</v>
      </c>
      <c r="E2583" s="17" t="s">
        <v>2751</v>
      </c>
    </row>
    <row r="2584" spans="1:5" x14ac:dyDescent="0.25">
      <c r="A2584" s="17" t="s">
        <v>2752</v>
      </c>
      <c r="E2584" s="17" t="s">
        <v>2752</v>
      </c>
    </row>
    <row r="2585" spans="1:5" x14ac:dyDescent="0.25">
      <c r="A2585" s="17" t="s">
        <v>2753</v>
      </c>
      <c r="E2585" s="17" t="s">
        <v>2753</v>
      </c>
    </row>
    <row r="2586" spans="1:5" x14ac:dyDescent="0.25">
      <c r="A2586" s="17" t="s">
        <v>2754</v>
      </c>
      <c r="E2586" s="17" t="s">
        <v>2754</v>
      </c>
    </row>
    <row r="2587" spans="1:5" x14ac:dyDescent="0.25">
      <c r="A2587" s="17" t="s">
        <v>2755</v>
      </c>
      <c r="E2587" s="17" t="s">
        <v>2755</v>
      </c>
    </row>
    <row r="2588" spans="1:5" x14ac:dyDescent="0.25">
      <c r="A2588" s="17" t="s">
        <v>2756</v>
      </c>
      <c r="E2588" s="17" t="s">
        <v>2756</v>
      </c>
    </row>
    <row r="2589" spans="1:5" x14ac:dyDescent="0.25">
      <c r="A2589" s="17" t="s">
        <v>2757</v>
      </c>
      <c r="E2589" s="17" t="s">
        <v>2757</v>
      </c>
    </row>
    <row r="2590" spans="1:5" x14ac:dyDescent="0.25">
      <c r="A2590" s="17" t="s">
        <v>2758</v>
      </c>
      <c r="E2590" s="17" t="s">
        <v>2758</v>
      </c>
    </row>
    <row r="2591" spans="1:5" x14ac:dyDescent="0.25">
      <c r="A2591" s="17" t="s">
        <v>2759</v>
      </c>
      <c r="E2591" s="17" t="s">
        <v>2759</v>
      </c>
    </row>
    <row r="2592" spans="1:5" x14ac:dyDescent="0.25">
      <c r="A2592" s="17" t="s">
        <v>2760</v>
      </c>
      <c r="E2592" s="17" t="s">
        <v>2760</v>
      </c>
    </row>
    <row r="2593" spans="1:5" x14ac:dyDescent="0.25">
      <c r="A2593" s="17" t="s">
        <v>2761</v>
      </c>
      <c r="E2593" s="17" t="s">
        <v>2761</v>
      </c>
    </row>
    <row r="2594" spans="1:5" x14ac:dyDescent="0.25">
      <c r="A2594" s="17" t="s">
        <v>2762</v>
      </c>
      <c r="E2594" s="17" t="s">
        <v>2762</v>
      </c>
    </row>
    <row r="2595" spans="1:5" x14ac:dyDescent="0.25">
      <c r="A2595" s="17" t="s">
        <v>2763</v>
      </c>
      <c r="E2595" s="17" t="s">
        <v>2763</v>
      </c>
    </row>
    <row r="2596" spans="1:5" x14ac:dyDescent="0.25">
      <c r="A2596" s="17" t="s">
        <v>2764</v>
      </c>
      <c r="E2596" s="17" t="s">
        <v>2764</v>
      </c>
    </row>
    <row r="2597" spans="1:5" x14ac:dyDescent="0.25">
      <c r="A2597" s="17" t="s">
        <v>2765</v>
      </c>
      <c r="E2597" s="17" t="s">
        <v>2765</v>
      </c>
    </row>
    <row r="2598" spans="1:5" x14ac:dyDescent="0.25">
      <c r="A2598" s="17" t="s">
        <v>2766</v>
      </c>
      <c r="E2598" s="17" t="s">
        <v>2766</v>
      </c>
    </row>
    <row r="2599" spans="1:5" x14ac:dyDescent="0.25">
      <c r="A2599" s="17" t="s">
        <v>2767</v>
      </c>
      <c r="E2599" s="17" t="s">
        <v>2767</v>
      </c>
    </row>
    <row r="2600" spans="1:5" x14ac:dyDescent="0.25">
      <c r="A2600" s="17" t="s">
        <v>2768</v>
      </c>
      <c r="E2600" s="17" t="s">
        <v>2768</v>
      </c>
    </row>
    <row r="2601" spans="1:5" x14ac:dyDescent="0.25">
      <c r="A2601" s="17" t="s">
        <v>2769</v>
      </c>
      <c r="E2601" s="17" t="s">
        <v>2769</v>
      </c>
    </row>
    <row r="2602" spans="1:5" x14ac:dyDescent="0.25">
      <c r="A2602" s="17" t="s">
        <v>2770</v>
      </c>
      <c r="E2602" s="17" t="s">
        <v>2770</v>
      </c>
    </row>
    <row r="2603" spans="1:5" x14ac:dyDescent="0.25">
      <c r="A2603" s="17" t="s">
        <v>2771</v>
      </c>
      <c r="E2603" s="17" t="s">
        <v>2771</v>
      </c>
    </row>
    <row r="2604" spans="1:5" x14ac:dyDescent="0.25">
      <c r="A2604" s="17" t="s">
        <v>2772</v>
      </c>
      <c r="E2604" s="17" t="s">
        <v>2772</v>
      </c>
    </row>
    <row r="2605" spans="1:5" x14ac:dyDescent="0.25">
      <c r="A2605" s="17" t="s">
        <v>2773</v>
      </c>
      <c r="E2605" s="17" t="s">
        <v>2773</v>
      </c>
    </row>
    <row r="2606" spans="1:5" x14ac:dyDescent="0.25">
      <c r="A2606" s="17" t="s">
        <v>2774</v>
      </c>
      <c r="E2606" s="17" t="s">
        <v>2774</v>
      </c>
    </row>
    <row r="2607" spans="1:5" x14ac:dyDescent="0.25">
      <c r="A2607" s="17" t="s">
        <v>2775</v>
      </c>
      <c r="E2607" s="17" t="s">
        <v>2775</v>
      </c>
    </row>
    <row r="2608" spans="1:5" x14ac:dyDescent="0.25">
      <c r="A2608" s="17" t="s">
        <v>2776</v>
      </c>
      <c r="E2608" s="17" t="s">
        <v>2776</v>
      </c>
    </row>
    <row r="2609" spans="1:5" x14ac:dyDescent="0.25">
      <c r="A2609" s="17" t="s">
        <v>2777</v>
      </c>
      <c r="E2609" s="17" t="s">
        <v>2777</v>
      </c>
    </row>
    <row r="2610" spans="1:5" x14ac:dyDescent="0.25">
      <c r="A2610" s="17" t="s">
        <v>2778</v>
      </c>
      <c r="E2610" s="17" t="s">
        <v>2778</v>
      </c>
    </row>
    <row r="2611" spans="1:5" x14ac:dyDescent="0.25">
      <c r="A2611" s="17" t="s">
        <v>2779</v>
      </c>
      <c r="E2611" s="17" t="s">
        <v>2779</v>
      </c>
    </row>
    <row r="2612" spans="1:5" x14ac:dyDescent="0.25">
      <c r="A2612" s="17" t="s">
        <v>2780</v>
      </c>
      <c r="E2612" s="17" t="s">
        <v>2780</v>
      </c>
    </row>
    <row r="2613" spans="1:5" x14ac:dyDescent="0.25">
      <c r="A2613" s="17" t="s">
        <v>2781</v>
      </c>
      <c r="E2613" s="17" t="s">
        <v>2781</v>
      </c>
    </row>
    <row r="2614" spans="1:5" x14ac:dyDescent="0.25">
      <c r="A2614" s="17" t="s">
        <v>2782</v>
      </c>
      <c r="E2614" s="17" t="s">
        <v>2782</v>
      </c>
    </row>
    <row r="2615" spans="1:5" x14ac:dyDescent="0.25">
      <c r="A2615" s="17" t="s">
        <v>2783</v>
      </c>
      <c r="E2615" s="17" t="s">
        <v>2783</v>
      </c>
    </row>
    <row r="2616" spans="1:5" x14ac:dyDescent="0.25">
      <c r="A2616" s="17" t="s">
        <v>2784</v>
      </c>
      <c r="E2616" s="17" t="s">
        <v>2784</v>
      </c>
    </row>
    <row r="2617" spans="1:5" x14ac:dyDescent="0.25">
      <c r="A2617" s="17" t="s">
        <v>2785</v>
      </c>
      <c r="E2617" s="17" t="s">
        <v>2785</v>
      </c>
    </row>
    <row r="2618" spans="1:5" x14ac:dyDescent="0.25">
      <c r="A2618" s="17" t="s">
        <v>2786</v>
      </c>
      <c r="E2618" s="17" t="s">
        <v>2786</v>
      </c>
    </row>
    <row r="2619" spans="1:5" x14ac:dyDescent="0.25">
      <c r="A2619" s="17" t="s">
        <v>2787</v>
      </c>
      <c r="E2619" s="17" t="s">
        <v>2787</v>
      </c>
    </row>
    <row r="2620" spans="1:5" x14ac:dyDescent="0.25">
      <c r="A2620" s="17" t="s">
        <v>2788</v>
      </c>
      <c r="E2620" s="17" t="s">
        <v>2788</v>
      </c>
    </row>
    <row r="2621" spans="1:5" x14ac:dyDescent="0.25">
      <c r="A2621" s="17" t="s">
        <v>2789</v>
      </c>
      <c r="E2621" s="17" t="s">
        <v>2789</v>
      </c>
    </row>
    <row r="2622" spans="1:5" x14ac:dyDescent="0.25">
      <c r="A2622" s="17" t="s">
        <v>2790</v>
      </c>
      <c r="E2622" s="17" t="s">
        <v>2790</v>
      </c>
    </row>
    <row r="2623" spans="1:5" x14ac:dyDescent="0.25">
      <c r="A2623" s="17" t="s">
        <v>2791</v>
      </c>
      <c r="E2623" s="17" t="s">
        <v>2791</v>
      </c>
    </row>
    <row r="2624" spans="1:5" x14ac:dyDescent="0.25">
      <c r="A2624" s="17" t="s">
        <v>2792</v>
      </c>
      <c r="E2624" s="17" t="s">
        <v>2792</v>
      </c>
    </row>
    <row r="2625" spans="1:5" x14ac:dyDescent="0.25">
      <c r="A2625" s="17" t="s">
        <v>2793</v>
      </c>
      <c r="E2625" s="17" t="s">
        <v>2793</v>
      </c>
    </row>
    <row r="2626" spans="1:5" x14ac:dyDescent="0.25">
      <c r="A2626" s="17" t="s">
        <v>2794</v>
      </c>
      <c r="E2626" s="17" t="s">
        <v>2794</v>
      </c>
    </row>
    <row r="2627" spans="1:5" x14ac:dyDescent="0.25">
      <c r="A2627" s="17" t="s">
        <v>2795</v>
      </c>
      <c r="E2627" s="17" t="s">
        <v>2795</v>
      </c>
    </row>
    <row r="2628" spans="1:5" x14ac:dyDescent="0.25">
      <c r="A2628" s="17" t="s">
        <v>2796</v>
      </c>
      <c r="E2628" s="17" t="s">
        <v>2796</v>
      </c>
    </row>
    <row r="2629" spans="1:5" x14ac:dyDescent="0.25">
      <c r="A2629" s="17" t="s">
        <v>2797</v>
      </c>
      <c r="E2629" s="17" t="s">
        <v>2797</v>
      </c>
    </row>
    <row r="2630" spans="1:5" x14ac:dyDescent="0.25">
      <c r="A2630" s="17" t="s">
        <v>2798</v>
      </c>
      <c r="E2630" s="17" t="s">
        <v>2798</v>
      </c>
    </row>
    <row r="2631" spans="1:5" x14ac:dyDescent="0.25">
      <c r="A2631" s="17" t="s">
        <v>2799</v>
      </c>
      <c r="E2631" s="17" t="s">
        <v>2799</v>
      </c>
    </row>
    <row r="2632" spans="1:5" x14ac:dyDescent="0.25">
      <c r="A2632" s="17" t="s">
        <v>2800</v>
      </c>
      <c r="E2632" s="17" t="s">
        <v>2800</v>
      </c>
    </row>
    <row r="2633" spans="1:5" x14ac:dyDescent="0.25">
      <c r="A2633" s="17" t="s">
        <v>2801</v>
      </c>
      <c r="E2633" s="17" t="s">
        <v>2801</v>
      </c>
    </row>
    <row r="2634" spans="1:5" x14ac:dyDescent="0.25">
      <c r="A2634" s="17" t="s">
        <v>2802</v>
      </c>
      <c r="E2634" s="17" t="s">
        <v>2802</v>
      </c>
    </row>
    <row r="2635" spans="1:5" x14ac:dyDescent="0.25">
      <c r="A2635" s="17" t="s">
        <v>2803</v>
      </c>
      <c r="E2635" s="17" t="s">
        <v>2803</v>
      </c>
    </row>
    <row r="2636" spans="1:5" x14ac:dyDescent="0.25">
      <c r="A2636" s="17" t="s">
        <v>2804</v>
      </c>
      <c r="E2636" s="17" t="s">
        <v>2804</v>
      </c>
    </row>
    <row r="2637" spans="1:5" x14ac:dyDescent="0.25">
      <c r="A2637" s="17" t="s">
        <v>2805</v>
      </c>
      <c r="E2637" s="17" t="s">
        <v>2805</v>
      </c>
    </row>
    <row r="2638" spans="1:5" x14ac:dyDescent="0.25">
      <c r="A2638" s="17" t="s">
        <v>2806</v>
      </c>
      <c r="E2638" s="17" t="s">
        <v>2806</v>
      </c>
    </row>
    <row r="2639" spans="1:5" x14ac:dyDescent="0.25">
      <c r="A2639" s="17" t="s">
        <v>2807</v>
      </c>
      <c r="E2639" s="17" t="s">
        <v>2807</v>
      </c>
    </row>
    <row r="2640" spans="1:5" x14ac:dyDescent="0.25">
      <c r="A2640" s="17" t="s">
        <v>2808</v>
      </c>
      <c r="E2640" s="17" t="s">
        <v>2808</v>
      </c>
    </row>
    <row r="2641" spans="1:5" x14ac:dyDescent="0.25">
      <c r="A2641" s="17" t="s">
        <v>2809</v>
      </c>
      <c r="E2641" s="17" t="s">
        <v>2809</v>
      </c>
    </row>
    <row r="2642" spans="1:5" x14ac:dyDescent="0.25">
      <c r="A2642" s="17" t="s">
        <v>2810</v>
      </c>
      <c r="E2642" s="17" t="s">
        <v>2810</v>
      </c>
    </row>
    <row r="2643" spans="1:5" x14ac:dyDescent="0.25">
      <c r="A2643" s="17" t="s">
        <v>2811</v>
      </c>
      <c r="E2643" s="17" t="s">
        <v>2811</v>
      </c>
    </row>
    <row r="2644" spans="1:5" x14ac:dyDescent="0.25">
      <c r="A2644" s="17" t="s">
        <v>2812</v>
      </c>
      <c r="E2644" s="17" t="s">
        <v>2812</v>
      </c>
    </row>
    <row r="2645" spans="1:5" x14ac:dyDescent="0.25">
      <c r="A2645" s="17" t="s">
        <v>2813</v>
      </c>
      <c r="E2645" s="17" t="s">
        <v>2813</v>
      </c>
    </row>
    <row r="2646" spans="1:5" x14ac:dyDescent="0.25">
      <c r="A2646" s="17" t="s">
        <v>2814</v>
      </c>
      <c r="E2646" s="17" t="s">
        <v>2814</v>
      </c>
    </row>
    <row r="2647" spans="1:5" x14ac:dyDescent="0.25">
      <c r="A2647" s="17" t="s">
        <v>2815</v>
      </c>
      <c r="E2647" s="17" t="s">
        <v>2815</v>
      </c>
    </row>
    <row r="2648" spans="1:5" x14ac:dyDescent="0.25">
      <c r="A2648" s="17" t="s">
        <v>2816</v>
      </c>
      <c r="E2648" s="17" t="s">
        <v>2816</v>
      </c>
    </row>
    <row r="2649" spans="1:5" x14ac:dyDescent="0.25">
      <c r="A2649" s="17" t="s">
        <v>2817</v>
      </c>
      <c r="E2649" s="17" t="s">
        <v>2817</v>
      </c>
    </row>
    <row r="2650" spans="1:5" x14ac:dyDescent="0.25">
      <c r="A2650" s="17" t="s">
        <v>2818</v>
      </c>
      <c r="E2650" s="17" t="s">
        <v>2818</v>
      </c>
    </row>
    <row r="2651" spans="1:5" x14ac:dyDescent="0.25">
      <c r="A2651" s="17" t="s">
        <v>2819</v>
      </c>
      <c r="E2651" s="17" t="s">
        <v>2819</v>
      </c>
    </row>
    <row r="2652" spans="1:5" x14ac:dyDescent="0.25">
      <c r="A2652" s="17" t="s">
        <v>2820</v>
      </c>
      <c r="E2652" s="17" t="s">
        <v>2820</v>
      </c>
    </row>
    <row r="2653" spans="1:5" x14ac:dyDescent="0.25">
      <c r="A2653" s="17" t="s">
        <v>2821</v>
      </c>
      <c r="E2653" s="17" t="s">
        <v>2821</v>
      </c>
    </row>
    <row r="2654" spans="1:5" x14ac:dyDescent="0.25">
      <c r="A2654" s="17" t="s">
        <v>2822</v>
      </c>
      <c r="E2654" s="17" t="s">
        <v>2822</v>
      </c>
    </row>
    <row r="2655" spans="1:5" x14ac:dyDescent="0.25">
      <c r="A2655" s="17" t="s">
        <v>2823</v>
      </c>
      <c r="E2655" s="17" t="s">
        <v>2823</v>
      </c>
    </row>
    <row r="2656" spans="1:5" x14ac:dyDescent="0.25">
      <c r="A2656" s="17" t="s">
        <v>2824</v>
      </c>
      <c r="E2656" s="17" t="s">
        <v>2824</v>
      </c>
    </row>
    <row r="2657" spans="1:5" x14ac:dyDescent="0.25">
      <c r="A2657" s="17" t="s">
        <v>2825</v>
      </c>
      <c r="E2657" s="17" t="s">
        <v>2825</v>
      </c>
    </row>
    <row r="2658" spans="1:5" x14ac:dyDescent="0.25">
      <c r="A2658" s="17" t="s">
        <v>2826</v>
      </c>
      <c r="E2658" s="17" t="s">
        <v>2826</v>
      </c>
    </row>
    <row r="2659" spans="1:5" x14ac:dyDescent="0.25">
      <c r="A2659" s="17" t="s">
        <v>2827</v>
      </c>
      <c r="E2659" s="17" t="s">
        <v>2827</v>
      </c>
    </row>
    <row r="2660" spans="1:5" x14ac:dyDescent="0.25">
      <c r="A2660" s="17" t="s">
        <v>2828</v>
      </c>
      <c r="E2660" s="17" t="s">
        <v>2828</v>
      </c>
    </row>
    <row r="2661" spans="1:5" x14ac:dyDescent="0.25">
      <c r="A2661" s="17" t="s">
        <v>2829</v>
      </c>
      <c r="E2661" s="17" t="s">
        <v>2829</v>
      </c>
    </row>
    <row r="2662" spans="1:5" x14ac:dyDescent="0.25">
      <c r="A2662" s="17" t="s">
        <v>2830</v>
      </c>
      <c r="E2662" s="17" t="s">
        <v>2830</v>
      </c>
    </row>
    <row r="2663" spans="1:5" x14ac:dyDescent="0.25">
      <c r="A2663" s="17" t="s">
        <v>2831</v>
      </c>
      <c r="E2663" s="17" t="s">
        <v>2831</v>
      </c>
    </row>
    <row r="2664" spans="1:5" x14ac:dyDescent="0.25">
      <c r="A2664" s="17" t="s">
        <v>2832</v>
      </c>
      <c r="E2664" s="17" t="s">
        <v>2832</v>
      </c>
    </row>
    <row r="2665" spans="1:5" x14ac:dyDescent="0.25">
      <c r="A2665" s="17" t="s">
        <v>2833</v>
      </c>
      <c r="E2665" s="17" t="s">
        <v>2833</v>
      </c>
    </row>
    <row r="2666" spans="1:5" x14ac:dyDescent="0.25">
      <c r="A2666" s="17" t="s">
        <v>2834</v>
      </c>
      <c r="E2666" s="17" t="s">
        <v>2834</v>
      </c>
    </row>
    <row r="2667" spans="1:5" x14ac:dyDescent="0.25">
      <c r="A2667" s="17" t="s">
        <v>2835</v>
      </c>
      <c r="E2667" s="17" t="s">
        <v>2835</v>
      </c>
    </row>
    <row r="2668" spans="1:5" x14ac:dyDescent="0.25">
      <c r="A2668" s="17" t="s">
        <v>2836</v>
      </c>
      <c r="E2668" s="17" t="s">
        <v>2836</v>
      </c>
    </row>
    <row r="2669" spans="1:5" x14ac:dyDescent="0.25">
      <c r="A2669" s="17" t="s">
        <v>2837</v>
      </c>
      <c r="E2669" s="17" t="s">
        <v>2837</v>
      </c>
    </row>
    <row r="2670" spans="1:5" x14ac:dyDescent="0.25">
      <c r="A2670" s="17" t="s">
        <v>2838</v>
      </c>
      <c r="E2670" s="17" t="s">
        <v>2838</v>
      </c>
    </row>
    <row r="2671" spans="1:5" x14ac:dyDescent="0.25">
      <c r="A2671" s="17" t="s">
        <v>2839</v>
      </c>
      <c r="E2671" s="17" t="s">
        <v>2839</v>
      </c>
    </row>
    <row r="2672" spans="1:5" x14ac:dyDescent="0.25">
      <c r="A2672" s="17" t="s">
        <v>2840</v>
      </c>
      <c r="E2672" s="17" t="s">
        <v>2840</v>
      </c>
    </row>
    <row r="2673" spans="1:5" x14ac:dyDescent="0.25">
      <c r="A2673" s="17" t="s">
        <v>2841</v>
      </c>
      <c r="E2673" s="17" t="s">
        <v>2841</v>
      </c>
    </row>
    <row r="2674" spans="1:5" x14ac:dyDescent="0.25">
      <c r="A2674" s="17" t="s">
        <v>2842</v>
      </c>
      <c r="E2674" s="17" t="s">
        <v>2842</v>
      </c>
    </row>
    <row r="2675" spans="1:5" x14ac:dyDescent="0.25">
      <c r="A2675" s="17" t="s">
        <v>2843</v>
      </c>
      <c r="E2675" s="17" t="s">
        <v>2843</v>
      </c>
    </row>
    <row r="2676" spans="1:5" x14ac:dyDescent="0.25">
      <c r="A2676" s="17" t="s">
        <v>2844</v>
      </c>
      <c r="E2676" s="17" t="s">
        <v>2844</v>
      </c>
    </row>
    <row r="2677" spans="1:5" x14ac:dyDescent="0.25">
      <c r="A2677" s="17" t="s">
        <v>2845</v>
      </c>
      <c r="E2677" s="17" t="s">
        <v>2845</v>
      </c>
    </row>
    <row r="2678" spans="1:5" x14ac:dyDescent="0.25">
      <c r="A2678" s="17" t="s">
        <v>2846</v>
      </c>
      <c r="E2678" s="17" t="s">
        <v>2846</v>
      </c>
    </row>
    <row r="2679" spans="1:5" x14ac:dyDescent="0.25">
      <c r="A2679" s="17" t="s">
        <v>2847</v>
      </c>
      <c r="E2679" s="17" t="s">
        <v>2847</v>
      </c>
    </row>
    <row r="2680" spans="1:5" x14ac:dyDescent="0.25">
      <c r="A2680" s="17" t="s">
        <v>2848</v>
      </c>
      <c r="E2680" s="17" t="s">
        <v>2848</v>
      </c>
    </row>
    <row r="2681" spans="1:5" x14ac:dyDescent="0.25">
      <c r="A2681" s="17" t="s">
        <v>2849</v>
      </c>
      <c r="E2681" s="17" t="s">
        <v>2849</v>
      </c>
    </row>
    <row r="2682" spans="1:5" x14ac:dyDescent="0.25">
      <c r="A2682" s="17" t="s">
        <v>2850</v>
      </c>
      <c r="E2682" s="17" t="s">
        <v>2850</v>
      </c>
    </row>
    <row r="2683" spans="1:5" x14ac:dyDescent="0.25">
      <c r="A2683" s="17" t="s">
        <v>2851</v>
      </c>
      <c r="E2683" s="17" t="s">
        <v>2851</v>
      </c>
    </row>
    <row r="2684" spans="1:5" x14ac:dyDescent="0.25">
      <c r="A2684" s="17" t="s">
        <v>2852</v>
      </c>
      <c r="E2684" s="17" t="s">
        <v>2852</v>
      </c>
    </row>
    <row r="2685" spans="1:5" x14ac:dyDescent="0.25">
      <c r="A2685" s="17" t="s">
        <v>2853</v>
      </c>
      <c r="E2685" s="17" t="s">
        <v>2853</v>
      </c>
    </row>
    <row r="2686" spans="1:5" x14ac:dyDescent="0.25">
      <c r="A2686" s="17" t="s">
        <v>2854</v>
      </c>
      <c r="E2686" s="17" t="s">
        <v>2854</v>
      </c>
    </row>
    <row r="2687" spans="1:5" x14ac:dyDescent="0.25">
      <c r="A2687" s="17" t="s">
        <v>2855</v>
      </c>
      <c r="E2687" s="17" t="s">
        <v>2855</v>
      </c>
    </row>
    <row r="2688" spans="1:5" x14ac:dyDescent="0.25">
      <c r="A2688" s="17" t="s">
        <v>2856</v>
      </c>
      <c r="E2688" s="17" t="s">
        <v>2856</v>
      </c>
    </row>
    <row r="2689" spans="1:5" x14ac:dyDescent="0.25">
      <c r="A2689" s="17" t="s">
        <v>2857</v>
      </c>
      <c r="E2689" s="17" t="s">
        <v>2857</v>
      </c>
    </row>
    <row r="2690" spans="1:5" x14ac:dyDescent="0.25">
      <c r="A2690" s="17" t="s">
        <v>2858</v>
      </c>
      <c r="E2690" s="17" t="s">
        <v>2858</v>
      </c>
    </row>
    <row r="2691" spans="1:5" x14ac:dyDescent="0.25">
      <c r="A2691" s="17" t="s">
        <v>2859</v>
      </c>
      <c r="E2691" s="17" t="s">
        <v>2859</v>
      </c>
    </row>
    <row r="2692" spans="1:5" x14ac:dyDescent="0.25">
      <c r="A2692" s="17" t="s">
        <v>2860</v>
      </c>
      <c r="E2692" s="17" t="s">
        <v>2860</v>
      </c>
    </row>
    <row r="2693" spans="1:5" x14ac:dyDescent="0.25">
      <c r="A2693" s="17" t="s">
        <v>2861</v>
      </c>
      <c r="E2693" s="17" t="s">
        <v>2861</v>
      </c>
    </row>
    <row r="2694" spans="1:5" x14ac:dyDescent="0.25">
      <c r="A2694" s="17" t="s">
        <v>2862</v>
      </c>
      <c r="E2694" s="17" t="s">
        <v>2862</v>
      </c>
    </row>
    <row r="2695" spans="1:5" x14ac:dyDescent="0.25">
      <c r="A2695" s="17" t="s">
        <v>2863</v>
      </c>
      <c r="E2695" s="17" t="s">
        <v>2863</v>
      </c>
    </row>
    <row r="2696" spans="1:5" x14ac:dyDescent="0.25">
      <c r="A2696" s="17" t="s">
        <v>2864</v>
      </c>
      <c r="E2696" s="17" t="s">
        <v>2864</v>
      </c>
    </row>
    <row r="2697" spans="1:5" x14ac:dyDescent="0.25">
      <c r="A2697" s="17" t="s">
        <v>2865</v>
      </c>
      <c r="E2697" s="17" t="s">
        <v>2865</v>
      </c>
    </row>
    <row r="2698" spans="1:5" x14ac:dyDescent="0.25">
      <c r="A2698" s="17" t="s">
        <v>2866</v>
      </c>
      <c r="E2698" s="17" t="s">
        <v>2866</v>
      </c>
    </row>
    <row r="2699" spans="1:5" x14ac:dyDescent="0.25">
      <c r="A2699" s="17" t="s">
        <v>2867</v>
      </c>
      <c r="E2699" s="17" t="s">
        <v>2867</v>
      </c>
    </row>
    <row r="2700" spans="1:5" x14ac:dyDescent="0.25">
      <c r="A2700" s="17" t="s">
        <v>2868</v>
      </c>
      <c r="E2700" s="17" t="s">
        <v>2868</v>
      </c>
    </row>
    <row r="2701" spans="1:5" x14ac:dyDescent="0.25">
      <c r="A2701" s="17" t="s">
        <v>2869</v>
      </c>
      <c r="E2701" s="17" t="s">
        <v>2869</v>
      </c>
    </row>
    <row r="2702" spans="1:5" x14ac:dyDescent="0.25">
      <c r="A2702" s="17" t="s">
        <v>2870</v>
      </c>
      <c r="E2702" s="17" t="s">
        <v>2870</v>
      </c>
    </row>
    <row r="2703" spans="1:5" x14ac:dyDescent="0.25">
      <c r="A2703" s="17" t="s">
        <v>2871</v>
      </c>
      <c r="E2703" s="17" t="s">
        <v>2871</v>
      </c>
    </row>
    <row r="2704" spans="1:5" x14ac:dyDescent="0.25">
      <c r="A2704" s="17" t="s">
        <v>2872</v>
      </c>
      <c r="E2704" s="17" t="s">
        <v>2872</v>
      </c>
    </row>
    <row r="2705" spans="1:5" x14ac:dyDescent="0.25">
      <c r="A2705" s="17" t="s">
        <v>2873</v>
      </c>
      <c r="E2705" s="17" t="s">
        <v>2873</v>
      </c>
    </row>
    <row r="2706" spans="1:5" x14ac:dyDescent="0.25">
      <c r="A2706" s="17" t="s">
        <v>2874</v>
      </c>
      <c r="E2706" s="17" t="s">
        <v>2874</v>
      </c>
    </row>
    <row r="2707" spans="1:5" x14ac:dyDescent="0.25">
      <c r="A2707" s="17" t="s">
        <v>2875</v>
      </c>
      <c r="E2707" s="17" t="s">
        <v>2875</v>
      </c>
    </row>
    <row r="2708" spans="1:5" x14ac:dyDescent="0.25">
      <c r="A2708" s="17" t="s">
        <v>2876</v>
      </c>
      <c r="E2708" s="17" t="s">
        <v>2876</v>
      </c>
    </row>
    <row r="2709" spans="1:5" x14ac:dyDescent="0.25">
      <c r="A2709" s="17" t="s">
        <v>2877</v>
      </c>
      <c r="E2709" s="17" t="s">
        <v>2877</v>
      </c>
    </row>
    <row r="2710" spans="1:5" x14ac:dyDescent="0.25">
      <c r="A2710" s="17" t="s">
        <v>2878</v>
      </c>
      <c r="E2710" s="17" t="s">
        <v>2878</v>
      </c>
    </row>
    <row r="2711" spans="1:5" x14ac:dyDescent="0.25">
      <c r="A2711" s="17" t="s">
        <v>2879</v>
      </c>
      <c r="E2711" s="17" t="s">
        <v>2879</v>
      </c>
    </row>
    <row r="2712" spans="1:5" x14ac:dyDescent="0.25">
      <c r="A2712" s="17" t="s">
        <v>2880</v>
      </c>
      <c r="E2712" s="17" t="s">
        <v>2880</v>
      </c>
    </row>
    <row r="2713" spans="1:5" x14ac:dyDescent="0.25">
      <c r="A2713" s="17" t="s">
        <v>2881</v>
      </c>
      <c r="E2713" s="17" t="s">
        <v>2881</v>
      </c>
    </row>
    <row r="2714" spans="1:5" x14ac:dyDescent="0.25">
      <c r="A2714" s="17" t="s">
        <v>2882</v>
      </c>
      <c r="E2714" s="17" t="s">
        <v>2882</v>
      </c>
    </row>
    <row r="2715" spans="1:5" x14ac:dyDescent="0.25">
      <c r="A2715" s="17" t="s">
        <v>2883</v>
      </c>
      <c r="E2715" s="17" t="s">
        <v>2883</v>
      </c>
    </row>
    <row r="2716" spans="1:5" x14ac:dyDescent="0.25">
      <c r="A2716" s="17" t="s">
        <v>2884</v>
      </c>
      <c r="E2716" s="17" t="s">
        <v>2884</v>
      </c>
    </row>
    <row r="2717" spans="1:5" x14ac:dyDescent="0.25">
      <c r="A2717" s="17" t="s">
        <v>2885</v>
      </c>
      <c r="E2717" s="17" t="s">
        <v>2885</v>
      </c>
    </row>
    <row r="2718" spans="1:5" x14ac:dyDescent="0.25">
      <c r="A2718" s="17" t="s">
        <v>2886</v>
      </c>
      <c r="E2718" s="17" t="s">
        <v>2886</v>
      </c>
    </row>
    <row r="2719" spans="1:5" x14ac:dyDescent="0.25">
      <c r="A2719" s="17" t="s">
        <v>2887</v>
      </c>
      <c r="E2719" s="17" t="s">
        <v>2887</v>
      </c>
    </row>
    <row r="2720" spans="1:5" x14ac:dyDescent="0.25">
      <c r="A2720" s="17" t="s">
        <v>2888</v>
      </c>
      <c r="E2720" s="17" t="s">
        <v>2888</v>
      </c>
    </row>
    <row r="2721" spans="1:5" x14ac:dyDescent="0.25">
      <c r="A2721" s="17" t="s">
        <v>2889</v>
      </c>
      <c r="E2721" s="17" t="s">
        <v>2889</v>
      </c>
    </row>
    <row r="2722" spans="1:5" x14ac:dyDescent="0.25">
      <c r="A2722" s="17" t="s">
        <v>2890</v>
      </c>
      <c r="E2722" s="17" t="s">
        <v>2890</v>
      </c>
    </row>
    <row r="2723" spans="1:5" x14ac:dyDescent="0.25">
      <c r="A2723" s="17" t="s">
        <v>2891</v>
      </c>
      <c r="E2723" s="17" t="s">
        <v>2891</v>
      </c>
    </row>
    <row r="2724" spans="1:5" x14ac:dyDescent="0.25">
      <c r="A2724" s="17" t="s">
        <v>2892</v>
      </c>
      <c r="E2724" s="17" t="s">
        <v>2892</v>
      </c>
    </row>
    <row r="2725" spans="1:5" x14ac:dyDescent="0.25">
      <c r="A2725" s="17" t="s">
        <v>2893</v>
      </c>
      <c r="E2725" s="17" t="s">
        <v>2893</v>
      </c>
    </row>
    <row r="2726" spans="1:5" x14ac:dyDescent="0.25">
      <c r="A2726" s="17" t="s">
        <v>2894</v>
      </c>
      <c r="E2726" s="17" t="s">
        <v>2894</v>
      </c>
    </row>
    <row r="2727" spans="1:5" x14ac:dyDescent="0.25">
      <c r="A2727" s="17" t="s">
        <v>2895</v>
      </c>
      <c r="E2727" s="17" t="s">
        <v>2895</v>
      </c>
    </row>
    <row r="2728" spans="1:5" x14ac:dyDescent="0.25">
      <c r="A2728" s="17" t="s">
        <v>2896</v>
      </c>
      <c r="E2728" s="17" t="s">
        <v>2896</v>
      </c>
    </row>
    <row r="2729" spans="1:5" x14ac:dyDescent="0.25">
      <c r="A2729" s="17" t="s">
        <v>2897</v>
      </c>
      <c r="E2729" s="17" t="s">
        <v>2897</v>
      </c>
    </row>
    <row r="2730" spans="1:5" x14ac:dyDescent="0.25">
      <c r="A2730" s="17" t="s">
        <v>2898</v>
      </c>
      <c r="E2730" s="17" t="s">
        <v>2898</v>
      </c>
    </row>
    <row r="2731" spans="1:5" x14ac:dyDescent="0.25">
      <c r="A2731" s="17" t="s">
        <v>2899</v>
      </c>
      <c r="E2731" s="17" t="s">
        <v>2899</v>
      </c>
    </row>
    <row r="2732" spans="1:5" x14ac:dyDescent="0.25">
      <c r="A2732" s="17" t="s">
        <v>2900</v>
      </c>
      <c r="E2732" s="17" t="s">
        <v>2900</v>
      </c>
    </row>
    <row r="2733" spans="1:5" x14ac:dyDescent="0.25">
      <c r="A2733" s="17" t="s">
        <v>2901</v>
      </c>
      <c r="E2733" s="17" t="s">
        <v>2901</v>
      </c>
    </row>
    <row r="2734" spans="1:5" x14ac:dyDescent="0.25">
      <c r="A2734" s="17" t="s">
        <v>2902</v>
      </c>
      <c r="E2734" s="17" t="s">
        <v>2902</v>
      </c>
    </row>
    <row r="2735" spans="1:5" x14ac:dyDescent="0.25">
      <c r="A2735" s="17" t="s">
        <v>2903</v>
      </c>
      <c r="E2735" s="17" t="s">
        <v>2903</v>
      </c>
    </row>
    <row r="2736" spans="1:5" x14ac:dyDescent="0.25">
      <c r="A2736" s="17" t="s">
        <v>2904</v>
      </c>
      <c r="E2736" s="17" t="s">
        <v>2904</v>
      </c>
    </row>
    <row r="2737" spans="1:5" x14ac:dyDescent="0.25">
      <c r="A2737" s="17" t="s">
        <v>2905</v>
      </c>
      <c r="E2737" s="17" t="s">
        <v>2905</v>
      </c>
    </row>
    <row r="2738" spans="1:5" x14ac:dyDescent="0.25">
      <c r="A2738" s="17" t="s">
        <v>2906</v>
      </c>
      <c r="E2738" s="17" t="s">
        <v>2906</v>
      </c>
    </row>
    <row r="2739" spans="1:5" x14ac:dyDescent="0.25">
      <c r="A2739" s="17" t="s">
        <v>2907</v>
      </c>
      <c r="E2739" s="17" t="s">
        <v>2907</v>
      </c>
    </row>
    <row r="2740" spans="1:5" x14ac:dyDescent="0.25">
      <c r="A2740" s="17" t="s">
        <v>2908</v>
      </c>
      <c r="E2740" s="17" t="s">
        <v>2908</v>
      </c>
    </row>
    <row r="2741" spans="1:5" x14ac:dyDescent="0.25">
      <c r="A2741" s="17" t="s">
        <v>2909</v>
      </c>
      <c r="E2741" s="17" t="s">
        <v>2909</v>
      </c>
    </row>
    <row r="2742" spans="1:5" x14ac:dyDescent="0.25">
      <c r="A2742" s="17" t="s">
        <v>2910</v>
      </c>
      <c r="E2742" s="17" t="s">
        <v>2910</v>
      </c>
    </row>
    <row r="2743" spans="1:5" x14ac:dyDescent="0.25">
      <c r="A2743" s="17" t="s">
        <v>2911</v>
      </c>
      <c r="E2743" s="17" t="s">
        <v>2911</v>
      </c>
    </row>
    <row r="2744" spans="1:5" x14ac:dyDescent="0.25">
      <c r="A2744" s="17" t="s">
        <v>2912</v>
      </c>
      <c r="E2744" s="17" t="s">
        <v>2912</v>
      </c>
    </row>
    <row r="2745" spans="1:5" x14ac:dyDescent="0.25">
      <c r="A2745" s="17" t="s">
        <v>2913</v>
      </c>
      <c r="E2745" s="17" t="s">
        <v>2913</v>
      </c>
    </row>
    <row r="2746" spans="1:5" x14ac:dyDescent="0.25">
      <c r="A2746" s="17" t="s">
        <v>2914</v>
      </c>
      <c r="E2746" s="17" t="s">
        <v>2914</v>
      </c>
    </row>
    <row r="2747" spans="1:5" x14ac:dyDescent="0.25">
      <c r="A2747" s="17" t="s">
        <v>2915</v>
      </c>
      <c r="E2747" s="17" t="s">
        <v>2915</v>
      </c>
    </row>
    <row r="2748" spans="1:5" x14ac:dyDescent="0.25">
      <c r="A2748" s="17" t="s">
        <v>2916</v>
      </c>
      <c r="E2748" s="17" t="s">
        <v>2916</v>
      </c>
    </row>
    <row r="2749" spans="1:5" x14ac:dyDescent="0.25">
      <c r="A2749" s="17" t="s">
        <v>2917</v>
      </c>
      <c r="E2749" s="17" t="s">
        <v>2917</v>
      </c>
    </row>
    <row r="2750" spans="1:5" x14ac:dyDescent="0.25">
      <c r="A2750" s="17" t="s">
        <v>2918</v>
      </c>
      <c r="E2750" s="17" t="s">
        <v>2918</v>
      </c>
    </row>
    <row r="2751" spans="1:5" x14ac:dyDescent="0.25">
      <c r="A2751" s="17" t="s">
        <v>2919</v>
      </c>
      <c r="E2751" s="17" t="s">
        <v>2919</v>
      </c>
    </row>
    <row r="2752" spans="1:5" x14ac:dyDescent="0.25">
      <c r="A2752" s="17" t="s">
        <v>2920</v>
      </c>
      <c r="E2752" s="17" t="s">
        <v>2920</v>
      </c>
    </row>
    <row r="2753" spans="1:5" x14ac:dyDescent="0.25">
      <c r="A2753" s="17" t="s">
        <v>2921</v>
      </c>
      <c r="E2753" s="17" t="s">
        <v>2921</v>
      </c>
    </row>
    <row r="2754" spans="1:5" x14ac:dyDescent="0.25">
      <c r="A2754" s="17" t="s">
        <v>2922</v>
      </c>
      <c r="E2754" s="17" t="s">
        <v>2922</v>
      </c>
    </row>
    <row r="2755" spans="1:5" x14ac:dyDescent="0.25">
      <c r="A2755" s="17" t="s">
        <v>2923</v>
      </c>
      <c r="E2755" s="17" t="s">
        <v>2923</v>
      </c>
    </row>
    <row r="2756" spans="1:5" x14ac:dyDescent="0.25">
      <c r="A2756" s="17" t="s">
        <v>2924</v>
      </c>
      <c r="E2756" s="17" t="s">
        <v>2924</v>
      </c>
    </row>
    <row r="2757" spans="1:5" x14ac:dyDescent="0.25">
      <c r="A2757" s="17" t="s">
        <v>2925</v>
      </c>
      <c r="E2757" s="17" t="s">
        <v>2925</v>
      </c>
    </row>
    <row r="2758" spans="1:5" x14ac:dyDescent="0.25">
      <c r="A2758" s="17" t="s">
        <v>2926</v>
      </c>
      <c r="E2758" s="17" t="s">
        <v>2926</v>
      </c>
    </row>
    <row r="2759" spans="1:5" x14ac:dyDescent="0.25">
      <c r="A2759" s="17" t="s">
        <v>2927</v>
      </c>
      <c r="E2759" s="17" t="s">
        <v>2927</v>
      </c>
    </row>
    <row r="2760" spans="1:5" x14ac:dyDescent="0.25">
      <c r="A2760" s="17" t="s">
        <v>2928</v>
      </c>
      <c r="E2760" s="17" t="s">
        <v>2928</v>
      </c>
    </row>
    <row r="2761" spans="1:5" x14ac:dyDescent="0.25">
      <c r="A2761" s="17" t="s">
        <v>2929</v>
      </c>
      <c r="E2761" s="17" t="s">
        <v>2929</v>
      </c>
    </row>
    <row r="2762" spans="1:5" x14ac:dyDescent="0.25">
      <c r="A2762" s="17" t="s">
        <v>2930</v>
      </c>
      <c r="E2762" s="17" t="s">
        <v>2930</v>
      </c>
    </row>
    <row r="2763" spans="1:5" x14ac:dyDescent="0.25">
      <c r="A2763" s="17" t="s">
        <v>2931</v>
      </c>
      <c r="E2763" s="17" t="s">
        <v>2931</v>
      </c>
    </row>
    <row r="2764" spans="1:5" x14ac:dyDescent="0.25">
      <c r="A2764" s="17" t="s">
        <v>2932</v>
      </c>
      <c r="E2764" s="17" t="s">
        <v>2932</v>
      </c>
    </row>
    <row r="2765" spans="1:5" x14ac:dyDescent="0.25">
      <c r="A2765" s="17" t="s">
        <v>2933</v>
      </c>
      <c r="E2765" s="17" t="s">
        <v>2933</v>
      </c>
    </row>
    <row r="2766" spans="1:5" x14ac:dyDescent="0.25">
      <c r="A2766" s="17" t="s">
        <v>2934</v>
      </c>
      <c r="E2766" s="17" t="s">
        <v>2934</v>
      </c>
    </row>
    <row r="2767" spans="1:5" x14ac:dyDescent="0.25">
      <c r="A2767" s="17" t="s">
        <v>2935</v>
      </c>
      <c r="E2767" s="17" t="s">
        <v>2935</v>
      </c>
    </row>
    <row r="2768" spans="1:5" x14ac:dyDescent="0.25">
      <c r="A2768" s="17" t="s">
        <v>2936</v>
      </c>
      <c r="E2768" s="17" t="s">
        <v>2936</v>
      </c>
    </row>
    <row r="2769" spans="1:5" x14ac:dyDescent="0.25">
      <c r="A2769" s="17" t="s">
        <v>2937</v>
      </c>
      <c r="E2769" s="17" t="s">
        <v>2937</v>
      </c>
    </row>
    <row r="2770" spans="1:5" x14ac:dyDescent="0.25">
      <c r="A2770" s="17" t="s">
        <v>2938</v>
      </c>
      <c r="E2770" s="17" t="s">
        <v>2938</v>
      </c>
    </row>
    <row r="2771" spans="1:5" x14ac:dyDescent="0.25">
      <c r="A2771" s="17" t="s">
        <v>2939</v>
      </c>
      <c r="E2771" s="17" t="s">
        <v>2939</v>
      </c>
    </row>
    <row r="2772" spans="1:5" x14ac:dyDescent="0.25">
      <c r="A2772" s="17" t="s">
        <v>2940</v>
      </c>
      <c r="E2772" s="17" t="s">
        <v>2940</v>
      </c>
    </row>
    <row r="2773" spans="1:5" x14ac:dyDescent="0.25">
      <c r="A2773" s="17" t="s">
        <v>2941</v>
      </c>
      <c r="E2773" s="17" t="s">
        <v>2941</v>
      </c>
    </row>
    <row r="2774" spans="1:5" x14ac:dyDescent="0.25">
      <c r="A2774" s="17" t="s">
        <v>2942</v>
      </c>
      <c r="E2774" s="17" t="s">
        <v>2942</v>
      </c>
    </row>
    <row r="2775" spans="1:5" x14ac:dyDescent="0.25">
      <c r="A2775" s="17" t="s">
        <v>2943</v>
      </c>
      <c r="E2775" s="17" t="s">
        <v>2943</v>
      </c>
    </row>
    <row r="2776" spans="1:5" x14ac:dyDescent="0.25">
      <c r="A2776" s="17" t="s">
        <v>2944</v>
      </c>
      <c r="E2776" s="17" t="s">
        <v>2944</v>
      </c>
    </row>
    <row r="2777" spans="1:5" x14ac:dyDescent="0.25">
      <c r="A2777" s="17" t="s">
        <v>2945</v>
      </c>
      <c r="E2777" s="17" t="s">
        <v>2945</v>
      </c>
    </row>
    <row r="2778" spans="1:5" x14ac:dyDescent="0.25">
      <c r="A2778" s="17" t="s">
        <v>2946</v>
      </c>
      <c r="E2778" s="17" t="s">
        <v>2946</v>
      </c>
    </row>
    <row r="2779" spans="1:5" x14ac:dyDescent="0.25">
      <c r="A2779" s="17" t="s">
        <v>2947</v>
      </c>
      <c r="E2779" s="17" t="s">
        <v>2947</v>
      </c>
    </row>
    <row r="2780" spans="1:5" x14ac:dyDescent="0.25">
      <c r="A2780" s="17" t="s">
        <v>2948</v>
      </c>
      <c r="E2780" s="17" t="s">
        <v>2948</v>
      </c>
    </row>
    <row r="2781" spans="1:5" x14ac:dyDescent="0.25">
      <c r="A2781" s="17" t="s">
        <v>2949</v>
      </c>
      <c r="E2781" s="17" t="s">
        <v>2949</v>
      </c>
    </row>
    <row r="2782" spans="1:5" x14ac:dyDescent="0.25">
      <c r="A2782" s="17" t="s">
        <v>2950</v>
      </c>
      <c r="E2782" s="17" t="s">
        <v>2950</v>
      </c>
    </row>
    <row r="2783" spans="1:5" x14ac:dyDescent="0.25">
      <c r="A2783" s="17" t="s">
        <v>2951</v>
      </c>
      <c r="E2783" s="17" t="s">
        <v>2951</v>
      </c>
    </row>
    <row r="2784" spans="1:5" x14ac:dyDescent="0.25">
      <c r="A2784" s="17" t="s">
        <v>2952</v>
      </c>
      <c r="E2784" s="17" t="s">
        <v>2952</v>
      </c>
    </row>
    <row r="2785" spans="1:5" x14ac:dyDescent="0.25">
      <c r="A2785" s="17" t="s">
        <v>2953</v>
      </c>
      <c r="E2785" s="17" t="s">
        <v>2953</v>
      </c>
    </row>
    <row r="2786" spans="1:5" x14ac:dyDescent="0.25">
      <c r="A2786" s="17" t="s">
        <v>2954</v>
      </c>
      <c r="E2786" s="17" t="s">
        <v>2954</v>
      </c>
    </row>
    <row r="2787" spans="1:5" x14ac:dyDescent="0.25">
      <c r="A2787" s="17" t="s">
        <v>2955</v>
      </c>
      <c r="E2787" s="17" t="s">
        <v>2955</v>
      </c>
    </row>
    <row r="2788" spans="1:5" x14ac:dyDescent="0.25">
      <c r="A2788" s="17" t="s">
        <v>2956</v>
      </c>
      <c r="E2788" s="17" t="s">
        <v>2956</v>
      </c>
    </row>
    <row r="2789" spans="1:5" x14ac:dyDescent="0.25">
      <c r="A2789" s="17" t="s">
        <v>2957</v>
      </c>
      <c r="E2789" s="17" t="s">
        <v>2957</v>
      </c>
    </row>
    <row r="2790" spans="1:5" x14ac:dyDescent="0.25">
      <c r="A2790" s="17" t="s">
        <v>2958</v>
      </c>
      <c r="E2790" s="17" t="s">
        <v>2958</v>
      </c>
    </row>
    <row r="2791" spans="1:5" x14ac:dyDescent="0.25">
      <c r="A2791" s="17" t="s">
        <v>2959</v>
      </c>
      <c r="E2791" s="17" t="s">
        <v>2959</v>
      </c>
    </row>
    <row r="2792" spans="1:5" x14ac:dyDescent="0.25">
      <c r="A2792" s="17" t="s">
        <v>2960</v>
      </c>
      <c r="E2792" s="17" t="s">
        <v>2960</v>
      </c>
    </row>
    <row r="2793" spans="1:5" x14ac:dyDescent="0.25">
      <c r="A2793" s="17" t="s">
        <v>2961</v>
      </c>
      <c r="E2793" s="17" t="s">
        <v>2961</v>
      </c>
    </row>
    <row r="2794" spans="1:5" x14ac:dyDescent="0.25">
      <c r="A2794" s="17" t="s">
        <v>2962</v>
      </c>
      <c r="E2794" s="17" t="s">
        <v>2962</v>
      </c>
    </row>
    <row r="2795" spans="1:5" x14ac:dyDescent="0.25">
      <c r="A2795" s="17" t="s">
        <v>2963</v>
      </c>
      <c r="E2795" s="17" t="s">
        <v>2963</v>
      </c>
    </row>
    <row r="2796" spans="1:5" x14ac:dyDescent="0.25">
      <c r="A2796" s="17" t="s">
        <v>2964</v>
      </c>
      <c r="E2796" s="17" t="s">
        <v>2964</v>
      </c>
    </row>
    <row r="2797" spans="1:5" x14ac:dyDescent="0.25">
      <c r="A2797" s="17" t="s">
        <v>2965</v>
      </c>
      <c r="E2797" s="17" t="s">
        <v>2965</v>
      </c>
    </row>
    <row r="2798" spans="1:5" x14ac:dyDescent="0.25">
      <c r="A2798" s="17" t="s">
        <v>2966</v>
      </c>
      <c r="E2798" s="17" t="s">
        <v>2966</v>
      </c>
    </row>
    <row r="2799" spans="1:5" x14ac:dyDescent="0.25">
      <c r="A2799" s="17" t="s">
        <v>2967</v>
      </c>
      <c r="E2799" s="17" t="s">
        <v>2967</v>
      </c>
    </row>
    <row r="2800" spans="1:5" x14ac:dyDescent="0.25">
      <c r="A2800" s="17" t="s">
        <v>2968</v>
      </c>
      <c r="E2800" s="17" t="s">
        <v>2968</v>
      </c>
    </row>
    <row r="2801" spans="1:5" x14ac:dyDescent="0.25">
      <c r="A2801" s="17" t="s">
        <v>2969</v>
      </c>
      <c r="E2801" s="17" t="s">
        <v>2969</v>
      </c>
    </row>
    <row r="2802" spans="1:5" x14ac:dyDescent="0.25">
      <c r="A2802" s="17" t="s">
        <v>2970</v>
      </c>
      <c r="E2802" s="17" t="s">
        <v>2970</v>
      </c>
    </row>
    <row r="2803" spans="1:5" x14ac:dyDescent="0.25">
      <c r="A2803" s="17" t="s">
        <v>2971</v>
      </c>
      <c r="E2803" s="17" t="s">
        <v>2971</v>
      </c>
    </row>
    <row r="2804" spans="1:5" x14ac:dyDescent="0.25">
      <c r="A2804" s="17" t="s">
        <v>2972</v>
      </c>
      <c r="E2804" s="17" t="s">
        <v>2972</v>
      </c>
    </row>
    <row r="2805" spans="1:5" x14ac:dyDescent="0.25">
      <c r="A2805" s="17" t="s">
        <v>2973</v>
      </c>
      <c r="E2805" s="17" t="s">
        <v>2973</v>
      </c>
    </row>
    <row r="2806" spans="1:5" x14ac:dyDescent="0.25">
      <c r="A2806" s="17" t="s">
        <v>2974</v>
      </c>
      <c r="E2806" s="17" t="s">
        <v>2974</v>
      </c>
    </row>
    <row r="2807" spans="1:5" x14ac:dyDescent="0.25">
      <c r="A2807" s="17" t="s">
        <v>2975</v>
      </c>
      <c r="E2807" s="17" t="s">
        <v>2975</v>
      </c>
    </row>
    <row r="2808" spans="1:5" x14ac:dyDescent="0.25">
      <c r="A2808" s="17" t="s">
        <v>2976</v>
      </c>
      <c r="E2808" s="17" t="s">
        <v>2976</v>
      </c>
    </row>
    <row r="2809" spans="1:5" x14ac:dyDescent="0.25">
      <c r="A2809" s="17" t="s">
        <v>2977</v>
      </c>
      <c r="E2809" s="17" t="s">
        <v>2977</v>
      </c>
    </row>
    <row r="2810" spans="1:5" x14ac:dyDescent="0.25">
      <c r="A2810" s="17" t="s">
        <v>2978</v>
      </c>
      <c r="E2810" s="17" t="s">
        <v>2978</v>
      </c>
    </row>
    <row r="2811" spans="1:5" x14ac:dyDescent="0.25">
      <c r="A2811" s="17" t="s">
        <v>2979</v>
      </c>
      <c r="E2811" s="17" t="s">
        <v>2979</v>
      </c>
    </row>
    <row r="2812" spans="1:5" x14ac:dyDescent="0.25">
      <c r="A2812" s="17" t="s">
        <v>2980</v>
      </c>
      <c r="E2812" s="17" t="s">
        <v>2980</v>
      </c>
    </row>
    <row r="2813" spans="1:5" x14ac:dyDescent="0.25">
      <c r="A2813" s="17" t="s">
        <v>2981</v>
      </c>
      <c r="E2813" s="17" t="s">
        <v>2981</v>
      </c>
    </row>
    <row r="2814" spans="1:5" x14ac:dyDescent="0.25">
      <c r="A2814" s="17" t="s">
        <v>2982</v>
      </c>
      <c r="E2814" s="17" t="s">
        <v>2982</v>
      </c>
    </row>
    <row r="2815" spans="1:5" x14ac:dyDescent="0.25">
      <c r="A2815" s="17" t="s">
        <v>2983</v>
      </c>
      <c r="E2815" s="17" t="s">
        <v>2983</v>
      </c>
    </row>
    <row r="2816" spans="1:5" x14ac:dyDescent="0.25">
      <c r="A2816" s="17" t="s">
        <v>2984</v>
      </c>
      <c r="E2816" s="17" t="s">
        <v>2984</v>
      </c>
    </row>
    <row r="2817" spans="1:5" x14ac:dyDescent="0.25">
      <c r="A2817" s="17" t="s">
        <v>2985</v>
      </c>
      <c r="E2817" s="17" t="s">
        <v>2985</v>
      </c>
    </row>
    <row r="2818" spans="1:5" x14ac:dyDescent="0.25">
      <c r="A2818" s="17" t="s">
        <v>2986</v>
      </c>
      <c r="E2818" s="17" t="s">
        <v>2986</v>
      </c>
    </row>
    <row r="2819" spans="1:5" x14ac:dyDescent="0.25">
      <c r="A2819" s="17" t="s">
        <v>2987</v>
      </c>
      <c r="E2819" s="17" t="s">
        <v>2987</v>
      </c>
    </row>
    <row r="2820" spans="1:5" x14ac:dyDescent="0.25">
      <c r="A2820" s="17" t="s">
        <v>2988</v>
      </c>
      <c r="E2820" s="17" t="s">
        <v>2988</v>
      </c>
    </row>
    <row r="2821" spans="1:5" x14ac:dyDescent="0.25">
      <c r="A2821" s="17" t="s">
        <v>2989</v>
      </c>
      <c r="E2821" s="17" t="s">
        <v>2989</v>
      </c>
    </row>
    <row r="2822" spans="1:5" x14ac:dyDescent="0.25">
      <c r="A2822" s="17" t="s">
        <v>2990</v>
      </c>
      <c r="E2822" s="17" t="s">
        <v>2990</v>
      </c>
    </row>
    <row r="2823" spans="1:5" x14ac:dyDescent="0.25">
      <c r="A2823" s="17" t="s">
        <v>2991</v>
      </c>
      <c r="E2823" s="17" t="s">
        <v>2991</v>
      </c>
    </row>
    <row r="2824" spans="1:5" x14ac:dyDescent="0.25">
      <c r="A2824" s="17" t="s">
        <v>2992</v>
      </c>
      <c r="E2824" s="17" t="s">
        <v>2992</v>
      </c>
    </row>
    <row r="2825" spans="1:5" x14ac:dyDescent="0.25">
      <c r="A2825" s="17" t="s">
        <v>2993</v>
      </c>
      <c r="E2825" s="17" t="s">
        <v>2993</v>
      </c>
    </row>
    <row r="2826" spans="1:5" x14ac:dyDescent="0.25">
      <c r="A2826" s="17" t="s">
        <v>2994</v>
      </c>
      <c r="E2826" s="17" t="s">
        <v>2994</v>
      </c>
    </row>
    <row r="2827" spans="1:5" x14ac:dyDescent="0.25">
      <c r="A2827" s="17" t="s">
        <v>2995</v>
      </c>
      <c r="E2827" s="17" t="s">
        <v>2995</v>
      </c>
    </row>
    <row r="2828" spans="1:5" x14ac:dyDescent="0.25">
      <c r="A2828" s="17" t="s">
        <v>2996</v>
      </c>
      <c r="E2828" s="17" t="s">
        <v>2996</v>
      </c>
    </row>
    <row r="2829" spans="1:5" x14ac:dyDescent="0.25">
      <c r="A2829" s="17" t="s">
        <v>2997</v>
      </c>
      <c r="E2829" s="17" t="s">
        <v>2997</v>
      </c>
    </row>
    <row r="2830" spans="1:5" x14ac:dyDescent="0.25">
      <c r="A2830" s="17" t="s">
        <v>2998</v>
      </c>
      <c r="E2830" s="17" t="s">
        <v>2998</v>
      </c>
    </row>
    <row r="2831" spans="1:5" x14ac:dyDescent="0.25">
      <c r="A2831" s="17" t="s">
        <v>2999</v>
      </c>
      <c r="E2831" s="17" t="s">
        <v>2999</v>
      </c>
    </row>
    <row r="2832" spans="1:5" x14ac:dyDescent="0.25">
      <c r="A2832" s="17" t="s">
        <v>3000</v>
      </c>
      <c r="E2832" s="17" t="s">
        <v>3000</v>
      </c>
    </row>
    <row r="2833" spans="1:5" x14ac:dyDescent="0.25">
      <c r="A2833" s="17" t="s">
        <v>3001</v>
      </c>
      <c r="E2833" s="17" t="s">
        <v>3001</v>
      </c>
    </row>
    <row r="2834" spans="1:5" x14ac:dyDescent="0.25">
      <c r="A2834" s="17" t="s">
        <v>3002</v>
      </c>
      <c r="E2834" s="17" t="s">
        <v>3002</v>
      </c>
    </row>
    <row r="2835" spans="1:5" x14ac:dyDescent="0.25">
      <c r="A2835" s="17" t="s">
        <v>3003</v>
      </c>
      <c r="E2835" s="17" t="s">
        <v>3003</v>
      </c>
    </row>
    <row r="2836" spans="1:5" x14ac:dyDescent="0.25">
      <c r="A2836" s="17" t="s">
        <v>3004</v>
      </c>
      <c r="E2836" s="17" t="s">
        <v>3004</v>
      </c>
    </row>
    <row r="2837" spans="1:5" x14ac:dyDescent="0.25">
      <c r="A2837" s="17" t="s">
        <v>3005</v>
      </c>
      <c r="E2837" s="17" t="s">
        <v>3005</v>
      </c>
    </row>
    <row r="2838" spans="1:5" x14ac:dyDescent="0.25">
      <c r="A2838" s="17" t="s">
        <v>3006</v>
      </c>
      <c r="E2838" s="17" t="s">
        <v>3006</v>
      </c>
    </row>
    <row r="2839" spans="1:5" x14ac:dyDescent="0.25">
      <c r="A2839" s="17" t="s">
        <v>3007</v>
      </c>
      <c r="E2839" s="17" t="s">
        <v>3007</v>
      </c>
    </row>
    <row r="2840" spans="1:5" x14ac:dyDescent="0.25">
      <c r="A2840" s="17" t="s">
        <v>3008</v>
      </c>
      <c r="E2840" s="17" t="s">
        <v>3008</v>
      </c>
    </row>
    <row r="2841" spans="1:5" x14ac:dyDescent="0.25">
      <c r="A2841" s="17" t="s">
        <v>3009</v>
      </c>
      <c r="E2841" s="17" t="s">
        <v>3009</v>
      </c>
    </row>
    <row r="2842" spans="1:5" x14ac:dyDescent="0.25">
      <c r="A2842" s="17" t="s">
        <v>3010</v>
      </c>
      <c r="E2842" s="17" t="s">
        <v>3010</v>
      </c>
    </row>
    <row r="2843" spans="1:5" x14ac:dyDescent="0.25">
      <c r="A2843" s="17" t="s">
        <v>3011</v>
      </c>
      <c r="E2843" s="17" t="s">
        <v>3011</v>
      </c>
    </row>
    <row r="2844" spans="1:5" x14ac:dyDescent="0.25">
      <c r="A2844" s="17" t="s">
        <v>3012</v>
      </c>
      <c r="E2844" s="17" t="s">
        <v>3012</v>
      </c>
    </row>
    <row r="2845" spans="1:5" x14ac:dyDescent="0.25">
      <c r="A2845" s="17" t="s">
        <v>3013</v>
      </c>
      <c r="E2845" s="17" t="s">
        <v>3013</v>
      </c>
    </row>
    <row r="2846" spans="1:5" x14ac:dyDescent="0.25">
      <c r="A2846" s="17" t="s">
        <v>3014</v>
      </c>
      <c r="E2846" s="17" t="s">
        <v>3014</v>
      </c>
    </row>
    <row r="2847" spans="1:5" x14ac:dyDescent="0.25">
      <c r="A2847" s="17" t="s">
        <v>3015</v>
      </c>
      <c r="E2847" s="17" t="s">
        <v>3015</v>
      </c>
    </row>
    <row r="2848" spans="1:5" x14ac:dyDescent="0.25">
      <c r="A2848" s="17" t="s">
        <v>3016</v>
      </c>
      <c r="E2848" s="17" t="s">
        <v>3016</v>
      </c>
    </row>
    <row r="2849" spans="1:5" x14ac:dyDescent="0.25">
      <c r="A2849" s="17" t="s">
        <v>3017</v>
      </c>
      <c r="E2849" s="17" t="s">
        <v>3017</v>
      </c>
    </row>
    <row r="2850" spans="1:5" x14ac:dyDescent="0.25">
      <c r="A2850" s="17" t="s">
        <v>3018</v>
      </c>
      <c r="E2850" s="17" t="s">
        <v>3018</v>
      </c>
    </row>
    <row r="2851" spans="1:5" x14ac:dyDescent="0.25">
      <c r="A2851" s="17" t="s">
        <v>3019</v>
      </c>
      <c r="E2851" s="17" t="s">
        <v>3019</v>
      </c>
    </row>
    <row r="2852" spans="1:5" x14ac:dyDescent="0.25">
      <c r="A2852" s="17" t="s">
        <v>3020</v>
      </c>
      <c r="E2852" s="17" t="s">
        <v>3020</v>
      </c>
    </row>
    <row r="2853" spans="1:5" x14ac:dyDescent="0.25">
      <c r="A2853" s="17" t="s">
        <v>3021</v>
      </c>
      <c r="E2853" s="17" t="s">
        <v>3021</v>
      </c>
    </row>
    <row r="2854" spans="1:5" x14ac:dyDescent="0.25">
      <c r="A2854" s="17" t="s">
        <v>3022</v>
      </c>
      <c r="E2854" s="17" t="s">
        <v>3022</v>
      </c>
    </row>
    <row r="2855" spans="1:5" x14ac:dyDescent="0.25">
      <c r="A2855" s="17" t="s">
        <v>3023</v>
      </c>
      <c r="E2855" s="17" t="s">
        <v>3023</v>
      </c>
    </row>
    <row r="2856" spans="1:5" x14ac:dyDescent="0.25">
      <c r="A2856" s="17" t="s">
        <v>3024</v>
      </c>
      <c r="E2856" s="17" t="s">
        <v>3024</v>
      </c>
    </row>
    <row r="2857" spans="1:5" x14ac:dyDescent="0.25">
      <c r="A2857" s="17" t="s">
        <v>3025</v>
      </c>
      <c r="E2857" s="17" t="s">
        <v>3025</v>
      </c>
    </row>
    <row r="2858" spans="1:5" x14ac:dyDescent="0.25">
      <c r="A2858" s="17" t="s">
        <v>3026</v>
      </c>
      <c r="E2858" s="17" t="s">
        <v>3026</v>
      </c>
    </row>
    <row r="2859" spans="1:5" x14ac:dyDescent="0.25">
      <c r="A2859" s="17" t="s">
        <v>3027</v>
      </c>
      <c r="E2859" s="17" t="s">
        <v>3027</v>
      </c>
    </row>
    <row r="2860" spans="1:5" x14ac:dyDescent="0.25">
      <c r="A2860" s="17" t="s">
        <v>3028</v>
      </c>
      <c r="E2860" s="17" t="s">
        <v>3028</v>
      </c>
    </row>
    <row r="2861" spans="1:5" x14ac:dyDescent="0.25">
      <c r="A2861" s="17" t="s">
        <v>3029</v>
      </c>
      <c r="E2861" s="17" t="s">
        <v>3029</v>
      </c>
    </row>
    <row r="2862" spans="1:5" x14ac:dyDescent="0.25">
      <c r="A2862" s="17" t="s">
        <v>3030</v>
      </c>
      <c r="E2862" s="17" t="s">
        <v>3030</v>
      </c>
    </row>
    <row r="2863" spans="1:5" x14ac:dyDescent="0.25">
      <c r="A2863" s="17" t="s">
        <v>3031</v>
      </c>
      <c r="E2863" s="17" t="s">
        <v>3031</v>
      </c>
    </row>
    <row r="2864" spans="1:5" x14ac:dyDescent="0.25">
      <c r="A2864" s="17" t="s">
        <v>3032</v>
      </c>
      <c r="E2864" s="17" t="s">
        <v>3032</v>
      </c>
    </row>
    <row r="2865" spans="1:5" x14ac:dyDescent="0.25">
      <c r="A2865" s="17" t="s">
        <v>3033</v>
      </c>
      <c r="E2865" s="17" t="s">
        <v>3033</v>
      </c>
    </row>
    <row r="2866" spans="1:5" x14ac:dyDescent="0.25">
      <c r="A2866" s="17" t="s">
        <v>3034</v>
      </c>
      <c r="E2866" s="17" t="s">
        <v>3034</v>
      </c>
    </row>
    <row r="2867" spans="1:5" x14ac:dyDescent="0.25">
      <c r="A2867" s="17" t="s">
        <v>3035</v>
      </c>
      <c r="E2867" s="17" t="s">
        <v>3035</v>
      </c>
    </row>
    <row r="2868" spans="1:5" x14ac:dyDescent="0.25">
      <c r="A2868" s="17" t="s">
        <v>3036</v>
      </c>
      <c r="E2868" s="17" t="s">
        <v>3036</v>
      </c>
    </row>
    <row r="2869" spans="1:5" x14ac:dyDescent="0.25">
      <c r="A2869" s="17" t="s">
        <v>3037</v>
      </c>
      <c r="E2869" s="17" t="s">
        <v>3037</v>
      </c>
    </row>
    <row r="2870" spans="1:5" x14ac:dyDescent="0.25">
      <c r="A2870" s="17" t="s">
        <v>3038</v>
      </c>
      <c r="E2870" s="17" t="s">
        <v>3038</v>
      </c>
    </row>
    <row r="2871" spans="1:5" x14ac:dyDescent="0.25">
      <c r="A2871" s="17" t="s">
        <v>3039</v>
      </c>
      <c r="E2871" s="17" t="s">
        <v>3039</v>
      </c>
    </row>
    <row r="2872" spans="1:5" x14ac:dyDescent="0.25">
      <c r="A2872" s="17" t="s">
        <v>3040</v>
      </c>
      <c r="E2872" s="17" t="s">
        <v>3040</v>
      </c>
    </row>
    <row r="2873" spans="1:5" x14ac:dyDescent="0.25">
      <c r="A2873" s="17" t="s">
        <v>3041</v>
      </c>
      <c r="E2873" s="17" t="s">
        <v>3041</v>
      </c>
    </row>
    <row r="2874" spans="1:5" x14ac:dyDescent="0.25">
      <c r="A2874" s="17" t="s">
        <v>3042</v>
      </c>
      <c r="E2874" s="17" t="s">
        <v>3042</v>
      </c>
    </row>
    <row r="2875" spans="1:5" x14ac:dyDescent="0.25">
      <c r="A2875" s="17" t="s">
        <v>3043</v>
      </c>
      <c r="E2875" s="17" t="s">
        <v>3043</v>
      </c>
    </row>
    <row r="2876" spans="1:5" x14ac:dyDescent="0.25">
      <c r="A2876" s="17" t="s">
        <v>3044</v>
      </c>
      <c r="E2876" s="17" t="s">
        <v>3044</v>
      </c>
    </row>
    <row r="2877" spans="1:5" x14ac:dyDescent="0.25">
      <c r="A2877" s="17" t="s">
        <v>3045</v>
      </c>
      <c r="E2877" s="17" t="s">
        <v>3045</v>
      </c>
    </row>
    <row r="2878" spans="1:5" x14ac:dyDescent="0.25">
      <c r="A2878" s="17" t="s">
        <v>3046</v>
      </c>
      <c r="E2878" s="17" t="s">
        <v>3046</v>
      </c>
    </row>
    <row r="2879" spans="1:5" x14ac:dyDescent="0.25">
      <c r="A2879" s="17" t="s">
        <v>3047</v>
      </c>
      <c r="E2879" s="17" t="s">
        <v>3047</v>
      </c>
    </row>
    <row r="2880" spans="1:5" x14ac:dyDescent="0.25">
      <c r="A2880" s="17" t="s">
        <v>3048</v>
      </c>
      <c r="E2880" s="17" t="s">
        <v>3048</v>
      </c>
    </row>
    <row r="2881" spans="1:5" x14ac:dyDescent="0.25">
      <c r="A2881" s="17" t="s">
        <v>3049</v>
      </c>
      <c r="E2881" s="17" t="s">
        <v>3049</v>
      </c>
    </row>
    <row r="2882" spans="1:5" x14ac:dyDescent="0.25">
      <c r="A2882" s="17" t="s">
        <v>3050</v>
      </c>
      <c r="E2882" s="17" t="s">
        <v>3050</v>
      </c>
    </row>
    <row r="2883" spans="1:5" x14ac:dyDescent="0.25">
      <c r="A2883" s="17" t="s">
        <v>3051</v>
      </c>
      <c r="E2883" s="17" t="s">
        <v>3051</v>
      </c>
    </row>
    <row r="2884" spans="1:5" x14ac:dyDescent="0.25">
      <c r="A2884" s="17" t="s">
        <v>3052</v>
      </c>
      <c r="E2884" s="17" t="s">
        <v>3052</v>
      </c>
    </row>
    <row r="2885" spans="1:5" x14ac:dyDescent="0.25">
      <c r="A2885" s="17" t="s">
        <v>3053</v>
      </c>
      <c r="E2885" s="17" t="s">
        <v>3053</v>
      </c>
    </row>
    <row r="2886" spans="1:5" x14ac:dyDescent="0.25">
      <c r="A2886" s="17" t="s">
        <v>3054</v>
      </c>
      <c r="E2886" s="17" t="s">
        <v>3054</v>
      </c>
    </row>
    <row r="2887" spans="1:5" x14ac:dyDescent="0.25">
      <c r="A2887" s="17" t="s">
        <v>3055</v>
      </c>
      <c r="E2887" s="17" t="s">
        <v>3055</v>
      </c>
    </row>
    <row r="2888" spans="1:5" x14ac:dyDescent="0.25">
      <c r="A2888" s="17" t="s">
        <v>3056</v>
      </c>
      <c r="E2888" s="17" t="s">
        <v>3056</v>
      </c>
    </row>
    <row r="2889" spans="1:5" x14ac:dyDescent="0.25">
      <c r="A2889" s="17" t="s">
        <v>3057</v>
      </c>
      <c r="E2889" s="17" t="s">
        <v>3057</v>
      </c>
    </row>
    <row r="2890" spans="1:5" x14ac:dyDescent="0.25">
      <c r="A2890" s="17" t="s">
        <v>3058</v>
      </c>
      <c r="E2890" s="17" t="s">
        <v>3058</v>
      </c>
    </row>
    <row r="2891" spans="1:5" x14ac:dyDescent="0.25">
      <c r="A2891" s="17" t="s">
        <v>3059</v>
      </c>
      <c r="E2891" s="17" t="s">
        <v>3059</v>
      </c>
    </row>
    <row r="2892" spans="1:5" x14ac:dyDescent="0.25">
      <c r="A2892" s="17" t="s">
        <v>3060</v>
      </c>
      <c r="E2892" s="17" t="s">
        <v>3060</v>
      </c>
    </row>
    <row r="2893" spans="1:5" x14ac:dyDescent="0.25">
      <c r="A2893" s="17" t="s">
        <v>3061</v>
      </c>
      <c r="E2893" s="17" t="s">
        <v>3061</v>
      </c>
    </row>
    <row r="2894" spans="1:5" x14ac:dyDescent="0.25">
      <c r="A2894" s="17" t="s">
        <v>3062</v>
      </c>
      <c r="E2894" s="17" t="s">
        <v>3062</v>
      </c>
    </row>
    <row r="2895" spans="1:5" x14ac:dyDescent="0.25">
      <c r="A2895" s="17" t="s">
        <v>3063</v>
      </c>
      <c r="E2895" s="17" t="s">
        <v>3063</v>
      </c>
    </row>
    <row r="2896" spans="1:5" x14ac:dyDescent="0.25">
      <c r="A2896" s="17" t="s">
        <v>3064</v>
      </c>
      <c r="E2896" s="17" t="s">
        <v>3064</v>
      </c>
    </row>
    <row r="2897" spans="1:5" x14ac:dyDescent="0.25">
      <c r="A2897" s="17" t="s">
        <v>3065</v>
      </c>
      <c r="E2897" s="17" t="s">
        <v>3065</v>
      </c>
    </row>
    <row r="2898" spans="1:5" x14ac:dyDescent="0.25">
      <c r="A2898" s="17" t="s">
        <v>3066</v>
      </c>
      <c r="E2898" s="17" t="s">
        <v>3066</v>
      </c>
    </row>
    <row r="2899" spans="1:5" x14ac:dyDescent="0.25">
      <c r="A2899" s="17" t="s">
        <v>3067</v>
      </c>
      <c r="E2899" s="17" t="s">
        <v>3067</v>
      </c>
    </row>
    <row r="2900" spans="1:5" x14ac:dyDescent="0.25">
      <c r="A2900" s="17" t="s">
        <v>3068</v>
      </c>
      <c r="E2900" s="17" t="s">
        <v>3068</v>
      </c>
    </row>
    <row r="2901" spans="1:5" x14ac:dyDescent="0.25">
      <c r="A2901" s="17" t="s">
        <v>3069</v>
      </c>
      <c r="E2901" s="17" t="s">
        <v>3069</v>
      </c>
    </row>
    <row r="2902" spans="1:5" x14ac:dyDescent="0.25">
      <c r="A2902" s="17" t="s">
        <v>3070</v>
      </c>
      <c r="E2902" s="17" t="s">
        <v>3070</v>
      </c>
    </row>
    <row r="2903" spans="1:5" x14ac:dyDescent="0.25">
      <c r="A2903" s="17" t="s">
        <v>3071</v>
      </c>
      <c r="E2903" s="17" t="s">
        <v>3071</v>
      </c>
    </row>
    <row r="2904" spans="1:5" x14ac:dyDescent="0.25">
      <c r="A2904" s="17" t="s">
        <v>3072</v>
      </c>
      <c r="E2904" s="17" t="s">
        <v>3072</v>
      </c>
    </row>
    <row r="2905" spans="1:5" x14ac:dyDescent="0.25">
      <c r="A2905" s="17" t="s">
        <v>3073</v>
      </c>
      <c r="E2905" s="17" t="s">
        <v>3073</v>
      </c>
    </row>
    <row r="2906" spans="1:5" x14ac:dyDescent="0.25">
      <c r="A2906" s="17" t="s">
        <v>3074</v>
      </c>
      <c r="E2906" s="17" t="s">
        <v>3074</v>
      </c>
    </row>
    <row r="2907" spans="1:5" x14ac:dyDescent="0.25">
      <c r="A2907" s="17" t="s">
        <v>3075</v>
      </c>
      <c r="E2907" s="17" t="s">
        <v>3075</v>
      </c>
    </row>
    <row r="2908" spans="1:5" x14ac:dyDescent="0.25">
      <c r="A2908" s="17" t="s">
        <v>3076</v>
      </c>
      <c r="E2908" s="17" t="s">
        <v>3076</v>
      </c>
    </row>
    <row r="2909" spans="1:5" x14ac:dyDescent="0.25">
      <c r="A2909" s="17" t="s">
        <v>3077</v>
      </c>
      <c r="E2909" s="17" t="s">
        <v>3077</v>
      </c>
    </row>
    <row r="2910" spans="1:5" x14ac:dyDescent="0.25">
      <c r="A2910" s="17" t="s">
        <v>3078</v>
      </c>
      <c r="E2910" s="17" t="s">
        <v>3078</v>
      </c>
    </row>
    <row r="2911" spans="1:5" x14ac:dyDescent="0.25">
      <c r="A2911" s="17" t="s">
        <v>3079</v>
      </c>
      <c r="E2911" s="17" t="s">
        <v>3079</v>
      </c>
    </row>
    <row r="2912" spans="1:5" x14ac:dyDescent="0.25">
      <c r="A2912" s="17" t="s">
        <v>3080</v>
      </c>
      <c r="E2912" s="17" t="s">
        <v>3080</v>
      </c>
    </row>
    <row r="2913" spans="1:5" x14ac:dyDescent="0.25">
      <c r="A2913" s="17" t="s">
        <v>3081</v>
      </c>
      <c r="E2913" s="17" t="s">
        <v>3081</v>
      </c>
    </row>
    <row r="2914" spans="1:5" x14ac:dyDescent="0.25">
      <c r="A2914" s="17" t="s">
        <v>3082</v>
      </c>
      <c r="E2914" s="17" t="s">
        <v>3082</v>
      </c>
    </row>
    <row r="2915" spans="1:5" x14ac:dyDescent="0.25">
      <c r="A2915" s="17" t="s">
        <v>3083</v>
      </c>
      <c r="E2915" s="17" t="s">
        <v>3083</v>
      </c>
    </row>
    <row r="2916" spans="1:5" x14ac:dyDescent="0.25">
      <c r="A2916" s="17" t="s">
        <v>3084</v>
      </c>
      <c r="E2916" s="17" t="s">
        <v>3084</v>
      </c>
    </row>
    <row r="2917" spans="1:5" x14ac:dyDescent="0.25">
      <c r="A2917" s="17" t="s">
        <v>3085</v>
      </c>
      <c r="E2917" s="17" t="s">
        <v>3085</v>
      </c>
    </row>
    <row r="2918" spans="1:5" x14ac:dyDescent="0.25">
      <c r="A2918" s="17" t="s">
        <v>3086</v>
      </c>
      <c r="E2918" s="17" t="s">
        <v>3086</v>
      </c>
    </row>
    <row r="2919" spans="1:5" x14ac:dyDescent="0.25">
      <c r="A2919" s="17" t="s">
        <v>3087</v>
      </c>
      <c r="E2919" s="17" t="s">
        <v>3087</v>
      </c>
    </row>
    <row r="2920" spans="1:5" x14ac:dyDescent="0.25">
      <c r="A2920" s="17" t="s">
        <v>3088</v>
      </c>
      <c r="E2920" s="17" t="s">
        <v>3088</v>
      </c>
    </row>
    <row r="2921" spans="1:5" x14ac:dyDescent="0.25">
      <c r="A2921" s="17" t="s">
        <v>3089</v>
      </c>
      <c r="E2921" s="17" t="s">
        <v>3089</v>
      </c>
    </row>
    <row r="2922" spans="1:5" x14ac:dyDescent="0.25">
      <c r="A2922" s="17" t="s">
        <v>3090</v>
      </c>
      <c r="E2922" s="17" t="s">
        <v>3090</v>
      </c>
    </row>
    <row r="2923" spans="1:5" x14ac:dyDescent="0.25">
      <c r="A2923" s="17" t="s">
        <v>3091</v>
      </c>
      <c r="E2923" s="17" t="s">
        <v>3091</v>
      </c>
    </row>
    <row r="2924" spans="1:5" x14ac:dyDescent="0.25">
      <c r="A2924" s="17" t="s">
        <v>3092</v>
      </c>
      <c r="E2924" s="17" t="s">
        <v>3092</v>
      </c>
    </row>
    <row r="2925" spans="1:5" x14ac:dyDescent="0.25">
      <c r="A2925" s="17" t="s">
        <v>3093</v>
      </c>
      <c r="E2925" s="17" t="s">
        <v>3093</v>
      </c>
    </row>
    <row r="2926" spans="1:5" x14ac:dyDescent="0.25">
      <c r="A2926" s="17" t="s">
        <v>3094</v>
      </c>
      <c r="E2926" s="17" t="s">
        <v>3094</v>
      </c>
    </row>
    <row r="2927" spans="1:5" x14ac:dyDescent="0.25">
      <c r="A2927" s="17" t="s">
        <v>3095</v>
      </c>
      <c r="E2927" s="17" t="s">
        <v>3095</v>
      </c>
    </row>
    <row r="2928" spans="1:5" x14ac:dyDescent="0.25">
      <c r="A2928" s="17" t="s">
        <v>3096</v>
      </c>
      <c r="E2928" s="17" t="s">
        <v>3096</v>
      </c>
    </row>
    <row r="2929" spans="1:5" x14ac:dyDescent="0.25">
      <c r="A2929" s="17" t="s">
        <v>3097</v>
      </c>
      <c r="E2929" s="17" t="s">
        <v>3097</v>
      </c>
    </row>
    <row r="2930" spans="1:5" x14ac:dyDescent="0.25">
      <c r="A2930" s="17" t="s">
        <v>3098</v>
      </c>
      <c r="E2930" s="17" t="s">
        <v>3098</v>
      </c>
    </row>
    <row r="2931" spans="1:5" x14ac:dyDescent="0.25">
      <c r="A2931" s="17" t="s">
        <v>3099</v>
      </c>
      <c r="E2931" s="17" t="s">
        <v>3099</v>
      </c>
    </row>
    <row r="2932" spans="1:5" x14ac:dyDescent="0.25">
      <c r="A2932" s="17" t="s">
        <v>3100</v>
      </c>
      <c r="E2932" s="17" t="s">
        <v>3100</v>
      </c>
    </row>
    <row r="2933" spans="1:5" x14ac:dyDescent="0.25">
      <c r="A2933" s="17" t="s">
        <v>3101</v>
      </c>
      <c r="E2933" s="17" t="s">
        <v>3101</v>
      </c>
    </row>
    <row r="2934" spans="1:5" x14ac:dyDescent="0.25">
      <c r="A2934" s="17" t="s">
        <v>3102</v>
      </c>
      <c r="E2934" s="17" t="s">
        <v>3102</v>
      </c>
    </row>
    <row r="2935" spans="1:5" x14ac:dyDescent="0.25">
      <c r="A2935" s="17" t="s">
        <v>3103</v>
      </c>
      <c r="E2935" s="17" t="s">
        <v>3103</v>
      </c>
    </row>
    <row r="2936" spans="1:5" x14ac:dyDescent="0.25">
      <c r="A2936" s="17" t="s">
        <v>3104</v>
      </c>
      <c r="E2936" s="17" t="s">
        <v>3104</v>
      </c>
    </row>
    <row r="2937" spans="1:5" x14ac:dyDescent="0.25">
      <c r="A2937" s="17" t="s">
        <v>3105</v>
      </c>
      <c r="E2937" s="17" t="s">
        <v>3105</v>
      </c>
    </row>
    <row r="2938" spans="1:5" x14ac:dyDescent="0.25">
      <c r="A2938" s="17" t="s">
        <v>3106</v>
      </c>
      <c r="E2938" s="17" t="s">
        <v>3106</v>
      </c>
    </row>
    <row r="2939" spans="1:5" x14ac:dyDescent="0.25">
      <c r="A2939" s="17" t="s">
        <v>3107</v>
      </c>
      <c r="E2939" s="17" t="s">
        <v>3107</v>
      </c>
    </row>
    <row r="2940" spans="1:5" x14ac:dyDescent="0.25">
      <c r="A2940" s="17" t="s">
        <v>3108</v>
      </c>
      <c r="E2940" s="17" t="s">
        <v>3108</v>
      </c>
    </row>
    <row r="2941" spans="1:5" x14ac:dyDescent="0.25">
      <c r="A2941" s="17" t="s">
        <v>3109</v>
      </c>
      <c r="E2941" s="17" t="s">
        <v>3109</v>
      </c>
    </row>
    <row r="2942" spans="1:5" x14ac:dyDescent="0.25">
      <c r="A2942" s="17" t="s">
        <v>3110</v>
      </c>
      <c r="E2942" s="17" t="s">
        <v>3110</v>
      </c>
    </row>
    <row r="2943" spans="1:5" x14ac:dyDescent="0.25">
      <c r="A2943" s="17" t="s">
        <v>3111</v>
      </c>
      <c r="E2943" s="17" t="s">
        <v>3111</v>
      </c>
    </row>
    <row r="2944" spans="1:5" x14ac:dyDescent="0.25">
      <c r="A2944" s="17" t="s">
        <v>3112</v>
      </c>
      <c r="E2944" s="17" t="s">
        <v>3112</v>
      </c>
    </row>
    <row r="2945" spans="1:5" x14ac:dyDescent="0.25">
      <c r="A2945" s="17" t="s">
        <v>3113</v>
      </c>
      <c r="E2945" s="17" t="s">
        <v>3113</v>
      </c>
    </row>
    <row r="2946" spans="1:5" x14ac:dyDescent="0.25">
      <c r="A2946" s="17" t="s">
        <v>3114</v>
      </c>
      <c r="E2946" s="17" t="s">
        <v>3114</v>
      </c>
    </row>
    <row r="2947" spans="1:5" x14ac:dyDescent="0.25">
      <c r="A2947" s="17" t="s">
        <v>3115</v>
      </c>
      <c r="E2947" s="17" t="s">
        <v>3115</v>
      </c>
    </row>
    <row r="2948" spans="1:5" x14ac:dyDescent="0.25">
      <c r="A2948" s="17" t="s">
        <v>3116</v>
      </c>
      <c r="E2948" s="17" t="s">
        <v>3116</v>
      </c>
    </row>
    <row r="2949" spans="1:5" x14ac:dyDescent="0.25">
      <c r="A2949" s="17" t="s">
        <v>3117</v>
      </c>
      <c r="E2949" s="17" t="s">
        <v>3117</v>
      </c>
    </row>
    <row r="2950" spans="1:5" x14ac:dyDescent="0.25">
      <c r="A2950" s="17" t="s">
        <v>3118</v>
      </c>
      <c r="E2950" s="17" t="s">
        <v>3118</v>
      </c>
    </row>
    <row r="2951" spans="1:5" x14ac:dyDescent="0.25">
      <c r="A2951" s="17" t="s">
        <v>3119</v>
      </c>
      <c r="E2951" s="17" t="s">
        <v>3119</v>
      </c>
    </row>
    <row r="2952" spans="1:5" x14ac:dyDescent="0.25">
      <c r="A2952" s="17" t="s">
        <v>3120</v>
      </c>
      <c r="E2952" s="17" t="s">
        <v>3120</v>
      </c>
    </row>
    <row r="2953" spans="1:5" x14ac:dyDescent="0.25">
      <c r="A2953" s="17" t="s">
        <v>3121</v>
      </c>
      <c r="E2953" s="17" t="s">
        <v>3121</v>
      </c>
    </row>
    <row r="2954" spans="1:5" x14ac:dyDescent="0.25">
      <c r="A2954" s="17" t="s">
        <v>3122</v>
      </c>
      <c r="E2954" s="17" t="s">
        <v>3122</v>
      </c>
    </row>
    <row r="2955" spans="1:5" x14ac:dyDescent="0.25">
      <c r="A2955" s="17" t="s">
        <v>3123</v>
      </c>
      <c r="E2955" s="17" t="s">
        <v>3123</v>
      </c>
    </row>
    <row r="2956" spans="1:5" x14ac:dyDescent="0.25">
      <c r="A2956" s="17" t="s">
        <v>3124</v>
      </c>
      <c r="E2956" s="17" t="s">
        <v>3124</v>
      </c>
    </row>
    <row r="2957" spans="1:5" x14ac:dyDescent="0.25">
      <c r="A2957" s="17" t="s">
        <v>3125</v>
      </c>
      <c r="E2957" s="17" t="s">
        <v>3125</v>
      </c>
    </row>
    <row r="2958" spans="1:5" x14ac:dyDescent="0.25">
      <c r="A2958" s="17" t="s">
        <v>3126</v>
      </c>
      <c r="E2958" s="17" t="s">
        <v>3126</v>
      </c>
    </row>
    <row r="2959" spans="1:5" x14ac:dyDescent="0.25">
      <c r="A2959" s="17" t="s">
        <v>3127</v>
      </c>
      <c r="E2959" s="17" t="s">
        <v>3127</v>
      </c>
    </row>
    <row r="2960" spans="1:5" x14ac:dyDescent="0.25">
      <c r="A2960" s="17" t="s">
        <v>3128</v>
      </c>
      <c r="E2960" s="17" t="s">
        <v>3128</v>
      </c>
    </row>
    <row r="2961" spans="1:5" x14ac:dyDescent="0.25">
      <c r="A2961" s="17" t="s">
        <v>3129</v>
      </c>
      <c r="E2961" s="17" t="s">
        <v>3129</v>
      </c>
    </row>
    <row r="2962" spans="1:5" x14ac:dyDescent="0.25">
      <c r="A2962" s="17" t="s">
        <v>3130</v>
      </c>
      <c r="E2962" s="17" t="s">
        <v>3130</v>
      </c>
    </row>
    <row r="2963" spans="1:5" x14ac:dyDescent="0.25">
      <c r="A2963" s="17" t="s">
        <v>3131</v>
      </c>
      <c r="E2963" s="17" t="s">
        <v>3131</v>
      </c>
    </row>
    <row r="2964" spans="1:5" x14ac:dyDescent="0.25">
      <c r="A2964" s="17" t="s">
        <v>3132</v>
      </c>
      <c r="E2964" s="17" t="s">
        <v>3132</v>
      </c>
    </row>
    <row r="2965" spans="1:5" x14ac:dyDescent="0.25">
      <c r="A2965" s="17" t="s">
        <v>3133</v>
      </c>
      <c r="E2965" s="17" t="s">
        <v>3133</v>
      </c>
    </row>
    <row r="2966" spans="1:5" x14ac:dyDescent="0.25">
      <c r="A2966" s="17" t="s">
        <v>3134</v>
      </c>
      <c r="E2966" s="17" t="s">
        <v>3134</v>
      </c>
    </row>
    <row r="2967" spans="1:5" x14ac:dyDescent="0.25">
      <c r="A2967" s="17" t="s">
        <v>3135</v>
      </c>
      <c r="E2967" s="17" t="s">
        <v>3135</v>
      </c>
    </row>
    <row r="2968" spans="1:5" x14ac:dyDescent="0.25">
      <c r="A2968" s="17" t="s">
        <v>3136</v>
      </c>
      <c r="E2968" s="17" t="s">
        <v>3136</v>
      </c>
    </row>
    <row r="2969" spans="1:5" x14ac:dyDescent="0.25">
      <c r="A2969" s="17" t="s">
        <v>3137</v>
      </c>
      <c r="E2969" s="17" t="s">
        <v>3137</v>
      </c>
    </row>
    <row r="2970" spans="1:5" x14ac:dyDescent="0.25">
      <c r="A2970" s="17" t="s">
        <v>3138</v>
      </c>
      <c r="E2970" s="17" t="s">
        <v>3138</v>
      </c>
    </row>
    <row r="2971" spans="1:5" x14ac:dyDescent="0.25">
      <c r="A2971" s="17" t="s">
        <v>3139</v>
      </c>
      <c r="E2971" s="17" t="s">
        <v>3139</v>
      </c>
    </row>
    <row r="2972" spans="1:5" x14ac:dyDescent="0.25">
      <c r="A2972" s="17" t="s">
        <v>3140</v>
      </c>
      <c r="E2972" s="17" t="s">
        <v>3140</v>
      </c>
    </row>
    <row r="2973" spans="1:5" x14ac:dyDescent="0.25">
      <c r="A2973" s="17" t="s">
        <v>3141</v>
      </c>
      <c r="E2973" s="17" t="s">
        <v>3141</v>
      </c>
    </row>
    <row r="2974" spans="1:5" x14ac:dyDescent="0.25">
      <c r="A2974" s="17" t="s">
        <v>3142</v>
      </c>
      <c r="E2974" s="17" t="s">
        <v>3142</v>
      </c>
    </row>
    <row r="2975" spans="1:5" x14ac:dyDescent="0.25">
      <c r="A2975" s="17" t="s">
        <v>3143</v>
      </c>
      <c r="E2975" s="17" t="s">
        <v>3143</v>
      </c>
    </row>
    <row r="2976" spans="1:5" x14ac:dyDescent="0.25">
      <c r="A2976" s="17" t="s">
        <v>3144</v>
      </c>
      <c r="E2976" s="17" t="s">
        <v>3144</v>
      </c>
    </row>
    <row r="2977" spans="1:5" x14ac:dyDescent="0.25">
      <c r="A2977" s="17" t="s">
        <v>3145</v>
      </c>
      <c r="E2977" s="17" t="s">
        <v>3145</v>
      </c>
    </row>
    <row r="2978" spans="1:5" x14ac:dyDescent="0.25">
      <c r="A2978" s="17" t="s">
        <v>3146</v>
      </c>
      <c r="E2978" s="17" t="s">
        <v>3146</v>
      </c>
    </row>
    <row r="2979" spans="1:5" x14ac:dyDescent="0.25">
      <c r="A2979" s="17" t="s">
        <v>3147</v>
      </c>
      <c r="E2979" s="17" t="s">
        <v>3147</v>
      </c>
    </row>
    <row r="2980" spans="1:5" x14ac:dyDescent="0.25">
      <c r="A2980" s="17" t="s">
        <v>3148</v>
      </c>
      <c r="E2980" s="17" t="s">
        <v>3148</v>
      </c>
    </row>
    <row r="2981" spans="1:5" x14ac:dyDescent="0.25">
      <c r="A2981" s="17" t="s">
        <v>3149</v>
      </c>
      <c r="E2981" s="17" t="s">
        <v>3149</v>
      </c>
    </row>
    <row r="2982" spans="1:5" x14ac:dyDescent="0.25">
      <c r="A2982" s="17" t="s">
        <v>3150</v>
      </c>
      <c r="E2982" s="17" t="s">
        <v>3150</v>
      </c>
    </row>
    <row r="2983" spans="1:5" x14ac:dyDescent="0.25">
      <c r="A2983" s="17" t="s">
        <v>3151</v>
      </c>
      <c r="E2983" s="17" t="s">
        <v>3151</v>
      </c>
    </row>
    <row r="2984" spans="1:5" x14ac:dyDescent="0.25">
      <c r="A2984" s="17" t="s">
        <v>3152</v>
      </c>
      <c r="E2984" s="17" t="s">
        <v>3152</v>
      </c>
    </row>
    <row r="2985" spans="1:5" x14ac:dyDescent="0.25">
      <c r="A2985" s="17" t="s">
        <v>3153</v>
      </c>
      <c r="E2985" s="17" t="s">
        <v>3153</v>
      </c>
    </row>
    <row r="2986" spans="1:5" x14ac:dyDescent="0.25">
      <c r="A2986" s="17" t="s">
        <v>3154</v>
      </c>
      <c r="E2986" s="17" t="s">
        <v>3154</v>
      </c>
    </row>
    <row r="2987" spans="1:5" x14ac:dyDescent="0.25">
      <c r="A2987" s="17" t="s">
        <v>3155</v>
      </c>
      <c r="E2987" s="17" t="s">
        <v>3155</v>
      </c>
    </row>
    <row r="2988" spans="1:5" x14ac:dyDescent="0.25">
      <c r="A2988" s="17" t="s">
        <v>3156</v>
      </c>
      <c r="E2988" s="17" t="s">
        <v>3156</v>
      </c>
    </row>
    <row r="2989" spans="1:5" x14ac:dyDescent="0.25">
      <c r="A2989" s="17" t="s">
        <v>3157</v>
      </c>
      <c r="E2989" s="17" t="s">
        <v>3157</v>
      </c>
    </row>
    <row r="2990" spans="1:5" x14ac:dyDescent="0.25">
      <c r="A2990" s="17" t="s">
        <v>3158</v>
      </c>
      <c r="E2990" s="17" t="s">
        <v>3158</v>
      </c>
    </row>
    <row r="2991" spans="1:5" x14ac:dyDescent="0.25">
      <c r="A2991" s="17" t="s">
        <v>3159</v>
      </c>
      <c r="E2991" s="17" t="s">
        <v>3159</v>
      </c>
    </row>
    <row r="2992" spans="1:5" x14ac:dyDescent="0.25">
      <c r="A2992" s="17" t="s">
        <v>3160</v>
      </c>
      <c r="E2992" s="17" t="s">
        <v>3160</v>
      </c>
    </row>
    <row r="2993" spans="1:5" x14ac:dyDescent="0.25">
      <c r="A2993" s="17" t="s">
        <v>3161</v>
      </c>
      <c r="E2993" s="17" t="s">
        <v>3161</v>
      </c>
    </row>
    <row r="2994" spans="1:5" x14ac:dyDescent="0.25">
      <c r="A2994" s="17" t="s">
        <v>3162</v>
      </c>
      <c r="E2994" s="17" t="s">
        <v>3162</v>
      </c>
    </row>
    <row r="2995" spans="1:5" x14ac:dyDescent="0.25">
      <c r="A2995" s="17" t="s">
        <v>3163</v>
      </c>
      <c r="E2995" s="17" t="s">
        <v>3163</v>
      </c>
    </row>
    <row r="2996" spans="1:5" x14ac:dyDescent="0.25">
      <c r="A2996" s="17" t="s">
        <v>3164</v>
      </c>
      <c r="E2996" s="17" t="s">
        <v>3164</v>
      </c>
    </row>
    <row r="2997" spans="1:5" x14ac:dyDescent="0.25">
      <c r="A2997" s="17" t="s">
        <v>3165</v>
      </c>
      <c r="E2997" s="17" t="s">
        <v>3165</v>
      </c>
    </row>
    <row r="2998" spans="1:5" x14ac:dyDescent="0.25">
      <c r="A2998" s="17" t="s">
        <v>3166</v>
      </c>
      <c r="E2998" s="17" t="s">
        <v>3166</v>
      </c>
    </row>
    <row r="2999" spans="1:5" x14ac:dyDescent="0.25">
      <c r="A2999" s="17" t="s">
        <v>3167</v>
      </c>
      <c r="E2999" s="17" t="s">
        <v>3167</v>
      </c>
    </row>
    <row r="3000" spans="1:5" x14ac:dyDescent="0.25">
      <c r="A3000" s="17" t="s">
        <v>3168</v>
      </c>
      <c r="E3000" s="17" t="s">
        <v>3168</v>
      </c>
    </row>
    <row r="3001" spans="1:5" x14ac:dyDescent="0.25">
      <c r="A3001" s="17" t="s">
        <v>3169</v>
      </c>
      <c r="E3001" s="17" t="s">
        <v>3169</v>
      </c>
    </row>
    <row r="3002" spans="1:5" x14ac:dyDescent="0.25">
      <c r="A3002" s="17" t="s">
        <v>3170</v>
      </c>
      <c r="E3002" s="17" t="s">
        <v>3170</v>
      </c>
    </row>
    <row r="3003" spans="1:5" x14ac:dyDescent="0.25">
      <c r="A3003" s="17" t="s">
        <v>3171</v>
      </c>
      <c r="E3003" s="17" t="s">
        <v>3171</v>
      </c>
    </row>
    <row r="3004" spans="1:5" x14ac:dyDescent="0.25">
      <c r="A3004" s="17" t="s">
        <v>3172</v>
      </c>
      <c r="E3004" s="17" t="s">
        <v>3172</v>
      </c>
    </row>
    <row r="3005" spans="1:5" x14ac:dyDescent="0.25">
      <c r="A3005" s="17" t="s">
        <v>3173</v>
      </c>
      <c r="E3005" s="17" t="s">
        <v>3173</v>
      </c>
    </row>
    <row r="3006" spans="1:5" x14ac:dyDescent="0.25">
      <c r="A3006" s="17" t="s">
        <v>3174</v>
      </c>
      <c r="E3006" s="17" t="s">
        <v>3174</v>
      </c>
    </row>
    <row r="3007" spans="1:5" x14ac:dyDescent="0.25">
      <c r="A3007" s="17" t="s">
        <v>3175</v>
      </c>
      <c r="E3007" s="17" t="s">
        <v>3175</v>
      </c>
    </row>
    <row r="3008" spans="1:5" x14ac:dyDescent="0.25">
      <c r="A3008" s="17" t="s">
        <v>3176</v>
      </c>
      <c r="E3008" s="17" t="s">
        <v>3176</v>
      </c>
    </row>
    <row r="3009" spans="1:5" x14ac:dyDescent="0.25">
      <c r="A3009" s="17" t="s">
        <v>3177</v>
      </c>
      <c r="E3009" s="17" t="s">
        <v>3177</v>
      </c>
    </row>
    <row r="3010" spans="1:5" x14ac:dyDescent="0.25">
      <c r="A3010" s="17" t="s">
        <v>3178</v>
      </c>
      <c r="E3010" s="17" t="s">
        <v>3178</v>
      </c>
    </row>
    <row r="3011" spans="1:5" x14ac:dyDescent="0.25">
      <c r="A3011" s="17" t="s">
        <v>3179</v>
      </c>
      <c r="E3011" s="17" t="s">
        <v>3179</v>
      </c>
    </row>
    <row r="3012" spans="1:5" x14ac:dyDescent="0.25">
      <c r="A3012" s="17" t="s">
        <v>3180</v>
      </c>
      <c r="E3012" s="17" t="s">
        <v>3180</v>
      </c>
    </row>
    <row r="3013" spans="1:5" x14ac:dyDescent="0.25">
      <c r="A3013" s="17" t="s">
        <v>3181</v>
      </c>
      <c r="E3013" s="17" t="s">
        <v>3181</v>
      </c>
    </row>
    <row r="3014" spans="1:5" x14ac:dyDescent="0.25">
      <c r="A3014" s="17" t="s">
        <v>3182</v>
      </c>
      <c r="E3014" s="17" t="s">
        <v>3182</v>
      </c>
    </row>
    <row r="3015" spans="1:5" x14ac:dyDescent="0.25">
      <c r="A3015" s="17" t="s">
        <v>3183</v>
      </c>
      <c r="E3015" s="17" t="s">
        <v>3183</v>
      </c>
    </row>
    <row r="3016" spans="1:5" x14ac:dyDescent="0.25">
      <c r="A3016" s="17" t="s">
        <v>3184</v>
      </c>
      <c r="E3016" s="17" t="s">
        <v>3184</v>
      </c>
    </row>
    <row r="3017" spans="1:5" x14ac:dyDescent="0.25">
      <c r="A3017" s="17" t="s">
        <v>3185</v>
      </c>
      <c r="E3017" s="17" t="s">
        <v>3185</v>
      </c>
    </row>
    <row r="3018" spans="1:5" x14ac:dyDescent="0.25">
      <c r="A3018" s="17" t="s">
        <v>3186</v>
      </c>
      <c r="E3018" s="17" t="s">
        <v>3186</v>
      </c>
    </row>
    <row r="3019" spans="1:5" x14ac:dyDescent="0.25">
      <c r="A3019" s="17" t="s">
        <v>3187</v>
      </c>
      <c r="E3019" s="17" t="s">
        <v>3187</v>
      </c>
    </row>
    <row r="3020" spans="1:5" x14ac:dyDescent="0.25">
      <c r="A3020" s="17" t="s">
        <v>3188</v>
      </c>
      <c r="E3020" s="17" t="s">
        <v>3188</v>
      </c>
    </row>
    <row r="3021" spans="1:5" x14ac:dyDescent="0.25">
      <c r="A3021" s="17" t="s">
        <v>3189</v>
      </c>
      <c r="E3021" s="17" t="s">
        <v>3189</v>
      </c>
    </row>
    <row r="3022" spans="1:5" x14ac:dyDescent="0.25">
      <c r="A3022" s="17" t="s">
        <v>3190</v>
      </c>
      <c r="E3022" s="17" t="s">
        <v>3190</v>
      </c>
    </row>
    <row r="3023" spans="1:5" x14ac:dyDescent="0.25">
      <c r="A3023" s="17" t="s">
        <v>3191</v>
      </c>
      <c r="E3023" s="17" t="s">
        <v>3191</v>
      </c>
    </row>
    <row r="3024" spans="1:5" x14ac:dyDescent="0.25">
      <c r="A3024" s="17" t="s">
        <v>3192</v>
      </c>
      <c r="E3024" s="17" t="s">
        <v>3192</v>
      </c>
    </row>
    <row r="3025" spans="1:5" x14ac:dyDescent="0.25">
      <c r="A3025" s="17" t="s">
        <v>3193</v>
      </c>
      <c r="E3025" s="17" t="s">
        <v>3193</v>
      </c>
    </row>
    <row r="3026" spans="1:5" x14ac:dyDescent="0.25">
      <c r="A3026" s="17" t="s">
        <v>3194</v>
      </c>
      <c r="E3026" s="17" t="s">
        <v>3194</v>
      </c>
    </row>
    <row r="3027" spans="1:5" x14ac:dyDescent="0.25">
      <c r="A3027" s="17" t="s">
        <v>3195</v>
      </c>
      <c r="E3027" s="17" t="s">
        <v>3195</v>
      </c>
    </row>
    <row r="3028" spans="1:5" x14ac:dyDescent="0.25">
      <c r="A3028" s="17" t="s">
        <v>3196</v>
      </c>
      <c r="E3028" s="17" t="s">
        <v>3196</v>
      </c>
    </row>
    <row r="3029" spans="1:5" x14ac:dyDescent="0.25">
      <c r="A3029" s="17" t="s">
        <v>3197</v>
      </c>
      <c r="E3029" s="17" t="s">
        <v>3197</v>
      </c>
    </row>
    <row r="3030" spans="1:5" x14ac:dyDescent="0.25">
      <c r="A3030" s="17" t="s">
        <v>3198</v>
      </c>
      <c r="E3030" s="17" t="s">
        <v>3198</v>
      </c>
    </row>
    <row r="3031" spans="1:5" x14ac:dyDescent="0.25">
      <c r="A3031" s="17" t="s">
        <v>3199</v>
      </c>
      <c r="E3031" s="17" t="s">
        <v>3199</v>
      </c>
    </row>
    <row r="3032" spans="1:5" x14ac:dyDescent="0.25">
      <c r="A3032" s="17" t="s">
        <v>3200</v>
      </c>
      <c r="E3032" s="17" t="s">
        <v>3200</v>
      </c>
    </row>
    <row r="3033" spans="1:5" x14ac:dyDescent="0.25">
      <c r="A3033" s="17" t="s">
        <v>3201</v>
      </c>
      <c r="E3033" s="17" t="s">
        <v>3201</v>
      </c>
    </row>
    <row r="3034" spans="1:5" x14ac:dyDescent="0.25">
      <c r="A3034" s="17" t="s">
        <v>3202</v>
      </c>
      <c r="E3034" s="17" t="s">
        <v>3202</v>
      </c>
    </row>
    <row r="3035" spans="1:5" x14ac:dyDescent="0.25">
      <c r="A3035" s="17" t="s">
        <v>3203</v>
      </c>
      <c r="E3035" s="17" t="s">
        <v>3203</v>
      </c>
    </row>
    <row r="3036" spans="1:5" x14ac:dyDescent="0.25">
      <c r="A3036" s="17" t="s">
        <v>3204</v>
      </c>
      <c r="E3036" s="17" t="s">
        <v>3204</v>
      </c>
    </row>
    <row r="3037" spans="1:5" x14ac:dyDescent="0.25">
      <c r="A3037" s="17" t="s">
        <v>3205</v>
      </c>
      <c r="E3037" s="17" t="s">
        <v>3205</v>
      </c>
    </row>
    <row r="3038" spans="1:5" x14ac:dyDescent="0.25">
      <c r="A3038" s="17" t="s">
        <v>3206</v>
      </c>
      <c r="E3038" s="17" t="s">
        <v>3206</v>
      </c>
    </row>
    <row r="3039" spans="1:5" x14ac:dyDescent="0.25">
      <c r="A3039" s="17" t="s">
        <v>3207</v>
      </c>
      <c r="E3039" s="17" t="s">
        <v>3207</v>
      </c>
    </row>
    <row r="3040" spans="1:5" x14ac:dyDescent="0.25">
      <c r="A3040" s="17" t="s">
        <v>3208</v>
      </c>
      <c r="E3040" s="17" t="s">
        <v>3208</v>
      </c>
    </row>
    <row r="3041" spans="1:5" x14ac:dyDescent="0.25">
      <c r="A3041" s="17" t="s">
        <v>3209</v>
      </c>
      <c r="E3041" s="17" t="s">
        <v>3209</v>
      </c>
    </row>
    <row r="3042" spans="1:5" x14ac:dyDescent="0.25">
      <c r="A3042" s="17" t="s">
        <v>3210</v>
      </c>
      <c r="E3042" s="17" t="s">
        <v>3210</v>
      </c>
    </row>
    <row r="3043" spans="1:5" x14ac:dyDescent="0.25">
      <c r="A3043" s="17" t="s">
        <v>3211</v>
      </c>
      <c r="E3043" s="17" t="s">
        <v>3211</v>
      </c>
    </row>
    <row r="3044" spans="1:5" x14ac:dyDescent="0.25">
      <c r="A3044" s="17" t="s">
        <v>3212</v>
      </c>
      <c r="E3044" s="17" t="s">
        <v>3212</v>
      </c>
    </row>
    <row r="3045" spans="1:5" x14ac:dyDescent="0.25">
      <c r="A3045" s="17" t="s">
        <v>3213</v>
      </c>
      <c r="E3045" s="17" t="s">
        <v>3213</v>
      </c>
    </row>
    <row r="3046" spans="1:5" x14ac:dyDescent="0.25">
      <c r="A3046" s="17" t="s">
        <v>3214</v>
      </c>
      <c r="E3046" s="17" t="s">
        <v>3214</v>
      </c>
    </row>
    <row r="3047" spans="1:5" x14ac:dyDescent="0.25">
      <c r="A3047" s="17" t="s">
        <v>3215</v>
      </c>
      <c r="E3047" s="17" t="s">
        <v>3215</v>
      </c>
    </row>
    <row r="3048" spans="1:5" x14ac:dyDescent="0.25">
      <c r="A3048" s="17" t="s">
        <v>3216</v>
      </c>
      <c r="E3048" s="17" t="s">
        <v>3216</v>
      </c>
    </row>
    <row r="3049" spans="1:5" x14ac:dyDescent="0.25">
      <c r="A3049" s="17" t="s">
        <v>3217</v>
      </c>
      <c r="E3049" s="17" t="s">
        <v>3217</v>
      </c>
    </row>
    <row r="3050" spans="1:5" x14ac:dyDescent="0.25">
      <c r="A3050" s="17" t="s">
        <v>3218</v>
      </c>
      <c r="E3050" s="17" t="s">
        <v>3218</v>
      </c>
    </row>
    <row r="3051" spans="1:5" x14ac:dyDescent="0.25">
      <c r="A3051" s="17" t="s">
        <v>3219</v>
      </c>
      <c r="E3051" s="17" t="s">
        <v>3219</v>
      </c>
    </row>
    <row r="3052" spans="1:5" x14ac:dyDescent="0.25">
      <c r="A3052" s="17" t="s">
        <v>3220</v>
      </c>
      <c r="E3052" s="17" t="s">
        <v>3220</v>
      </c>
    </row>
    <row r="3053" spans="1:5" x14ac:dyDescent="0.25">
      <c r="A3053" s="17" t="s">
        <v>3221</v>
      </c>
      <c r="E3053" s="17" t="s">
        <v>3221</v>
      </c>
    </row>
    <row r="3054" spans="1:5" x14ac:dyDescent="0.25">
      <c r="A3054" s="17" t="s">
        <v>3222</v>
      </c>
      <c r="E3054" s="17" t="s">
        <v>3222</v>
      </c>
    </row>
    <row r="3055" spans="1:5" x14ac:dyDescent="0.25">
      <c r="A3055" s="17" t="s">
        <v>3223</v>
      </c>
      <c r="E3055" s="17" t="s">
        <v>3223</v>
      </c>
    </row>
    <row r="3056" spans="1:5" x14ac:dyDescent="0.25">
      <c r="A3056" s="17" t="s">
        <v>3224</v>
      </c>
      <c r="E3056" s="17" t="s">
        <v>3224</v>
      </c>
    </row>
    <row r="3057" spans="1:5" x14ac:dyDescent="0.25">
      <c r="A3057" s="17" t="s">
        <v>3225</v>
      </c>
      <c r="E3057" s="17" t="s">
        <v>3225</v>
      </c>
    </row>
    <row r="3058" spans="1:5" x14ac:dyDescent="0.25">
      <c r="A3058" s="17" t="s">
        <v>3226</v>
      </c>
      <c r="E3058" s="17" t="s">
        <v>3226</v>
      </c>
    </row>
    <row r="3059" spans="1:5" x14ac:dyDescent="0.25">
      <c r="A3059" s="17" t="s">
        <v>3227</v>
      </c>
      <c r="E3059" s="17" t="s">
        <v>3227</v>
      </c>
    </row>
    <row r="3060" spans="1:5" x14ac:dyDescent="0.25">
      <c r="A3060" s="17" t="s">
        <v>3228</v>
      </c>
      <c r="E3060" s="17" t="s">
        <v>3228</v>
      </c>
    </row>
    <row r="3061" spans="1:5" x14ac:dyDescent="0.25">
      <c r="A3061" s="17" t="s">
        <v>3229</v>
      </c>
      <c r="E3061" s="17" t="s">
        <v>3229</v>
      </c>
    </row>
    <row r="3062" spans="1:5" x14ac:dyDescent="0.25">
      <c r="A3062" s="17" t="s">
        <v>3230</v>
      </c>
      <c r="E3062" s="17" t="s">
        <v>3230</v>
      </c>
    </row>
    <row r="3063" spans="1:5" x14ac:dyDescent="0.25">
      <c r="A3063" s="17" t="s">
        <v>3231</v>
      </c>
      <c r="E3063" s="17" t="s">
        <v>3231</v>
      </c>
    </row>
    <row r="3064" spans="1:5" x14ac:dyDescent="0.25">
      <c r="A3064" s="17" t="s">
        <v>3232</v>
      </c>
      <c r="E3064" s="17" t="s">
        <v>3232</v>
      </c>
    </row>
    <row r="3065" spans="1:5" x14ac:dyDescent="0.25">
      <c r="A3065" s="17" t="s">
        <v>3233</v>
      </c>
      <c r="E3065" s="17" t="s">
        <v>3233</v>
      </c>
    </row>
    <row r="3066" spans="1:5" x14ac:dyDescent="0.25">
      <c r="A3066" s="17" t="s">
        <v>3234</v>
      </c>
      <c r="E3066" s="17" t="s">
        <v>3234</v>
      </c>
    </row>
    <row r="3067" spans="1:5" x14ac:dyDescent="0.25">
      <c r="A3067" s="17" t="s">
        <v>3235</v>
      </c>
      <c r="E3067" s="17" t="s">
        <v>3235</v>
      </c>
    </row>
    <row r="3068" spans="1:5" x14ac:dyDescent="0.25">
      <c r="A3068" s="17" t="s">
        <v>3236</v>
      </c>
      <c r="E3068" s="17" t="s">
        <v>3236</v>
      </c>
    </row>
    <row r="3069" spans="1:5" x14ac:dyDescent="0.25">
      <c r="A3069" s="17" t="s">
        <v>3237</v>
      </c>
      <c r="E3069" s="17" t="s">
        <v>3237</v>
      </c>
    </row>
    <row r="3070" spans="1:5" x14ac:dyDescent="0.25">
      <c r="A3070" s="17" t="s">
        <v>3238</v>
      </c>
      <c r="E3070" s="17" t="s">
        <v>3238</v>
      </c>
    </row>
    <row r="3071" spans="1:5" x14ac:dyDescent="0.25">
      <c r="A3071" s="17" t="s">
        <v>3239</v>
      </c>
      <c r="E3071" s="17" t="s">
        <v>3239</v>
      </c>
    </row>
    <row r="3072" spans="1:5" x14ac:dyDescent="0.25">
      <c r="A3072" s="17" t="s">
        <v>3240</v>
      </c>
      <c r="E3072" s="17" t="s">
        <v>3240</v>
      </c>
    </row>
    <row r="3073" spans="1:5" x14ac:dyDescent="0.25">
      <c r="A3073" s="17" t="s">
        <v>3241</v>
      </c>
      <c r="E3073" s="17" t="s">
        <v>3241</v>
      </c>
    </row>
    <row r="3074" spans="1:5" x14ac:dyDescent="0.25">
      <c r="A3074" s="17" t="s">
        <v>3242</v>
      </c>
      <c r="E3074" s="17" t="s">
        <v>3242</v>
      </c>
    </row>
    <row r="3075" spans="1:5" x14ac:dyDescent="0.25">
      <c r="A3075" s="17" t="s">
        <v>3243</v>
      </c>
      <c r="E3075" s="17" t="s">
        <v>3243</v>
      </c>
    </row>
    <row r="3076" spans="1:5" x14ac:dyDescent="0.25">
      <c r="A3076" s="17" t="s">
        <v>3244</v>
      </c>
      <c r="E3076" s="17" t="s">
        <v>3244</v>
      </c>
    </row>
    <row r="3077" spans="1:5" x14ac:dyDescent="0.25">
      <c r="A3077" s="17" t="s">
        <v>3245</v>
      </c>
      <c r="E3077" s="17" t="s">
        <v>3245</v>
      </c>
    </row>
    <row r="3078" spans="1:5" x14ac:dyDescent="0.25">
      <c r="A3078" s="17" t="s">
        <v>3246</v>
      </c>
      <c r="E3078" s="17" t="s">
        <v>3246</v>
      </c>
    </row>
    <row r="3079" spans="1:5" x14ac:dyDescent="0.25">
      <c r="A3079" s="17" t="s">
        <v>3247</v>
      </c>
      <c r="E3079" s="17" t="s">
        <v>3247</v>
      </c>
    </row>
    <row r="3080" spans="1:5" x14ac:dyDescent="0.25">
      <c r="A3080" s="17" t="s">
        <v>3248</v>
      </c>
      <c r="E3080" s="17" t="s">
        <v>3248</v>
      </c>
    </row>
    <row r="3081" spans="1:5" x14ac:dyDescent="0.25">
      <c r="A3081" s="17" t="s">
        <v>3249</v>
      </c>
      <c r="E3081" s="17" t="s">
        <v>3249</v>
      </c>
    </row>
    <row r="3082" spans="1:5" x14ac:dyDescent="0.25">
      <c r="A3082" s="17" t="s">
        <v>3250</v>
      </c>
      <c r="E3082" s="17" t="s">
        <v>3250</v>
      </c>
    </row>
    <row r="3083" spans="1:5" x14ac:dyDescent="0.25">
      <c r="A3083" s="17" t="s">
        <v>3251</v>
      </c>
      <c r="E3083" s="17" t="s">
        <v>3251</v>
      </c>
    </row>
    <row r="3084" spans="1:5" x14ac:dyDescent="0.25">
      <c r="A3084" s="17" t="s">
        <v>3252</v>
      </c>
      <c r="E3084" s="17" t="s">
        <v>3252</v>
      </c>
    </row>
    <row r="3085" spans="1:5" x14ac:dyDescent="0.25">
      <c r="A3085" s="17" t="s">
        <v>3253</v>
      </c>
      <c r="E3085" s="17" t="s">
        <v>3253</v>
      </c>
    </row>
    <row r="3086" spans="1:5" x14ac:dyDescent="0.25">
      <c r="A3086" s="17" t="s">
        <v>3254</v>
      </c>
      <c r="E3086" s="17" t="s">
        <v>3254</v>
      </c>
    </row>
    <row r="3087" spans="1:5" x14ac:dyDescent="0.25">
      <c r="A3087" s="17" t="s">
        <v>3255</v>
      </c>
      <c r="E3087" s="17" t="s">
        <v>3255</v>
      </c>
    </row>
    <row r="3088" spans="1:5" x14ac:dyDescent="0.25">
      <c r="A3088" s="17" t="s">
        <v>3256</v>
      </c>
      <c r="E3088" s="17" t="s">
        <v>3256</v>
      </c>
    </row>
    <row r="3089" spans="1:5" x14ac:dyDescent="0.25">
      <c r="A3089" s="17" t="s">
        <v>3257</v>
      </c>
      <c r="E3089" s="17" t="s">
        <v>3257</v>
      </c>
    </row>
    <row r="3090" spans="1:5" x14ac:dyDescent="0.25">
      <c r="A3090" s="17" t="s">
        <v>3258</v>
      </c>
      <c r="E3090" s="17" t="s">
        <v>3258</v>
      </c>
    </row>
    <row r="3091" spans="1:5" x14ac:dyDescent="0.25">
      <c r="A3091" s="17" t="s">
        <v>3259</v>
      </c>
      <c r="E3091" s="17" t="s">
        <v>3259</v>
      </c>
    </row>
    <row r="3092" spans="1:5" x14ac:dyDescent="0.25">
      <c r="A3092" s="17" t="s">
        <v>3260</v>
      </c>
      <c r="E3092" s="17" t="s">
        <v>3260</v>
      </c>
    </row>
    <row r="3093" spans="1:5" x14ac:dyDescent="0.25">
      <c r="A3093" s="17" t="s">
        <v>3261</v>
      </c>
      <c r="E3093" s="17" t="s">
        <v>3261</v>
      </c>
    </row>
    <row r="3094" spans="1:5" x14ac:dyDescent="0.25">
      <c r="A3094" s="17" t="s">
        <v>3262</v>
      </c>
      <c r="E3094" s="17" t="s">
        <v>3262</v>
      </c>
    </row>
    <row r="3095" spans="1:5" x14ac:dyDescent="0.25">
      <c r="A3095" s="17" t="s">
        <v>3263</v>
      </c>
      <c r="E3095" s="17" t="s">
        <v>3263</v>
      </c>
    </row>
    <row r="3096" spans="1:5" x14ac:dyDescent="0.25">
      <c r="A3096" s="17" t="s">
        <v>3264</v>
      </c>
      <c r="E3096" s="17" t="s">
        <v>3264</v>
      </c>
    </row>
    <row r="3097" spans="1:5" x14ac:dyDescent="0.25">
      <c r="A3097" s="17" t="s">
        <v>3265</v>
      </c>
      <c r="E3097" s="17" t="s">
        <v>3265</v>
      </c>
    </row>
    <row r="3098" spans="1:5" x14ac:dyDescent="0.25">
      <c r="A3098" s="17" t="s">
        <v>3266</v>
      </c>
      <c r="E3098" s="17" t="s">
        <v>3266</v>
      </c>
    </row>
    <row r="3099" spans="1:5" x14ac:dyDescent="0.25">
      <c r="A3099" s="17" t="s">
        <v>3267</v>
      </c>
      <c r="E3099" s="17" t="s">
        <v>3267</v>
      </c>
    </row>
    <row r="3100" spans="1:5" x14ac:dyDescent="0.25">
      <c r="A3100" s="17" t="s">
        <v>3268</v>
      </c>
      <c r="E3100" s="17" t="s">
        <v>3268</v>
      </c>
    </row>
    <row r="3101" spans="1:5" x14ac:dyDescent="0.25">
      <c r="A3101" s="17" t="s">
        <v>3269</v>
      </c>
      <c r="E3101" s="17" t="s">
        <v>3269</v>
      </c>
    </row>
    <row r="3102" spans="1:5" x14ac:dyDescent="0.25">
      <c r="A3102" s="17" t="s">
        <v>3270</v>
      </c>
      <c r="E3102" s="17" t="s">
        <v>3270</v>
      </c>
    </row>
    <row r="3103" spans="1:5" x14ac:dyDescent="0.25">
      <c r="A3103" s="17" t="s">
        <v>3271</v>
      </c>
      <c r="E3103" s="17" t="s">
        <v>3271</v>
      </c>
    </row>
    <row r="3104" spans="1:5" x14ac:dyDescent="0.25">
      <c r="A3104" s="17" t="s">
        <v>3272</v>
      </c>
      <c r="E3104" s="17" t="s">
        <v>3272</v>
      </c>
    </row>
    <row r="3105" spans="1:5" x14ac:dyDescent="0.25">
      <c r="A3105" s="17" t="s">
        <v>3273</v>
      </c>
      <c r="E3105" s="17" t="s">
        <v>3273</v>
      </c>
    </row>
    <row r="3106" spans="1:5" x14ac:dyDescent="0.25">
      <c r="A3106" s="17" t="s">
        <v>3274</v>
      </c>
      <c r="E3106" s="17" t="s">
        <v>3274</v>
      </c>
    </row>
    <row r="3107" spans="1:5" x14ac:dyDescent="0.25">
      <c r="A3107" s="17" t="s">
        <v>3275</v>
      </c>
      <c r="E3107" s="17" t="s">
        <v>3275</v>
      </c>
    </row>
    <row r="3108" spans="1:5" x14ac:dyDescent="0.25">
      <c r="A3108" s="17" t="s">
        <v>3276</v>
      </c>
      <c r="E3108" s="17" t="s">
        <v>3276</v>
      </c>
    </row>
    <row r="3109" spans="1:5" x14ac:dyDescent="0.25">
      <c r="A3109" s="17" t="s">
        <v>3277</v>
      </c>
      <c r="E3109" s="17" t="s">
        <v>3277</v>
      </c>
    </row>
    <row r="3110" spans="1:5" x14ac:dyDescent="0.25">
      <c r="A3110" s="17" t="s">
        <v>3278</v>
      </c>
      <c r="E3110" s="17" t="s">
        <v>3278</v>
      </c>
    </row>
    <row r="3111" spans="1:5" x14ac:dyDescent="0.25">
      <c r="A3111" s="17" t="s">
        <v>3279</v>
      </c>
      <c r="E3111" s="17" t="s">
        <v>3279</v>
      </c>
    </row>
    <row r="3112" spans="1:5" x14ac:dyDescent="0.25">
      <c r="A3112" s="17" t="s">
        <v>3280</v>
      </c>
      <c r="E3112" s="17" t="s">
        <v>3280</v>
      </c>
    </row>
    <row r="3113" spans="1:5" x14ac:dyDescent="0.25">
      <c r="A3113" s="17" t="s">
        <v>3281</v>
      </c>
      <c r="E3113" s="17" t="s">
        <v>3281</v>
      </c>
    </row>
    <row r="3114" spans="1:5" x14ac:dyDescent="0.25">
      <c r="A3114" s="17" t="s">
        <v>3282</v>
      </c>
      <c r="E3114" s="17" t="s">
        <v>3282</v>
      </c>
    </row>
    <row r="3115" spans="1:5" x14ac:dyDescent="0.25">
      <c r="A3115" s="17" t="s">
        <v>3283</v>
      </c>
      <c r="E3115" s="17" t="s">
        <v>3283</v>
      </c>
    </row>
    <row r="3116" spans="1:5" x14ac:dyDescent="0.25">
      <c r="A3116" s="17" t="s">
        <v>3284</v>
      </c>
      <c r="E3116" s="17" t="s">
        <v>3284</v>
      </c>
    </row>
    <row r="3117" spans="1:5" x14ac:dyDescent="0.25">
      <c r="A3117" s="17" t="s">
        <v>3285</v>
      </c>
      <c r="E3117" s="17" t="s">
        <v>3285</v>
      </c>
    </row>
    <row r="3118" spans="1:5" x14ac:dyDescent="0.25">
      <c r="A3118" s="17" t="s">
        <v>3286</v>
      </c>
      <c r="E3118" s="17" t="s">
        <v>3286</v>
      </c>
    </row>
    <row r="3119" spans="1:5" x14ac:dyDescent="0.25">
      <c r="A3119" s="17" t="s">
        <v>3287</v>
      </c>
      <c r="E3119" s="17" t="s">
        <v>3287</v>
      </c>
    </row>
    <row r="3120" spans="1:5" x14ac:dyDescent="0.25">
      <c r="A3120" s="17" t="s">
        <v>3288</v>
      </c>
      <c r="E3120" s="17" t="s">
        <v>3288</v>
      </c>
    </row>
    <row r="3121" spans="1:5" x14ac:dyDescent="0.25">
      <c r="A3121" s="17" t="s">
        <v>3289</v>
      </c>
      <c r="E3121" s="17" t="s">
        <v>3289</v>
      </c>
    </row>
    <row r="3122" spans="1:5" x14ac:dyDescent="0.25">
      <c r="A3122" s="17" t="s">
        <v>3290</v>
      </c>
      <c r="E3122" s="17" t="s">
        <v>3290</v>
      </c>
    </row>
    <row r="3123" spans="1:5" x14ac:dyDescent="0.25">
      <c r="A3123" s="17" t="s">
        <v>3291</v>
      </c>
      <c r="E3123" s="17" t="s">
        <v>3291</v>
      </c>
    </row>
    <row r="3124" spans="1:5" x14ac:dyDescent="0.25">
      <c r="A3124" s="17" t="s">
        <v>3292</v>
      </c>
      <c r="E3124" s="17" t="s">
        <v>3292</v>
      </c>
    </row>
    <row r="3125" spans="1:5" x14ac:dyDescent="0.25">
      <c r="A3125" s="17" t="s">
        <v>3293</v>
      </c>
      <c r="E3125" s="17" t="s">
        <v>3293</v>
      </c>
    </row>
    <row r="3126" spans="1:5" x14ac:dyDescent="0.25">
      <c r="A3126" s="17" t="s">
        <v>3294</v>
      </c>
      <c r="E3126" s="17" t="s">
        <v>3294</v>
      </c>
    </row>
    <row r="3127" spans="1:5" x14ac:dyDescent="0.25">
      <c r="A3127" s="17" t="s">
        <v>3295</v>
      </c>
      <c r="E3127" s="17" t="s">
        <v>3295</v>
      </c>
    </row>
    <row r="3128" spans="1:5" x14ac:dyDescent="0.25">
      <c r="A3128" s="17" t="s">
        <v>3296</v>
      </c>
      <c r="E3128" s="17" t="s">
        <v>3296</v>
      </c>
    </row>
    <row r="3129" spans="1:5" x14ac:dyDescent="0.25">
      <c r="A3129" s="17" t="s">
        <v>3297</v>
      </c>
      <c r="E3129" s="17" t="s">
        <v>3297</v>
      </c>
    </row>
    <row r="3130" spans="1:5" x14ac:dyDescent="0.25">
      <c r="A3130" s="17" t="s">
        <v>3298</v>
      </c>
      <c r="E3130" s="17" t="s">
        <v>3298</v>
      </c>
    </row>
    <row r="3131" spans="1:5" x14ac:dyDescent="0.25">
      <c r="A3131" s="17" t="s">
        <v>3299</v>
      </c>
      <c r="E3131" s="17" t="s">
        <v>3299</v>
      </c>
    </row>
    <row r="3132" spans="1:5" x14ac:dyDescent="0.25">
      <c r="A3132" s="17" t="s">
        <v>3300</v>
      </c>
      <c r="E3132" s="17" t="s">
        <v>3300</v>
      </c>
    </row>
    <row r="3133" spans="1:5" x14ac:dyDescent="0.25">
      <c r="A3133" s="17" t="s">
        <v>3301</v>
      </c>
      <c r="E3133" s="17" t="s">
        <v>3301</v>
      </c>
    </row>
    <row r="3134" spans="1:5" x14ac:dyDescent="0.25">
      <c r="A3134" s="17" t="s">
        <v>3302</v>
      </c>
      <c r="E3134" s="17" t="s">
        <v>3302</v>
      </c>
    </row>
    <row r="3135" spans="1:5" x14ac:dyDescent="0.25">
      <c r="A3135" s="17" t="s">
        <v>3303</v>
      </c>
      <c r="E3135" s="17" t="s">
        <v>3303</v>
      </c>
    </row>
    <row r="3136" spans="1:5" x14ac:dyDescent="0.25">
      <c r="A3136" s="17" t="s">
        <v>3304</v>
      </c>
      <c r="E3136" s="17" t="s">
        <v>3304</v>
      </c>
    </row>
    <row r="3137" spans="1:5" x14ac:dyDescent="0.25">
      <c r="A3137" s="17" t="s">
        <v>3305</v>
      </c>
      <c r="E3137" s="17" t="s">
        <v>3305</v>
      </c>
    </row>
    <row r="3138" spans="1:5" x14ac:dyDescent="0.25">
      <c r="A3138" s="17" t="s">
        <v>3306</v>
      </c>
      <c r="E3138" s="17" t="s">
        <v>3306</v>
      </c>
    </row>
    <row r="3139" spans="1:5" x14ac:dyDescent="0.25">
      <c r="A3139" s="17" t="s">
        <v>3307</v>
      </c>
      <c r="E3139" s="17" t="s">
        <v>3307</v>
      </c>
    </row>
    <row r="3140" spans="1:5" x14ac:dyDescent="0.25">
      <c r="A3140" s="17" t="s">
        <v>3308</v>
      </c>
      <c r="E3140" s="17" t="s">
        <v>3308</v>
      </c>
    </row>
    <row r="3141" spans="1:5" x14ac:dyDescent="0.25">
      <c r="A3141" s="17" t="s">
        <v>3309</v>
      </c>
      <c r="E3141" s="17" t="s">
        <v>3309</v>
      </c>
    </row>
    <row r="3142" spans="1:5" x14ac:dyDescent="0.25">
      <c r="A3142" s="17" t="s">
        <v>3310</v>
      </c>
      <c r="E3142" s="17" t="s">
        <v>3310</v>
      </c>
    </row>
    <row r="3143" spans="1:5" x14ac:dyDescent="0.25">
      <c r="A3143" s="17" t="s">
        <v>3311</v>
      </c>
      <c r="E3143" s="17" t="s">
        <v>3311</v>
      </c>
    </row>
    <row r="3144" spans="1:5" x14ac:dyDescent="0.25">
      <c r="A3144" s="17" t="s">
        <v>3312</v>
      </c>
      <c r="E3144" s="17" t="s">
        <v>3312</v>
      </c>
    </row>
    <row r="3145" spans="1:5" x14ac:dyDescent="0.25">
      <c r="A3145" s="17" t="s">
        <v>3313</v>
      </c>
      <c r="E3145" s="17" t="s">
        <v>3313</v>
      </c>
    </row>
    <row r="3146" spans="1:5" x14ac:dyDescent="0.25">
      <c r="A3146" s="17" t="s">
        <v>3314</v>
      </c>
      <c r="E3146" s="17" t="s">
        <v>3314</v>
      </c>
    </row>
    <row r="3147" spans="1:5" x14ac:dyDescent="0.25">
      <c r="A3147" s="17" t="s">
        <v>3315</v>
      </c>
      <c r="E3147" s="17" t="s">
        <v>3315</v>
      </c>
    </row>
    <row r="3148" spans="1:5" x14ac:dyDescent="0.25">
      <c r="A3148" s="17" t="s">
        <v>3316</v>
      </c>
      <c r="E3148" s="17" t="s">
        <v>3316</v>
      </c>
    </row>
    <row r="3149" spans="1:5" x14ac:dyDescent="0.25">
      <c r="A3149" s="17" t="s">
        <v>3317</v>
      </c>
      <c r="E3149" s="17" t="s">
        <v>3317</v>
      </c>
    </row>
    <row r="3150" spans="1:5" x14ac:dyDescent="0.25">
      <c r="A3150" s="17" t="s">
        <v>3318</v>
      </c>
      <c r="E3150" s="17" t="s">
        <v>3318</v>
      </c>
    </row>
    <row r="3151" spans="1:5" x14ac:dyDescent="0.25">
      <c r="A3151" s="17" t="s">
        <v>3319</v>
      </c>
      <c r="E3151" s="17" t="s">
        <v>3319</v>
      </c>
    </row>
    <row r="3152" spans="1:5" x14ac:dyDescent="0.25">
      <c r="A3152" s="17" t="s">
        <v>3320</v>
      </c>
      <c r="E3152" s="17" t="s">
        <v>3320</v>
      </c>
    </row>
    <row r="3153" spans="1:5" x14ac:dyDescent="0.25">
      <c r="A3153" s="17" t="s">
        <v>3321</v>
      </c>
      <c r="E3153" s="17" t="s">
        <v>3321</v>
      </c>
    </row>
    <row r="3154" spans="1:5" x14ac:dyDescent="0.25">
      <c r="A3154" s="17" t="s">
        <v>3322</v>
      </c>
      <c r="E3154" s="17" t="s">
        <v>3322</v>
      </c>
    </row>
    <row r="3155" spans="1:5" x14ac:dyDescent="0.25">
      <c r="A3155" s="17" t="s">
        <v>3323</v>
      </c>
      <c r="E3155" s="17" t="s">
        <v>3323</v>
      </c>
    </row>
    <row r="3156" spans="1:5" x14ac:dyDescent="0.25">
      <c r="A3156" s="17" t="s">
        <v>3324</v>
      </c>
      <c r="E3156" s="17" t="s">
        <v>3324</v>
      </c>
    </row>
    <row r="3157" spans="1:5" x14ac:dyDescent="0.25">
      <c r="A3157" s="17" t="s">
        <v>3325</v>
      </c>
      <c r="E3157" s="17" t="s">
        <v>3325</v>
      </c>
    </row>
    <row r="3158" spans="1:5" x14ac:dyDescent="0.25">
      <c r="A3158" s="17" t="s">
        <v>3326</v>
      </c>
      <c r="E3158" s="17" t="s">
        <v>3326</v>
      </c>
    </row>
    <row r="3159" spans="1:5" x14ac:dyDescent="0.25">
      <c r="A3159" s="17" t="s">
        <v>3327</v>
      </c>
      <c r="E3159" s="17" t="s">
        <v>3327</v>
      </c>
    </row>
    <row r="3160" spans="1:5" x14ac:dyDescent="0.25">
      <c r="A3160" s="17" t="s">
        <v>3328</v>
      </c>
      <c r="E3160" s="17" t="s">
        <v>3328</v>
      </c>
    </row>
    <row r="3161" spans="1:5" x14ac:dyDescent="0.25">
      <c r="A3161" s="17" t="s">
        <v>3329</v>
      </c>
      <c r="E3161" s="17" t="s">
        <v>3329</v>
      </c>
    </row>
    <row r="3162" spans="1:5" x14ac:dyDescent="0.25">
      <c r="A3162" s="17" t="s">
        <v>3330</v>
      </c>
      <c r="E3162" s="17" t="s">
        <v>3330</v>
      </c>
    </row>
    <row r="3163" spans="1:5" x14ac:dyDescent="0.25">
      <c r="A3163" s="17" t="s">
        <v>3331</v>
      </c>
      <c r="E3163" s="17" t="s">
        <v>3331</v>
      </c>
    </row>
    <row r="3164" spans="1:5" x14ac:dyDescent="0.25">
      <c r="A3164" s="17" t="s">
        <v>3332</v>
      </c>
      <c r="E3164" s="17" t="s">
        <v>3332</v>
      </c>
    </row>
    <row r="3165" spans="1:5" x14ac:dyDescent="0.25">
      <c r="A3165" s="17" t="s">
        <v>3333</v>
      </c>
      <c r="E3165" s="17" t="s">
        <v>3333</v>
      </c>
    </row>
    <row r="3166" spans="1:5" x14ac:dyDescent="0.25">
      <c r="A3166" s="17" t="s">
        <v>3334</v>
      </c>
      <c r="E3166" s="17" t="s">
        <v>3334</v>
      </c>
    </row>
    <row r="3167" spans="1:5" x14ac:dyDescent="0.25">
      <c r="A3167" s="17" t="s">
        <v>3335</v>
      </c>
      <c r="E3167" s="17" t="s">
        <v>3335</v>
      </c>
    </row>
    <row r="3168" spans="1:5" x14ac:dyDescent="0.25">
      <c r="A3168" s="17" t="s">
        <v>3336</v>
      </c>
      <c r="E3168" s="17" t="s">
        <v>3336</v>
      </c>
    </row>
    <row r="3169" spans="1:5" x14ac:dyDescent="0.25">
      <c r="A3169" s="17" t="s">
        <v>3337</v>
      </c>
      <c r="E3169" s="17" t="s">
        <v>3337</v>
      </c>
    </row>
    <row r="3170" spans="1:5" x14ac:dyDescent="0.25">
      <c r="A3170" s="17" t="s">
        <v>3338</v>
      </c>
      <c r="E3170" s="17" t="s">
        <v>3338</v>
      </c>
    </row>
    <row r="3171" spans="1:5" x14ac:dyDescent="0.25">
      <c r="A3171" s="17" t="s">
        <v>3339</v>
      </c>
      <c r="E3171" s="17" t="s">
        <v>3339</v>
      </c>
    </row>
    <row r="3172" spans="1:5" x14ac:dyDescent="0.25">
      <c r="A3172" s="17" t="s">
        <v>3340</v>
      </c>
      <c r="E3172" s="17" t="s">
        <v>3340</v>
      </c>
    </row>
    <row r="3173" spans="1:5" x14ac:dyDescent="0.25">
      <c r="A3173" s="17" t="s">
        <v>3341</v>
      </c>
      <c r="E3173" s="17" t="s">
        <v>3341</v>
      </c>
    </row>
    <row r="3174" spans="1:5" x14ac:dyDescent="0.25">
      <c r="A3174" s="17" t="s">
        <v>3342</v>
      </c>
      <c r="E3174" s="17" t="s">
        <v>3342</v>
      </c>
    </row>
    <row r="3175" spans="1:5" x14ac:dyDescent="0.25">
      <c r="A3175" s="17" t="s">
        <v>3343</v>
      </c>
      <c r="E3175" s="17" t="s">
        <v>3343</v>
      </c>
    </row>
    <row r="3176" spans="1:5" x14ac:dyDescent="0.25">
      <c r="A3176" s="17" t="s">
        <v>3344</v>
      </c>
      <c r="E3176" s="17" t="s">
        <v>3344</v>
      </c>
    </row>
    <row r="3177" spans="1:5" x14ac:dyDescent="0.25">
      <c r="A3177" s="17" t="s">
        <v>3345</v>
      </c>
      <c r="E3177" s="17" t="s">
        <v>3345</v>
      </c>
    </row>
    <row r="3178" spans="1:5" x14ac:dyDescent="0.25">
      <c r="A3178" s="17" t="s">
        <v>3346</v>
      </c>
      <c r="E3178" s="17" t="s">
        <v>3346</v>
      </c>
    </row>
    <row r="3179" spans="1:5" x14ac:dyDescent="0.25">
      <c r="A3179" s="17" t="s">
        <v>3347</v>
      </c>
      <c r="E3179" s="17" t="s">
        <v>3347</v>
      </c>
    </row>
    <row r="3180" spans="1:5" x14ac:dyDescent="0.25">
      <c r="A3180" s="17" t="s">
        <v>3348</v>
      </c>
      <c r="E3180" s="17" t="s">
        <v>3348</v>
      </c>
    </row>
    <row r="3181" spans="1:5" x14ac:dyDescent="0.25">
      <c r="A3181" s="17" t="s">
        <v>3349</v>
      </c>
      <c r="E3181" s="17" t="s">
        <v>3349</v>
      </c>
    </row>
    <row r="3182" spans="1:5" x14ac:dyDescent="0.25">
      <c r="A3182" s="17" t="s">
        <v>3350</v>
      </c>
      <c r="E3182" s="17" t="s">
        <v>3350</v>
      </c>
    </row>
    <row r="3183" spans="1:5" x14ac:dyDescent="0.25">
      <c r="A3183" s="17" t="s">
        <v>3351</v>
      </c>
      <c r="E3183" s="17" t="s">
        <v>3351</v>
      </c>
    </row>
    <row r="3184" spans="1:5" x14ac:dyDescent="0.25">
      <c r="A3184" s="17" t="s">
        <v>3352</v>
      </c>
      <c r="E3184" s="17" t="s">
        <v>3352</v>
      </c>
    </row>
    <row r="3185" spans="1:5" x14ac:dyDescent="0.25">
      <c r="A3185" s="17" t="s">
        <v>3353</v>
      </c>
      <c r="E3185" s="17" t="s">
        <v>3353</v>
      </c>
    </row>
    <row r="3186" spans="1:5" x14ac:dyDescent="0.25">
      <c r="A3186" s="17" t="s">
        <v>3354</v>
      </c>
      <c r="E3186" s="17" t="s">
        <v>3354</v>
      </c>
    </row>
    <row r="3187" spans="1:5" x14ac:dyDescent="0.25">
      <c r="A3187" s="17" t="s">
        <v>3355</v>
      </c>
      <c r="E3187" s="17" t="s">
        <v>3355</v>
      </c>
    </row>
    <row r="3188" spans="1:5" x14ac:dyDescent="0.25">
      <c r="A3188" s="17" t="s">
        <v>3356</v>
      </c>
      <c r="E3188" s="17" t="s">
        <v>3356</v>
      </c>
    </row>
    <row r="3189" spans="1:5" x14ac:dyDescent="0.25">
      <c r="A3189" s="17" t="s">
        <v>3357</v>
      </c>
      <c r="E3189" s="17" t="s">
        <v>3357</v>
      </c>
    </row>
    <row r="3190" spans="1:5" x14ac:dyDescent="0.25">
      <c r="A3190" s="17" t="s">
        <v>3358</v>
      </c>
      <c r="E3190" s="17" t="s">
        <v>3358</v>
      </c>
    </row>
    <row r="3191" spans="1:5" x14ac:dyDescent="0.25">
      <c r="A3191" s="17" t="s">
        <v>3359</v>
      </c>
      <c r="E3191" s="17" t="s">
        <v>3359</v>
      </c>
    </row>
    <row r="3192" spans="1:5" x14ac:dyDescent="0.25">
      <c r="A3192" s="17" t="s">
        <v>3360</v>
      </c>
      <c r="E3192" s="17" t="s">
        <v>3360</v>
      </c>
    </row>
    <row r="3193" spans="1:5" x14ac:dyDescent="0.25">
      <c r="A3193" s="17" t="s">
        <v>3361</v>
      </c>
      <c r="E3193" s="17" t="s">
        <v>3361</v>
      </c>
    </row>
    <row r="3194" spans="1:5" x14ac:dyDescent="0.25">
      <c r="A3194" s="17" t="s">
        <v>3362</v>
      </c>
      <c r="E3194" s="17" t="s">
        <v>3362</v>
      </c>
    </row>
    <row r="3195" spans="1:5" x14ac:dyDescent="0.25">
      <c r="A3195" s="17" t="s">
        <v>3363</v>
      </c>
      <c r="E3195" s="17" t="s">
        <v>3363</v>
      </c>
    </row>
    <row r="3196" spans="1:5" x14ac:dyDescent="0.25">
      <c r="A3196" s="17" t="s">
        <v>3364</v>
      </c>
      <c r="E3196" s="17" t="s">
        <v>3364</v>
      </c>
    </row>
    <row r="3197" spans="1:5" x14ac:dyDescent="0.25">
      <c r="A3197" s="17" t="s">
        <v>3365</v>
      </c>
      <c r="E3197" s="17" t="s">
        <v>3365</v>
      </c>
    </row>
    <row r="3198" spans="1:5" x14ac:dyDescent="0.25">
      <c r="A3198" s="17" t="s">
        <v>3366</v>
      </c>
      <c r="E3198" s="17" t="s">
        <v>3366</v>
      </c>
    </row>
    <row r="3199" spans="1:5" x14ac:dyDescent="0.25">
      <c r="A3199" s="17" t="s">
        <v>3367</v>
      </c>
      <c r="E3199" s="17" t="s">
        <v>3367</v>
      </c>
    </row>
    <row r="3200" spans="1:5" x14ac:dyDescent="0.25">
      <c r="A3200" s="17" t="s">
        <v>3368</v>
      </c>
      <c r="E3200" s="17" t="s">
        <v>3368</v>
      </c>
    </row>
    <row r="3201" spans="1:5" x14ac:dyDescent="0.25">
      <c r="A3201" s="17" t="s">
        <v>3369</v>
      </c>
      <c r="E3201" s="17" t="s">
        <v>3369</v>
      </c>
    </row>
    <row r="3202" spans="1:5" x14ac:dyDescent="0.25">
      <c r="A3202" s="17" t="s">
        <v>3370</v>
      </c>
      <c r="E3202" s="17" t="s">
        <v>3370</v>
      </c>
    </row>
    <row r="3203" spans="1:5" x14ac:dyDescent="0.25">
      <c r="A3203" s="17" t="s">
        <v>3371</v>
      </c>
      <c r="E3203" s="17" t="s">
        <v>3371</v>
      </c>
    </row>
    <row r="3204" spans="1:5" x14ac:dyDescent="0.25">
      <c r="A3204" s="17" t="s">
        <v>3372</v>
      </c>
      <c r="E3204" s="17" t="s">
        <v>3372</v>
      </c>
    </row>
    <row r="3205" spans="1:5" x14ac:dyDescent="0.25">
      <c r="A3205" s="17" t="s">
        <v>3373</v>
      </c>
      <c r="E3205" s="17" t="s">
        <v>3373</v>
      </c>
    </row>
    <row r="3206" spans="1:5" x14ac:dyDescent="0.25">
      <c r="A3206" s="17" t="s">
        <v>3374</v>
      </c>
      <c r="E3206" s="17" t="s">
        <v>3374</v>
      </c>
    </row>
    <row r="3207" spans="1:5" x14ac:dyDescent="0.25">
      <c r="A3207" s="17" t="s">
        <v>3375</v>
      </c>
      <c r="E3207" s="17" t="s">
        <v>3375</v>
      </c>
    </row>
    <row r="3208" spans="1:5" x14ac:dyDescent="0.25">
      <c r="A3208" s="17" t="s">
        <v>3376</v>
      </c>
      <c r="E3208" s="17" t="s">
        <v>3376</v>
      </c>
    </row>
    <row r="3209" spans="1:5" x14ac:dyDescent="0.25">
      <c r="A3209" s="17" t="s">
        <v>3377</v>
      </c>
      <c r="E3209" s="17" t="s">
        <v>3377</v>
      </c>
    </row>
    <row r="3210" spans="1:5" x14ac:dyDescent="0.25">
      <c r="A3210" s="17" t="s">
        <v>3378</v>
      </c>
      <c r="E3210" s="17" t="s">
        <v>3378</v>
      </c>
    </row>
    <row r="3211" spans="1:5" x14ac:dyDescent="0.25">
      <c r="A3211" s="17" t="s">
        <v>3379</v>
      </c>
      <c r="E3211" s="17" t="s">
        <v>3379</v>
      </c>
    </row>
    <row r="3212" spans="1:5" x14ac:dyDescent="0.25">
      <c r="A3212" s="17" t="s">
        <v>3380</v>
      </c>
      <c r="E3212" s="17" t="s">
        <v>3380</v>
      </c>
    </row>
    <row r="3213" spans="1:5" x14ac:dyDescent="0.25">
      <c r="A3213" s="17" t="s">
        <v>3381</v>
      </c>
      <c r="E3213" s="17" t="s">
        <v>3381</v>
      </c>
    </row>
    <row r="3214" spans="1:5" x14ac:dyDescent="0.25">
      <c r="A3214" s="17" t="s">
        <v>3382</v>
      </c>
      <c r="E3214" s="17" t="s">
        <v>3382</v>
      </c>
    </row>
    <row r="3215" spans="1:5" x14ac:dyDescent="0.25">
      <c r="A3215" s="17" t="s">
        <v>3383</v>
      </c>
      <c r="E3215" s="17" t="s">
        <v>3383</v>
      </c>
    </row>
    <row r="3216" spans="1:5" x14ac:dyDescent="0.25">
      <c r="A3216" s="17" t="s">
        <v>3384</v>
      </c>
      <c r="E3216" s="17" t="s">
        <v>3384</v>
      </c>
    </row>
    <row r="3217" spans="1:5" x14ac:dyDescent="0.25">
      <c r="A3217" s="17" t="s">
        <v>3385</v>
      </c>
      <c r="E3217" s="17" t="s">
        <v>3385</v>
      </c>
    </row>
    <row r="3218" spans="1:5" x14ac:dyDescent="0.25">
      <c r="A3218" s="17" t="s">
        <v>3386</v>
      </c>
      <c r="E3218" s="17" t="s">
        <v>3386</v>
      </c>
    </row>
    <row r="3219" spans="1:5" x14ac:dyDescent="0.25">
      <c r="A3219" s="17" t="s">
        <v>3387</v>
      </c>
      <c r="E3219" s="17" t="s">
        <v>3387</v>
      </c>
    </row>
    <row r="3220" spans="1:5" x14ac:dyDescent="0.25">
      <c r="A3220" s="17" t="s">
        <v>3388</v>
      </c>
      <c r="E3220" s="17" t="s">
        <v>3388</v>
      </c>
    </row>
    <row r="3221" spans="1:5" x14ac:dyDescent="0.25">
      <c r="A3221" s="17" t="s">
        <v>3389</v>
      </c>
      <c r="E3221" s="17" t="s">
        <v>3389</v>
      </c>
    </row>
    <row r="3222" spans="1:5" x14ac:dyDescent="0.25">
      <c r="A3222" s="17" t="s">
        <v>3390</v>
      </c>
      <c r="E3222" s="17" t="s">
        <v>3390</v>
      </c>
    </row>
    <row r="3223" spans="1:5" x14ac:dyDescent="0.25">
      <c r="A3223" s="17" t="s">
        <v>3391</v>
      </c>
      <c r="E3223" s="17" t="s">
        <v>3391</v>
      </c>
    </row>
    <row r="3224" spans="1:5" x14ac:dyDescent="0.25">
      <c r="A3224" s="17" t="s">
        <v>3392</v>
      </c>
      <c r="E3224" s="17" t="s">
        <v>3392</v>
      </c>
    </row>
    <row r="3225" spans="1:5" x14ac:dyDescent="0.25">
      <c r="A3225" s="17" t="s">
        <v>3393</v>
      </c>
      <c r="E3225" s="17" t="s">
        <v>3393</v>
      </c>
    </row>
    <row r="3226" spans="1:5" x14ac:dyDescent="0.25">
      <c r="A3226" s="17" t="s">
        <v>3394</v>
      </c>
      <c r="E3226" s="17" t="s">
        <v>3394</v>
      </c>
    </row>
    <row r="3227" spans="1:5" x14ac:dyDescent="0.25">
      <c r="A3227" s="17" t="s">
        <v>3395</v>
      </c>
      <c r="E3227" s="17" t="s">
        <v>3395</v>
      </c>
    </row>
    <row r="3228" spans="1:5" x14ac:dyDescent="0.25">
      <c r="A3228" s="17" t="s">
        <v>3396</v>
      </c>
      <c r="E3228" s="17" t="s">
        <v>3396</v>
      </c>
    </row>
    <row r="3229" spans="1:5" x14ac:dyDescent="0.25">
      <c r="A3229" s="17" t="s">
        <v>3397</v>
      </c>
      <c r="E3229" s="17" t="s">
        <v>3397</v>
      </c>
    </row>
    <row r="3230" spans="1:5" x14ac:dyDescent="0.25">
      <c r="A3230" s="17" t="s">
        <v>3398</v>
      </c>
      <c r="E3230" s="17" t="s">
        <v>3398</v>
      </c>
    </row>
    <row r="3231" spans="1:5" x14ac:dyDescent="0.25">
      <c r="A3231" s="17" t="s">
        <v>3399</v>
      </c>
      <c r="E3231" s="17" t="s">
        <v>3399</v>
      </c>
    </row>
    <row r="3232" spans="1:5" x14ac:dyDescent="0.25">
      <c r="A3232" s="17" t="s">
        <v>3400</v>
      </c>
      <c r="E3232" s="17" t="s">
        <v>3400</v>
      </c>
    </row>
    <row r="3233" spans="1:5" x14ac:dyDescent="0.25">
      <c r="A3233" s="17" t="s">
        <v>3401</v>
      </c>
      <c r="E3233" s="17" t="s">
        <v>3401</v>
      </c>
    </row>
    <row r="3234" spans="1:5" x14ac:dyDescent="0.25">
      <c r="A3234" s="17" t="s">
        <v>3402</v>
      </c>
      <c r="E3234" s="17" t="s">
        <v>3402</v>
      </c>
    </row>
    <row r="3235" spans="1:5" x14ac:dyDescent="0.25">
      <c r="A3235" s="17" t="s">
        <v>3403</v>
      </c>
      <c r="E3235" s="17" t="s">
        <v>3403</v>
      </c>
    </row>
    <row r="3236" spans="1:5" x14ac:dyDescent="0.25">
      <c r="A3236" s="17" t="s">
        <v>3404</v>
      </c>
      <c r="E3236" s="17" t="s">
        <v>3404</v>
      </c>
    </row>
    <row r="3237" spans="1:5" x14ac:dyDescent="0.25">
      <c r="A3237" s="17" t="s">
        <v>3405</v>
      </c>
      <c r="E3237" s="17" t="s">
        <v>3405</v>
      </c>
    </row>
    <row r="3238" spans="1:5" x14ac:dyDescent="0.25">
      <c r="A3238" s="17" t="s">
        <v>3406</v>
      </c>
      <c r="E3238" s="17" t="s">
        <v>3406</v>
      </c>
    </row>
    <row r="3239" spans="1:5" x14ac:dyDescent="0.25">
      <c r="A3239" s="17" t="s">
        <v>3407</v>
      </c>
      <c r="E3239" s="17" t="s">
        <v>3407</v>
      </c>
    </row>
    <row r="3240" spans="1:5" x14ac:dyDescent="0.25">
      <c r="A3240" s="17" t="s">
        <v>3408</v>
      </c>
      <c r="E3240" s="17" t="s">
        <v>3408</v>
      </c>
    </row>
    <row r="3241" spans="1:5" x14ac:dyDescent="0.25">
      <c r="A3241" s="17" t="s">
        <v>3409</v>
      </c>
      <c r="E3241" s="17" t="s">
        <v>3409</v>
      </c>
    </row>
    <row r="3242" spans="1:5" x14ac:dyDescent="0.25">
      <c r="A3242" s="17" t="s">
        <v>3410</v>
      </c>
      <c r="E3242" s="17" t="s">
        <v>3410</v>
      </c>
    </row>
    <row r="3243" spans="1:5" x14ac:dyDescent="0.25">
      <c r="A3243" s="17" t="s">
        <v>3411</v>
      </c>
      <c r="E3243" s="17" t="s">
        <v>3411</v>
      </c>
    </row>
    <row r="3244" spans="1:5" x14ac:dyDescent="0.25">
      <c r="A3244" s="17" t="s">
        <v>3412</v>
      </c>
      <c r="E3244" s="17" t="s">
        <v>3412</v>
      </c>
    </row>
    <row r="3245" spans="1:5" x14ac:dyDescent="0.25">
      <c r="A3245" s="17" t="s">
        <v>3413</v>
      </c>
      <c r="E3245" s="17" t="s">
        <v>3413</v>
      </c>
    </row>
    <row r="3246" spans="1:5" x14ac:dyDescent="0.25">
      <c r="A3246" s="17" t="s">
        <v>3414</v>
      </c>
      <c r="E3246" s="17" t="s">
        <v>3414</v>
      </c>
    </row>
    <row r="3247" spans="1:5" x14ac:dyDescent="0.25">
      <c r="A3247" s="17" t="s">
        <v>3415</v>
      </c>
      <c r="E3247" s="17" t="s">
        <v>3415</v>
      </c>
    </row>
    <row r="3248" spans="1:5" x14ac:dyDescent="0.25">
      <c r="A3248" s="17" t="s">
        <v>3416</v>
      </c>
      <c r="E3248" s="17" t="s">
        <v>3416</v>
      </c>
    </row>
    <row r="3249" spans="1:5" x14ac:dyDescent="0.25">
      <c r="A3249" s="17" t="s">
        <v>3417</v>
      </c>
      <c r="E3249" s="17" t="s">
        <v>3417</v>
      </c>
    </row>
    <row r="3250" spans="1:5" x14ac:dyDescent="0.25">
      <c r="A3250" s="17" t="s">
        <v>3418</v>
      </c>
      <c r="E3250" s="17" t="s">
        <v>3418</v>
      </c>
    </row>
    <row r="3251" spans="1:5" x14ac:dyDescent="0.25">
      <c r="A3251" s="17" t="s">
        <v>3419</v>
      </c>
      <c r="E3251" s="17" t="s">
        <v>3419</v>
      </c>
    </row>
    <row r="3252" spans="1:5" x14ac:dyDescent="0.25">
      <c r="A3252" s="17" t="s">
        <v>3420</v>
      </c>
      <c r="E3252" s="17" t="s">
        <v>3420</v>
      </c>
    </row>
    <row r="3253" spans="1:5" x14ac:dyDescent="0.25">
      <c r="A3253" s="17" t="s">
        <v>3421</v>
      </c>
      <c r="E3253" s="17" t="s">
        <v>3421</v>
      </c>
    </row>
    <row r="3254" spans="1:5" x14ac:dyDescent="0.25">
      <c r="A3254" s="17" t="s">
        <v>3422</v>
      </c>
      <c r="E3254" s="17" t="s">
        <v>3422</v>
      </c>
    </row>
    <row r="3255" spans="1:5" x14ac:dyDescent="0.25">
      <c r="A3255" s="17" t="s">
        <v>3423</v>
      </c>
      <c r="E3255" s="17" t="s">
        <v>3423</v>
      </c>
    </row>
    <row r="3256" spans="1:5" x14ac:dyDescent="0.25">
      <c r="A3256" s="17" t="s">
        <v>3424</v>
      </c>
      <c r="E3256" s="17" t="s">
        <v>3424</v>
      </c>
    </row>
    <row r="3257" spans="1:5" x14ac:dyDescent="0.25">
      <c r="A3257" s="17" t="s">
        <v>3425</v>
      </c>
      <c r="E3257" s="17" t="s">
        <v>3425</v>
      </c>
    </row>
    <row r="3258" spans="1:5" x14ac:dyDescent="0.25">
      <c r="A3258" s="17" t="s">
        <v>3426</v>
      </c>
      <c r="E3258" s="17" t="s">
        <v>3426</v>
      </c>
    </row>
    <row r="3259" spans="1:5" x14ac:dyDescent="0.25">
      <c r="A3259" s="17" t="s">
        <v>3427</v>
      </c>
      <c r="E3259" s="17" t="s">
        <v>3427</v>
      </c>
    </row>
    <row r="3260" spans="1:5" x14ac:dyDescent="0.25">
      <c r="A3260" s="17" t="s">
        <v>3428</v>
      </c>
      <c r="E3260" s="17" t="s">
        <v>3428</v>
      </c>
    </row>
    <row r="3261" spans="1:5" x14ac:dyDescent="0.25">
      <c r="A3261" s="17" t="s">
        <v>3429</v>
      </c>
      <c r="E3261" s="17" t="s">
        <v>3429</v>
      </c>
    </row>
    <row r="3262" spans="1:5" x14ac:dyDescent="0.25">
      <c r="A3262" s="17" t="s">
        <v>3430</v>
      </c>
      <c r="E3262" s="17" t="s">
        <v>3430</v>
      </c>
    </row>
    <row r="3263" spans="1:5" x14ac:dyDescent="0.25">
      <c r="A3263" s="17" t="s">
        <v>3431</v>
      </c>
      <c r="E3263" s="17" t="s">
        <v>3431</v>
      </c>
    </row>
    <row r="3264" spans="1:5" x14ac:dyDescent="0.25">
      <c r="A3264" s="17" t="s">
        <v>3432</v>
      </c>
      <c r="E3264" s="17" t="s">
        <v>3432</v>
      </c>
    </row>
    <row r="3265" spans="1:5" x14ac:dyDescent="0.25">
      <c r="A3265" s="17" t="s">
        <v>3433</v>
      </c>
      <c r="E3265" s="17" t="s">
        <v>3433</v>
      </c>
    </row>
    <row r="3266" spans="1:5" x14ac:dyDescent="0.25">
      <c r="A3266" s="17" t="s">
        <v>3434</v>
      </c>
      <c r="E3266" s="17" t="s">
        <v>3434</v>
      </c>
    </row>
    <row r="3267" spans="1:5" x14ac:dyDescent="0.25">
      <c r="A3267" s="17" t="s">
        <v>3435</v>
      </c>
      <c r="E3267" s="17" t="s">
        <v>3435</v>
      </c>
    </row>
    <row r="3268" spans="1:5" x14ac:dyDescent="0.25">
      <c r="A3268" s="17" t="s">
        <v>3436</v>
      </c>
      <c r="E3268" s="17" t="s">
        <v>3436</v>
      </c>
    </row>
    <row r="3269" spans="1:5" x14ac:dyDescent="0.25">
      <c r="A3269" s="17" t="s">
        <v>3437</v>
      </c>
      <c r="E3269" s="17" t="s">
        <v>3437</v>
      </c>
    </row>
    <row r="3270" spans="1:5" x14ac:dyDescent="0.25">
      <c r="A3270" s="17" t="s">
        <v>3438</v>
      </c>
      <c r="E3270" s="17" t="s">
        <v>3438</v>
      </c>
    </row>
    <row r="3271" spans="1:5" x14ac:dyDescent="0.25">
      <c r="A3271" s="17" t="s">
        <v>3439</v>
      </c>
      <c r="E3271" s="17" t="s">
        <v>3439</v>
      </c>
    </row>
    <row r="3272" spans="1:5" x14ac:dyDescent="0.25">
      <c r="A3272" s="17" t="s">
        <v>3440</v>
      </c>
      <c r="E3272" s="17" t="s">
        <v>3440</v>
      </c>
    </row>
    <row r="3273" spans="1:5" x14ac:dyDescent="0.25">
      <c r="A3273" s="17" t="s">
        <v>3441</v>
      </c>
      <c r="E3273" s="17" t="s">
        <v>3441</v>
      </c>
    </row>
    <row r="3274" spans="1:5" x14ac:dyDescent="0.25">
      <c r="A3274" s="17" t="s">
        <v>3442</v>
      </c>
      <c r="E3274" s="17" t="s">
        <v>3442</v>
      </c>
    </row>
    <row r="3275" spans="1:5" x14ac:dyDescent="0.25">
      <c r="A3275" s="17" t="s">
        <v>3443</v>
      </c>
      <c r="E3275" s="17" t="s">
        <v>3443</v>
      </c>
    </row>
    <row r="3276" spans="1:5" x14ac:dyDescent="0.25">
      <c r="A3276" s="17" t="s">
        <v>3444</v>
      </c>
      <c r="E3276" s="17" t="s">
        <v>3444</v>
      </c>
    </row>
    <row r="3277" spans="1:5" x14ac:dyDescent="0.25">
      <c r="A3277" s="17" t="s">
        <v>3445</v>
      </c>
      <c r="E3277" s="17" t="s">
        <v>3445</v>
      </c>
    </row>
    <row r="3278" spans="1:5" x14ac:dyDescent="0.25">
      <c r="A3278" s="17" t="s">
        <v>3446</v>
      </c>
      <c r="E3278" s="17" t="s">
        <v>3446</v>
      </c>
    </row>
    <row r="3279" spans="1:5" x14ac:dyDescent="0.25">
      <c r="A3279" s="17" t="s">
        <v>3447</v>
      </c>
      <c r="E3279" s="17" t="s">
        <v>3447</v>
      </c>
    </row>
    <row r="3280" spans="1:5" x14ac:dyDescent="0.25">
      <c r="A3280" s="17" t="s">
        <v>3448</v>
      </c>
      <c r="E3280" s="17" t="s">
        <v>3448</v>
      </c>
    </row>
    <row r="3281" spans="1:5" x14ac:dyDescent="0.25">
      <c r="A3281" s="17" t="s">
        <v>3449</v>
      </c>
      <c r="E3281" s="17" t="s">
        <v>3449</v>
      </c>
    </row>
    <row r="3282" spans="1:5" x14ac:dyDescent="0.25">
      <c r="A3282" s="17" t="s">
        <v>3450</v>
      </c>
      <c r="E3282" s="17" t="s">
        <v>3450</v>
      </c>
    </row>
    <row r="3283" spans="1:5" x14ac:dyDescent="0.25">
      <c r="A3283" s="17" t="s">
        <v>3451</v>
      </c>
      <c r="E3283" s="17" t="s">
        <v>3451</v>
      </c>
    </row>
    <row r="3284" spans="1:5" x14ac:dyDescent="0.25">
      <c r="A3284" s="17" t="s">
        <v>3452</v>
      </c>
      <c r="E3284" s="17" t="s">
        <v>3452</v>
      </c>
    </row>
    <row r="3285" spans="1:5" x14ac:dyDescent="0.25">
      <c r="A3285" s="17" t="s">
        <v>3453</v>
      </c>
      <c r="E3285" s="17" t="s">
        <v>3453</v>
      </c>
    </row>
    <row r="3286" spans="1:5" x14ac:dyDescent="0.25">
      <c r="A3286" s="17" t="s">
        <v>3454</v>
      </c>
      <c r="E3286" s="17" t="s">
        <v>3454</v>
      </c>
    </row>
    <row r="3287" spans="1:5" x14ac:dyDescent="0.25">
      <c r="A3287" s="17" t="s">
        <v>3455</v>
      </c>
      <c r="E3287" s="17" t="s">
        <v>3455</v>
      </c>
    </row>
    <row r="3288" spans="1:5" x14ac:dyDescent="0.25">
      <c r="A3288" s="17" t="s">
        <v>3456</v>
      </c>
      <c r="E3288" s="17" t="s">
        <v>3456</v>
      </c>
    </row>
    <row r="3289" spans="1:5" x14ac:dyDescent="0.25">
      <c r="A3289" s="17" t="s">
        <v>3457</v>
      </c>
      <c r="E3289" s="17" t="s">
        <v>3457</v>
      </c>
    </row>
    <row r="3290" spans="1:5" x14ac:dyDescent="0.25">
      <c r="A3290" s="17" t="s">
        <v>3458</v>
      </c>
      <c r="E3290" s="17" t="s">
        <v>3458</v>
      </c>
    </row>
    <row r="3291" spans="1:5" x14ac:dyDescent="0.25">
      <c r="A3291" s="17" t="s">
        <v>3459</v>
      </c>
      <c r="E3291" s="17" t="s">
        <v>3459</v>
      </c>
    </row>
    <row r="3292" spans="1:5" x14ac:dyDescent="0.25">
      <c r="A3292" s="17" t="s">
        <v>3460</v>
      </c>
      <c r="E3292" s="17" t="s">
        <v>3460</v>
      </c>
    </row>
    <row r="3293" spans="1:5" x14ac:dyDescent="0.25">
      <c r="A3293" s="17" t="s">
        <v>3461</v>
      </c>
      <c r="E3293" s="17" t="s">
        <v>3461</v>
      </c>
    </row>
    <row r="3294" spans="1:5" x14ac:dyDescent="0.25">
      <c r="A3294" s="17" t="s">
        <v>3462</v>
      </c>
      <c r="E3294" s="17" t="s">
        <v>3462</v>
      </c>
    </row>
    <row r="3295" spans="1:5" x14ac:dyDescent="0.25">
      <c r="A3295" s="17" t="s">
        <v>3463</v>
      </c>
      <c r="E3295" s="17" t="s">
        <v>3463</v>
      </c>
    </row>
    <row r="3296" spans="1:5" x14ac:dyDescent="0.25">
      <c r="A3296" s="17" t="s">
        <v>3464</v>
      </c>
      <c r="E3296" s="17" t="s">
        <v>3464</v>
      </c>
    </row>
    <row r="3297" spans="1:5" x14ac:dyDescent="0.25">
      <c r="A3297" s="17" t="s">
        <v>3465</v>
      </c>
      <c r="E3297" s="17" t="s">
        <v>3465</v>
      </c>
    </row>
    <row r="3298" spans="1:5" x14ac:dyDescent="0.25">
      <c r="A3298" s="17" t="s">
        <v>3466</v>
      </c>
      <c r="E3298" s="17" t="s">
        <v>3466</v>
      </c>
    </row>
    <row r="3299" spans="1:5" x14ac:dyDescent="0.25">
      <c r="A3299" s="17" t="s">
        <v>3467</v>
      </c>
      <c r="E3299" s="17" t="s">
        <v>3467</v>
      </c>
    </row>
    <row r="3300" spans="1:5" x14ac:dyDescent="0.25">
      <c r="A3300" s="17" t="s">
        <v>3468</v>
      </c>
      <c r="E3300" s="17" t="s">
        <v>3468</v>
      </c>
    </row>
    <row r="3301" spans="1:5" x14ac:dyDescent="0.25">
      <c r="A3301" s="17" t="s">
        <v>3469</v>
      </c>
      <c r="E3301" s="17" t="s">
        <v>3469</v>
      </c>
    </row>
    <row r="3302" spans="1:5" x14ac:dyDescent="0.25">
      <c r="A3302" s="17" t="s">
        <v>3470</v>
      </c>
      <c r="E3302" s="17" t="s">
        <v>3470</v>
      </c>
    </row>
    <row r="3303" spans="1:5" x14ac:dyDescent="0.25">
      <c r="A3303" s="17" t="s">
        <v>3471</v>
      </c>
      <c r="E3303" s="17" t="s">
        <v>3471</v>
      </c>
    </row>
    <row r="3304" spans="1:5" x14ac:dyDescent="0.25">
      <c r="A3304" s="17" t="s">
        <v>3472</v>
      </c>
      <c r="E3304" s="17" t="s">
        <v>3472</v>
      </c>
    </row>
    <row r="3305" spans="1:5" x14ac:dyDescent="0.25">
      <c r="A3305" s="17" t="s">
        <v>3473</v>
      </c>
      <c r="E3305" s="17" t="s">
        <v>3473</v>
      </c>
    </row>
    <row r="3306" spans="1:5" x14ac:dyDescent="0.25">
      <c r="A3306" s="17" t="s">
        <v>3474</v>
      </c>
      <c r="E3306" s="17" t="s">
        <v>3474</v>
      </c>
    </row>
    <row r="3307" spans="1:5" x14ac:dyDescent="0.25">
      <c r="A3307" s="17" t="s">
        <v>3475</v>
      </c>
      <c r="E3307" s="17" t="s">
        <v>3475</v>
      </c>
    </row>
    <row r="3308" spans="1:5" x14ac:dyDescent="0.25">
      <c r="A3308" s="17" t="s">
        <v>3476</v>
      </c>
      <c r="E3308" s="17" t="s">
        <v>3476</v>
      </c>
    </row>
    <row r="3309" spans="1:5" x14ac:dyDescent="0.25">
      <c r="A3309" s="17" t="s">
        <v>3477</v>
      </c>
      <c r="E3309" s="17" t="s">
        <v>3477</v>
      </c>
    </row>
    <row r="3310" spans="1:5" x14ac:dyDescent="0.25">
      <c r="A3310" s="17" t="s">
        <v>3478</v>
      </c>
      <c r="E3310" s="17" t="s">
        <v>3478</v>
      </c>
    </row>
    <row r="3311" spans="1:5" x14ac:dyDescent="0.25">
      <c r="A3311" s="17" t="s">
        <v>3479</v>
      </c>
      <c r="E3311" s="17" t="s">
        <v>3479</v>
      </c>
    </row>
    <row r="3312" spans="1:5" x14ac:dyDescent="0.25">
      <c r="A3312" s="17" t="s">
        <v>3480</v>
      </c>
      <c r="E3312" s="17" t="s">
        <v>3480</v>
      </c>
    </row>
    <row r="3313" spans="1:5" x14ac:dyDescent="0.25">
      <c r="A3313" s="17" t="s">
        <v>3481</v>
      </c>
      <c r="E3313" s="17" t="s">
        <v>3481</v>
      </c>
    </row>
    <row r="3314" spans="1:5" x14ac:dyDescent="0.25">
      <c r="A3314" s="17" t="s">
        <v>3482</v>
      </c>
      <c r="E3314" s="17" t="s">
        <v>3482</v>
      </c>
    </row>
    <row r="3315" spans="1:5" x14ac:dyDescent="0.25">
      <c r="A3315" s="17" t="s">
        <v>3483</v>
      </c>
      <c r="E3315" s="17" t="s">
        <v>3483</v>
      </c>
    </row>
    <row r="3316" spans="1:5" x14ac:dyDescent="0.25">
      <c r="A3316" s="17" t="s">
        <v>3484</v>
      </c>
      <c r="E3316" s="17" t="s">
        <v>3484</v>
      </c>
    </row>
    <row r="3317" spans="1:5" x14ac:dyDescent="0.25">
      <c r="A3317" s="17" t="s">
        <v>3485</v>
      </c>
      <c r="E3317" s="17" t="s">
        <v>3485</v>
      </c>
    </row>
    <row r="3318" spans="1:5" x14ac:dyDescent="0.25">
      <c r="A3318" s="17" t="s">
        <v>3486</v>
      </c>
      <c r="E3318" s="17" t="s">
        <v>3486</v>
      </c>
    </row>
    <row r="3319" spans="1:5" x14ac:dyDescent="0.25">
      <c r="A3319" s="17" t="s">
        <v>3487</v>
      </c>
      <c r="E3319" s="17" t="s">
        <v>3487</v>
      </c>
    </row>
    <row r="3320" spans="1:5" x14ac:dyDescent="0.25">
      <c r="A3320" s="17" t="s">
        <v>3488</v>
      </c>
      <c r="E3320" s="17" t="s">
        <v>3488</v>
      </c>
    </row>
    <row r="3321" spans="1:5" x14ac:dyDescent="0.25">
      <c r="A3321" s="17" t="s">
        <v>3489</v>
      </c>
      <c r="E3321" s="17" t="s">
        <v>3489</v>
      </c>
    </row>
    <row r="3322" spans="1:5" x14ac:dyDescent="0.25">
      <c r="A3322" s="17" t="s">
        <v>3490</v>
      </c>
      <c r="E3322" s="17" t="s">
        <v>3490</v>
      </c>
    </row>
    <row r="3323" spans="1:5" x14ac:dyDescent="0.25">
      <c r="A3323" s="17" t="s">
        <v>3491</v>
      </c>
      <c r="E3323" s="17" t="s">
        <v>3491</v>
      </c>
    </row>
    <row r="3324" spans="1:5" x14ac:dyDescent="0.25">
      <c r="A3324" s="17" t="s">
        <v>3492</v>
      </c>
      <c r="E3324" s="17" t="s">
        <v>3492</v>
      </c>
    </row>
    <row r="3325" spans="1:5" x14ac:dyDescent="0.25">
      <c r="A3325" s="17" t="s">
        <v>3493</v>
      </c>
      <c r="E3325" s="17" t="s">
        <v>3493</v>
      </c>
    </row>
    <row r="3326" spans="1:5" x14ac:dyDescent="0.25">
      <c r="A3326" s="17" t="s">
        <v>3494</v>
      </c>
      <c r="E3326" s="17" t="s">
        <v>3494</v>
      </c>
    </row>
    <row r="3327" spans="1:5" x14ac:dyDescent="0.25">
      <c r="A3327" s="17" t="s">
        <v>3495</v>
      </c>
      <c r="E3327" s="17" t="s">
        <v>3495</v>
      </c>
    </row>
    <row r="3328" spans="1:5" x14ac:dyDescent="0.25">
      <c r="A3328" s="17" t="s">
        <v>3496</v>
      </c>
      <c r="E3328" s="17" t="s">
        <v>3496</v>
      </c>
    </row>
    <row r="3329" spans="1:5" x14ac:dyDescent="0.25">
      <c r="A3329" s="17" t="s">
        <v>3497</v>
      </c>
      <c r="E3329" s="17" t="s">
        <v>3497</v>
      </c>
    </row>
    <row r="3330" spans="1:5" x14ac:dyDescent="0.25">
      <c r="A3330" s="17" t="s">
        <v>3498</v>
      </c>
      <c r="E3330" s="17" t="s">
        <v>3498</v>
      </c>
    </row>
    <row r="3331" spans="1:5" x14ac:dyDescent="0.25">
      <c r="A3331" s="17" t="s">
        <v>3499</v>
      </c>
      <c r="E3331" s="17" t="s">
        <v>3499</v>
      </c>
    </row>
    <row r="3332" spans="1:5" x14ac:dyDescent="0.25">
      <c r="A3332" s="17" t="s">
        <v>3500</v>
      </c>
      <c r="E3332" s="17" t="s">
        <v>3500</v>
      </c>
    </row>
    <row r="3333" spans="1:5" x14ac:dyDescent="0.25">
      <c r="A3333" s="17" t="s">
        <v>3501</v>
      </c>
      <c r="E3333" s="17" t="s">
        <v>3501</v>
      </c>
    </row>
    <row r="3334" spans="1:5" x14ac:dyDescent="0.25">
      <c r="A3334" s="17" t="s">
        <v>3502</v>
      </c>
      <c r="E3334" s="17" t="s">
        <v>3502</v>
      </c>
    </row>
    <row r="3335" spans="1:5" x14ac:dyDescent="0.25">
      <c r="A3335" s="17" t="s">
        <v>3503</v>
      </c>
      <c r="E3335" s="17" t="s">
        <v>3503</v>
      </c>
    </row>
    <row r="3336" spans="1:5" x14ac:dyDescent="0.25">
      <c r="A3336" s="17" t="s">
        <v>3504</v>
      </c>
      <c r="E3336" s="17" t="s">
        <v>3504</v>
      </c>
    </row>
    <row r="3337" spans="1:5" x14ac:dyDescent="0.25">
      <c r="A3337" s="17" t="s">
        <v>3505</v>
      </c>
      <c r="E3337" s="17" t="s">
        <v>3505</v>
      </c>
    </row>
    <row r="3338" spans="1:5" x14ac:dyDescent="0.25">
      <c r="A3338" s="17" t="s">
        <v>3506</v>
      </c>
      <c r="E3338" s="17" t="s">
        <v>3506</v>
      </c>
    </row>
    <row r="3339" spans="1:5" x14ac:dyDescent="0.25">
      <c r="A3339" s="17" t="s">
        <v>3507</v>
      </c>
      <c r="E3339" s="17" t="s">
        <v>3507</v>
      </c>
    </row>
    <row r="3340" spans="1:5" x14ac:dyDescent="0.25">
      <c r="A3340" s="17" t="s">
        <v>3508</v>
      </c>
      <c r="E3340" s="17" t="s">
        <v>3508</v>
      </c>
    </row>
    <row r="3341" spans="1:5" x14ac:dyDescent="0.25">
      <c r="A3341" s="17" t="s">
        <v>3509</v>
      </c>
      <c r="E3341" s="17" t="s">
        <v>3509</v>
      </c>
    </row>
    <row r="3342" spans="1:5" x14ac:dyDescent="0.25">
      <c r="A3342" s="17" t="s">
        <v>3510</v>
      </c>
      <c r="E3342" s="17" t="s">
        <v>3510</v>
      </c>
    </row>
    <row r="3343" spans="1:5" x14ac:dyDescent="0.25">
      <c r="A3343" s="17" t="s">
        <v>3511</v>
      </c>
      <c r="E3343" s="17" t="s">
        <v>3511</v>
      </c>
    </row>
    <row r="3344" spans="1:5" x14ac:dyDescent="0.25">
      <c r="A3344" s="17" t="s">
        <v>3512</v>
      </c>
      <c r="E3344" s="17" t="s">
        <v>3512</v>
      </c>
    </row>
    <row r="3345" spans="1:5" x14ac:dyDescent="0.25">
      <c r="A3345" s="17" t="s">
        <v>3513</v>
      </c>
      <c r="E3345" s="17" t="s">
        <v>3513</v>
      </c>
    </row>
    <row r="3346" spans="1:5" x14ac:dyDescent="0.25">
      <c r="A3346" s="17" t="s">
        <v>3514</v>
      </c>
      <c r="E3346" s="17" t="s">
        <v>3514</v>
      </c>
    </row>
    <row r="3347" spans="1:5" x14ac:dyDescent="0.25">
      <c r="A3347" s="17" t="s">
        <v>3515</v>
      </c>
      <c r="E3347" s="17" t="s">
        <v>3515</v>
      </c>
    </row>
    <row r="3348" spans="1:5" x14ac:dyDescent="0.25">
      <c r="A3348" s="17" t="s">
        <v>3516</v>
      </c>
      <c r="E3348" s="17" t="s">
        <v>3516</v>
      </c>
    </row>
    <row r="3349" spans="1:5" x14ac:dyDescent="0.25">
      <c r="A3349" s="17" t="s">
        <v>3517</v>
      </c>
      <c r="E3349" s="17" t="s">
        <v>3517</v>
      </c>
    </row>
    <row r="3350" spans="1:5" x14ac:dyDescent="0.25">
      <c r="A3350" s="17" t="s">
        <v>3518</v>
      </c>
      <c r="E3350" s="17" t="s">
        <v>3518</v>
      </c>
    </row>
    <row r="3351" spans="1:5" x14ac:dyDescent="0.25">
      <c r="A3351" s="17" t="s">
        <v>3519</v>
      </c>
      <c r="E3351" s="17" t="s">
        <v>3519</v>
      </c>
    </row>
    <row r="3352" spans="1:5" x14ac:dyDescent="0.25">
      <c r="A3352" s="17" t="s">
        <v>3520</v>
      </c>
      <c r="E3352" s="17" t="s">
        <v>3520</v>
      </c>
    </row>
    <row r="3353" spans="1:5" x14ac:dyDescent="0.25">
      <c r="A3353" s="17" t="s">
        <v>3521</v>
      </c>
      <c r="E3353" s="17" t="s">
        <v>3521</v>
      </c>
    </row>
    <row r="3354" spans="1:5" x14ac:dyDescent="0.25">
      <c r="A3354" s="17" t="s">
        <v>3522</v>
      </c>
      <c r="E3354" s="17" t="s">
        <v>3522</v>
      </c>
    </row>
    <row r="3355" spans="1:5" x14ac:dyDescent="0.25">
      <c r="A3355" s="17" t="s">
        <v>3523</v>
      </c>
      <c r="E3355" s="17" t="s">
        <v>3523</v>
      </c>
    </row>
    <row r="3356" spans="1:5" x14ac:dyDescent="0.25">
      <c r="A3356" s="17" t="s">
        <v>3524</v>
      </c>
      <c r="E3356" s="17" t="s">
        <v>3524</v>
      </c>
    </row>
    <row r="3357" spans="1:5" x14ac:dyDescent="0.25">
      <c r="A3357" s="17" t="s">
        <v>3525</v>
      </c>
      <c r="E3357" s="17" t="s">
        <v>3525</v>
      </c>
    </row>
    <row r="3358" spans="1:5" x14ac:dyDescent="0.25">
      <c r="A3358" s="17" t="s">
        <v>3526</v>
      </c>
      <c r="E3358" s="17" t="s">
        <v>3526</v>
      </c>
    </row>
    <row r="3359" spans="1:5" x14ac:dyDescent="0.25">
      <c r="A3359" s="17" t="s">
        <v>3527</v>
      </c>
      <c r="E3359" s="17" t="s">
        <v>3527</v>
      </c>
    </row>
    <row r="3360" spans="1:5" x14ac:dyDescent="0.25">
      <c r="A3360" s="17" t="s">
        <v>3528</v>
      </c>
      <c r="E3360" s="17" t="s">
        <v>3528</v>
      </c>
    </row>
    <row r="3361" spans="1:5" x14ac:dyDescent="0.25">
      <c r="A3361" s="17" t="s">
        <v>3529</v>
      </c>
      <c r="E3361" s="17" t="s">
        <v>3529</v>
      </c>
    </row>
    <row r="3362" spans="1:5" x14ac:dyDescent="0.25">
      <c r="A3362" s="17" t="s">
        <v>3530</v>
      </c>
      <c r="E3362" s="17" t="s">
        <v>3530</v>
      </c>
    </row>
    <row r="3363" spans="1:5" x14ac:dyDescent="0.25">
      <c r="A3363" s="17" t="s">
        <v>3531</v>
      </c>
      <c r="E3363" s="17" t="s">
        <v>3531</v>
      </c>
    </row>
    <row r="3364" spans="1:5" x14ac:dyDescent="0.25">
      <c r="A3364" s="17" t="s">
        <v>3532</v>
      </c>
      <c r="E3364" s="17" t="s">
        <v>3532</v>
      </c>
    </row>
    <row r="3365" spans="1:5" x14ac:dyDescent="0.25">
      <c r="A3365" s="17" t="s">
        <v>3533</v>
      </c>
      <c r="E3365" s="17" t="s">
        <v>3533</v>
      </c>
    </row>
    <row r="3366" spans="1:5" x14ac:dyDescent="0.25">
      <c r="A3366" s="17" t="s">
        <v>3534</v>
      </c>
      <c r="E3366" s="17" t="s">
        <v>3534</v>
      </c>
    </row>
    <row r="3367" spans="1:5" x14ac:dyDescent="0.25">
      <c r="A3367" s="17" t="s">
        <v>3535</v>
      </c>
      <c r="E3367" s="17" t="s">
        <v>3535</v>
      </c>
    </row>
    <row r="3368" spans="1:5" x14ac:dyDescent="0.25">
      <c r="A3368" s="17" t="s">
        <v>3536</v>
      </c>
      <c r="E3368" s="17" t="s">
        <v>3536</v>
      </c>
    </row>
    <row r="3369" spans="1:5" x14ac:dyDescent="0.25">
      <c r="A3369" s="17" t="s">
        <v>3537</v>
      </c>
      <c r="E3369" s="17" t="s">
        <v>3537</v>
      </c>
    </row>
    <row r="3370" spans="1:5" x14ac:dyDescent="0.25">
      <c r="A3370" s="17" t="s">
        <v>3538</v>
      </c>
      <c r="E3370" s="17" t="s">
        <v>3538</v>
      </c>
    </row>
    <row r="3371" spans="1:5" x14ac:dyDescent="0.25">
      <c r="A3371" s="17" t="s">
        <v>3539</v>
      </c>
      <c r="E3371" s="17" t="s">
        <v>3539</v>
      </c>
    </row>
    <row r="3372" spans="1:5" x14ac:dyDescent="0.25">
      <c r="A3372" s="17" t="s">
        <v>3540</v>
      </c>
      <c r="E3372" s="17" t="s">
        <v>3540</v>
      </c>
    </row>
    <row r="3373" spans="1:5" x14ac:dyDescent="0.25">
      <c r="A3373" s="17" t="s">
        <v>3541</v>
      </c>
      <c r="E3373" s="17" t="s">
        <v>3541</v>
      </c>
    </row>
    <row r="3374" spans="1:5" x14ac:dyDescent="0.25">
      <c r="A3374" s="17" t="s">
        <v>3542</v>
      </c>
      <c r="E3374" s="17" t="s">
        <v>3542</v>
      </c>
    </row>
    <row r="3375" spans="1:5" x14ac:dyDescent="0.25">
      <c r="A3375" s="17" t="s">
        <v>3543</v>
      </c>
      <c r="E3375" s="17" t="s">
        <v>3543</v>
      </c>
    </row>
    <row r="3376" spans="1:5" x14ac:dyDescent="0.25">
      <c r="A3376" s="17" t="s">
        <v>3544</v>
      </c>
      <c r="E3376" s="17" t="s">
        <v>3544</v>
      </c>
    </row>
    <row r="3377" spans="1:5" x14ac:dyDescent="0.25">
      <c r="A3377" s="17" t="s">
        <v>3545</v>
      </c>
      <c r="E3377" s="17" t="s">
        <v>3545</v>
      </c>
    </row>
    <row r="3378" spans="1:5" x14ac:dyDescent="0.25">
      <c r="A3378" s="17" t="s">
        <v>3546</v>
      </c>
      <c r="E3378" s="17" t="s">
        <v>3546</v>
      </c>
    </row>
    <row r="3379" spans="1:5" x14ac:dyDescent="0.25">
      <c r="A3379" s="17" t="s">
        <v>3547</v>
      </c>
      <c r="E3379" s="17" t="s">
        <v>3547</v>
      </c>
    </row>
    <row r="3380" spans="1:5" x14ac:dyDescent="0.25">
      <c r="A3380" s="17" t="s">
        <v>3548</v>
      </c>
      <c r="E3380" s="17" t="s">
        <v>3548</v>
      </c>
    </row>
    <row r="3381" spans="1:5" x14ac:dyDescent="0.25">
      <c r="A3381" s="17" t="s">
        <v>3549</v>
      </c>
      <c r="E3381" s="17" t="s">
        <v>3549</v>
      </c>
    </row>
    <row r="3382" spans="1:5" x14ac:dyDescent="0.25">
      <c r="A3382" s="17" t="s">
        <v>3550</v>
      </c>
      <c r="E3382" s="17" t="s">
        <v>3550</v>
      </c>
    </row>
    <row r="3383" spans="1:5" x14ac:dyDescent="0.25">
      <c r="A3383" s="17" t="s">
        <v>3551</v>
      </c>
      <c r="E3383" s="17" t="s">
        <v>3551</v>
      </c>
    </row>
    <row r="3384" spans="1:5" x14ac:dyDescent="0.25">
      <c r="A3384" s="17" t="s">
        <v>3552</v>
      </c>
      <c r="E3384" s="17" t="s">
        <v>3552</v>
      </c>
    </row>
    <row r="3385" spans="1:5" x14ac:dyDescent="0.25">
      <c r="A3385" s="17" t="s">
        <v>3553</v>
      </c>
      <c r="E3385" s="17" t="s">
        <v>3553</v>
      </c>
    </row>
    <row r="3386" spans="1:5" x14ac:dyDescent="0.25">
      <c r="A3386" s="17" t="s">
        <v>3554</v>
      </c>
      <c r="E3386" s="17" t="s">
        <v>3554</v>
      </c>
    </row>
    <row r="3387" spans="1:5" x14ac:dyDescent="0.25">
      <c r="A3387" s="17" t="s">
        <v>3555</v>
      </c>
      <c r="E3387" s="17" t="s">
        <v>3555</v>
      </c>
    </row>
    <row r="3388" spans="1:5" x14ac:dyDescent="0.25">
      <c r="A3388" s="17" t="s">
        <v>3556</v>
      </c>
      <c r="E3388" s="17" t="s">
        <v>3556</v>
      </c>
    </row>
    <row r="3389" spans="1:5" x14ac:dyDescent="0.25">
      <c r="A3389" s="17" t="s">
        <v>3557</v>
      </c>
      <c r="E3389" s="17" t="s">
        <v>3557</v>
      </c>
    </row>
    <row r="3390" spans="1:5" x14ac:dyDescent="0.25">
      <c r="A3390" s="17" t="s">
        <v>3558</v>
      </c>
      <c r="E3390" s="17" t="s">
        <v>3558</v>
      </c>
    </row>
    <row r="3391" spans="1:5" x14ac:dyDescent="0.25">
      <c r="A3391" s="17" t="s">
        <v>3559</v>
      </c>
      <c r="E3391" s="17" t="s">
        <v>3559</v>
      </c>
    </row>
    <row r="3392" spans="1:5" x14ac:dyDescent="0.25">
      <c r="A3392" s="17" t="s">
        <v>3560</v>
      </c>
      <c r="E3392" s="17" t="s">
        <v>3560</v>
      </c>
    </row>
    <row r="3393" spans="1:5" x14ac:dyDescent="0.25">
      <c r="A3393" s="17" t="s">
        <v>3561</v>
      </c>
      <c r="E3393" s="17" t="s">
        <v>3561</v>
      </c>
    </row>
    <row r="3394" spans="1:5" x14ac:dyDescent="0.25">
      <c r="A3394" s="17" t="s">
        <v>3562</v>
      </c>
      <c r="E3394" s="17" t="s">
        <v>3562</v>
      </c>
    </row>
    <row r="3395" spans="1:5" x14ac:dyDescent="0.25">
      <c r="A3395" s="17" t="s">
        <v>3563</v>
      </c>
      <c r="E3395" s="17" t="s">
        <v>3563</v>
      </c>
    </row>
    <row r="3396" spans="1:5" x14ac:dyDescent="0.25">
      <c r="A3396" s="17" t="s">
        <v>3564</v>
      </c>
      <c r="E3396" s="17" t="s">
        <v>3564</v>
      </c>
    </row>
    <row r="3397" spans="1:5" x14ac:dyDescent="0.25">
      <c r="A3397" s="17" t="s">
        <v>3565</v>
      </c>
      <c r="E3397" s="17" t="s">
        <v>3565</v>
      </c>
    </row>
    <row r="3398" spans="1:5" x14ac:dyDescent="0.25">
      <c r="A3398" s="17" t="s">
        <v>3566</v>
      </c>
      <c r="E3398" s="17" t="s">
        <v>3566</v>
      </c>
    </row>
    <row r="3399" spans="1:5" x14ac:dyDescent="0.25">
      <c r="A3399" s="17" t="s">
        <v>3567</v>
      </c>
      <c r="E3399" s="17" t="s">
        <v>3567</v>
      </c>
    </row>
    <row r="3400" spans="1:5" x14ac:dyDescent="0.25">
      <c r="A3400" s="17" t="s">
        <v>3568</v>
      </c>
      <c r="E3400" s="17" t="s">
        <v>3568</v>
      </c>
    </row>
    <row r="3401" spans="1:5" x14ac:dyDescent="0.25">
      <c r="A3401" s="17" t="s">
        <v>3569</v>
      </c>
      <c r="E3401" s="17" t="s">
        <v>3569</v>
      </c>
    </row>
    <row r="3402" spans="1:5" x14ac:dyDescent="0.25">
      <c r="A3402" s="17" t="s">
        <v>3570</v>
      </c>
      <c r="E3402" s="17" t="s">
        <v>3570</v>
      </c>
    </row>
    <row r="3403" spans="1:5" x14ac:dyDescent="0.25">
      <c r="A3403" s="17" t="s">
        <v>3571</v>
      </c>
      <c r="E3403" s="17" t="s">
        <v>3571</v>
      </c>
    </row>
    <row r="3404" spans="1:5" x14ac:dyDescent="0.25">
      <c r="A3404" s="17" t="s">
        <v>3572</v>
      </c>
      <c r="E3404" s="17" t="s">
        <v>3572</v>
      </c>
    </row>
    <row r="3405" spans="1:5" x14ac:dyDescent="0.25">
      <c r="A3405" s="17" t="s">
        <v>3573</v>
      </c>
      <c r="E3405" s="17" t="s">
        <v>3573</v>
      </c>
    </row>
    <row r="3406" spans="1:5" x14ac:dyDescent="0.25">
      <c r="A3406" s="17" t="s">
        <v>3574</v>
      </c>
      <c r="E3406" s="17" t="s">
        <v>3574</v>
      </c>
    </row>
    <row r="3407" spans="1:5" x14ac:dyDescent="0.25">
      <c r="A3407" s="17" t="s">
        <v>3575</v>
      </c>
      <c r="E3407" s="17" t="s">
        <v>3575</v>
      </c>
    </row>
    <row r="3408" spans="1:5" x14ac:dyDescent="0.25">
      <c r="A3408" s="17" t="s">
        <v>3576</v>
      </c>
      <c r="E3408" s="17" t="s">
        <v>3576</v>
      </c>
    </row>
    <row r="3409" spans="1:5" x14ac:dyDescent="0.25">
      <c r="A3409" s="17" t="s">
        <v>3577</v>
      </c>
      <c r="E3409" s="17" t="s">
        <v>3577</v>
      </c>
    </row>
    <row r="3410" spans="1:5" x14ac:dyDescent="0.25">
      <c r="A3410" s="17" t="s">
        <v>3578</v>
      </c>
      <c r="E3410" s="17" t="s">
        <v>3578</v>
      </c>
    </row>
    <row r="3411" spans="1:5" x14ac:dyDescent="0.25">
      <c r="A3411" s="17" t="s">
        <v>3579</v>
      </c>
      <c r="E3411" s="17" t="s">
        <v>3579</v>
      </c>
    </row>
    <row r="3412" spans="1:5" x14ac:dyDescent="0.25">
      <c r="A3412" s="17" t="s">
        <v>3580</v>
      </c>
      <c r="E3412" s="17" t="s">
        <v>3580</v>
      </c>
    </row>
    <row r="3413" spans="1:5" x14ac:dyDescent="0.25">
      <c r="A3413" s="17" t="s">
        <v>3581</v>
      </c>
      <c r="E3413" s="17" t="s">
        <v>3581</v>
      </c>
    </row>
    <row r="3414" spans="1:5" x14ac:dyDescent="0.25">
      <c r="A3414" s="17" t="s">
        <v>3582</v>
      </c>
      <c r="E3414" s="17" t="s">
        <v>3582</v>
      </c>
    </row>
    <row r="3415" spans="1:5" x14ac:dyDescent="0.25">
      <c r="A3415" s="17" t="s">
        <v>3583</v>
      </c>
      <c r="E3415" s="17" t="s">
        <v>3583</v>
      </c>
    </row>
    <row r="3416" spans="1:5" x14ac:dyDescent="0.25">
      <c r="A3416" s="17" t="s">
        <v>3584</v>
      </c>
      <c r="E3416" s="17" t="s">
        <v>3584</v>
      </c>
    </row>
    <row r="3417" spans="1:5" x14ac:dyDescent="0.25">
      <c r="A3417" s="17" t="s">
        <v>3585</v>
      </c>
      <c r="E3417" s="17" t="s">
        <v>3585</v>
      </c>
    </row>
    <row r="3418" spans="1:5" x14ac:dyDescent="0.25">
      <c r="A3418" s="17" t="s">
        <v>3586</v>
      </c>
      <c r="E3418" s="17" t="s">
        <v>3586</v>
      </c>
    </row>
    <row r="3419" spans="1:5" x14ac:dyDescent="0.25">
      <c r="A3419" s="17" t="s">
        <v>3587</v>
      </c>
      <c r="E3419" s="17" t="s">
        <v>3587</v>
      </c>
    </row>
    <row r="3420" spans="1:5" x14ac:dyDescent="0.25">
      <c r="A3420" s="17" t="s">
        <v>3588</v>
      </c>
      <c r="E3420" s="17" t="s">
        <v>3588</v>
      </c>
    </row>
    <row r="3421" spans="1:5" x14ac:dyDescent="0.25">
      <c r="A3421" s="17" t="s">
        <v>3589</v>
      </c>
      <c r="E3421" s="17" t="s">
        <v>3589</v>
      </c>
    </row>
    <row r="3422" spans="1:5" x14ac:dyDescent="0.25">
      <c r="A3422" s="17" t="s">
        <v>3590</v>
      </c>
      <c r="E3422" s="17" t="s">
        <v>3590</v>
      </c>
    </row>
    <row r="3423" spans="1:5" x14ac:dyDescent="0.25">
      <c r="A3423" s="17" t="s">
        <v>3591</v>
      </c>
      <c r="E3423" s="17" t="s">
        <v>3591</v>
      </c>
    </row>
    <row r="3424" spans="1:5" x14ac:dyDescent="0.25">
      <c r="A3424" s="17" t="s">
        <v>3592</v>
      </c>
      <c r="E3424" s="17" t="s">
        <v>3592</v>
      </c>
    </row>
    <row r="3425" spans="1:5" x14ac:dyDescent="0.25">
      <c r="A3425" s="17" t="s">
        <v>3593</v>
      </c>
      <c r="E3425" s="17" t="s">
        <v>3593</v>
      </c>
    </row>
    <row r="3426" spans="1:5" x14ac:dyDescent="0.25">
      <c r="A3426" s="17" t="s">
        <v>3594</v>
      </c>
      <c r="E3426" s="17" t="s">
        <v>3594</v>
      </c>
    </row>
    <row r="3427" spans="1:5" x14ac:dyDescent="0.25">
      <c r="A3427" s="17" t="s">
        <v>3595</v>
      </c>
      <c r="E3427" s="17" t="s">
        <v>3595</v>
      </c>
    </row>
    <row r="3428" spans="1:5" x14ac:dyDescent="0.25">
      <c r="A3428" s="17" t="s">
        <v>3596</v>
      </c>
      <c r="E3428" s="17" t="s">
        <v>3596</v>
      </c>
    </row>
    <row r="3429" spans="1:5" x14ac:dyDescent="0.25">
      <c r="A3429" s="17" t="s">
        <v>3597</v>
      </c>
      <c r="E3429" s="17" t="s">
        <v>3597</v>
      </c>
    </row>
    <row r="3430" spans="1:5" x14ac:dyDescent="0.25">
      <c r="A3430" s="17" t="s">
        <v>3598</v>
      </c>
      <c r="E3430" s="17" t="s">
        <v>3598</v>
      </c>
    </row>
    <row r="3431" spans="1:5" x14ac:dyDescent="0.25">
      <c r="A3431" s="17" t="s">
        <v>3599</v>
      </c>
      <c r="E3431" s="17" t="s">
        <v>3599</v>
      </c>
    </row>
    <row r="3432" spans="1:5" x14ac:dyDescent="0.25">
      <c r="A3432" s="17" t="s">
        <v>3600</v>
      </c>
      <c r="E3432" s="17" t="s">
        <v>3600</v>
      </c>
    </row>
    <row r="3433" spans="1:5" x14ac:dyDescent="0.25">
      <c r="A3433" s="17" t="s">
        <v>3601</v>
      </c>
      <c r="E3433" s="17" t="s">
        <v>3601</v>
      </c>
    </row>
    <row r="3434" spans="1:5" x14ac:dyDescent="0.25">
      <c r="A3434" s="17" t="s">
        <v>3602</v>
      </c>
      <c r="E3434" s="17" t="s">
        <v>3602</v>
      </c>
    </row>
    <row r="3435" spans="1:5" x14ac:dyDescent="0.25">
      <c r="A3435" s="17" t="s">
        <v>3603</v>
      </c>
      <c r="E3435" s="17" t="s">
        <v>3603</v>
      </c>
    </row>
    <row r="3436" spans="1:5" x14ac:dyDescent="0.25">
      <c r="A3436" s="17" t="s">
        <v>3604</v>
      </c>
      <c r="E3436" s="17" t="s">
        <v>3604</v>
      </c>
    </row>
    <row r="3437" spans="1:5" x14ac:dyDescent="0.25">
      <c r="A3437" s="17" t="s">
        <v>3605</v>
      </c>
      <c r="E3437" s="17" t="s">
        <v>3605</v>
      </c>
    </row>
    <row r="3438" spans="1:5" x14ac:dyDescent="0.25">
      <c r="A3438" s="17" t="s">
        <v>3606</v>
      </c>
      <c r="E3438" s="17" t="s">
        <v>3606</v>
      </c>
    </row>
    <row r="3439" spans="1:5" x14ac:dyDescent="0.25">
      <c r="A3439" s="17" t="s">
        <v>3607</v>
      </c>
      <c r="E3439" s="17" t="s">
        <v>3607</v>
      </c>
    </row>
    <row r="3440" spans="1:5" x14ac:dyDescent="0.25">
      <c r="A3440" s="17" t="s">
        <v>3608</v>
      </c>
      <c r="E3440" s="17" t="s">
        <v>3608</v>
      </c>
    </row>
    <row r="3441" spans="1:5" x14ac:dyDescent="0.25">
      <c r="A3441" s="17" t="s">
        <v>3609</v>
      </c>
      <c r="E3441" s="17" t="s">
        <v>3609</v>
      </c>
    </row>
    <row r="3442" spans="1:5" x14ac:dyDescent="0.25">
      <c r="A3442" s="17" t="s">
        <v>3610</v>
      </c>
      <c r="E3442" s="17" t="s">
        <v>3610</v>
      </c>
    </row>
    <row r="3443" spans="1:5" x14ac:dyDescent="0.25">
      <c r="A3443" s="17" t="s">
        <v>3611</v>
      </c>
      <c r="E3443" s="17" t="s">
        <v>3611</v>
      </c>
    </row>
    <row r="3444" spans="1:5" x14ac:dyDescent="0.25">
      <c r="A3444" s="17" t="s">
        <v>3612</v>
      </c>
      <c r="E3444" s="17" t="s">
        <v>3612</v>
      </c>
    </row>
    <row r="3445" spans="1:5" x14ac:dyDescent="0.25">
      <c r="A3445" s="17" t="s">
        <v>3613</v>
      </c>
      <c r="E3445" s="17" t="s">
        <v>3613</v>
      </c>
    </row>
    <row r="3446" spans="1:5" x14ac:dyDescent="0.25">
      <c r="A3446" s="17" t="s">
        <v>3614</v>
      </c>
      <c r="E3446" s="17" t="s">
        <v>3614</v>
      </c>
    </row>
    <row r="3447" spans="1:5" x14ac:dyDescent="0.25">
      <c r="A3447" s="17" t="s">
        <v>3615</v>
      </c>
      <c r="E3447" s="17" t="s">
        <v>3615</v>
      </c>
    </row>
    <row r="3448" spans="1:5" x14ac:dyDescent="0.25">
      <c r="A3448" s="17" t="s">
        <v>3616</v>
      </c>
      <c r="E3448" s="17" t="s">
        <v>3616</v>
      </c>
    </row>
    <row r="3449" spans="1:5" x14ac:dyDescent="0.25">
      <c r="A3449" s="17" t="s">
        <v>3617</v>
      </c>
      <c r="E3449" s="17" t="s">
        <v>3617</v>
      </c>
    </row>
    <row r="3450" spans="1:5" x14ac:dyDescent="0.25">
      <c r="A3450" s="17" t="s">
        <v>3618</v>
      </c>
      <c r="E3450" s="17" t="s">
        <v>3618</v>
      </c>
    </row>
    <row r="3451" spans="1:5" x14ac:dyDescent="0.25">
      <c r="A3451" s="17" t="s">
        <v>3619</v>
      </c>
      <c r="E3451" s="17" t="s">
        <v>3619</v>
      </c>
    </row>
    <row r="3452" spans="1:5" x14ac:dyDescent="0.25">
      <c r="A3452" s="17" t="s">
        <v>3620</v>
      </c>
      <c r="E3452" s="17" t="s">
        <v>3620</v>
      </c>
    </row>
    <row r="3453" spans="1:5" x14ac:dyDescent="0.25">
      <c r="A3453" s="17" t="s">
        <v>3621</v>
      </c>
      <c r="E3453" s="17" t="s">
        <v>3621</v>
      </c>
    </row>
    <row r="3454" spans="1:5" x14ac:dyDescent="0.25">
      <c r="A3454" s="17" t="s">
        <v>3622</v>
      </c>
      <c r="E3454" s="17" t="s">
        <v>3622</v>
      </c>
    </row>
    <row r="3455" spans="1:5" x14ac:dyDescent="0.25">
      <c r="A3455" s="17" t="s">
        <v>3623</v>
      </c>
      <c r="E3455" s="17" t="s">
        <v>3623</v>
      </c>
    </row>
    <row r="3456" spans="1:5" x14ac:dyDescent="0.25">
      <c r="A3456" s="17" t="s">
        <v>3624</v>
      </c>
      <c r="E3456" s="17" t="s">
        <v>3624</v>
      </c>
    </row>
    <row r="3457" spans="1:5" x14ac:dyDescent="0.25">
      <c r="A3457" s="17" t="s">
        <v>3625</v>
      </c>
      <c r="E3457" s="17" t="s">
        <v>3625</v>
      </c>
    </row>
    <row r="3458" spans="1:5" x14ac:dyDescent="0.25">
      <c r="A3458" s="17" t="s">
        <v>3626</v>
      </c>
      <c r="E3458" s="17" t="s">
        <v>3626</v>
      </c>
    </row>
    <row r="3459" spans="1:5" x14ac:dyDescent="0.25">
      <c r="A3459" s="17" t="s">
        <v>3627</v>
      </c>
      <c r="E3459" s="17" t="s">
        <v>3627</v>
      </c>
    </row>
    <row r="3460" spans="1:5" x14ac:dyDescent="0.25">
      <c r="A3460" s="17" t="s">
        <v>3628</v>
      </c>
      <c r="E3460" s="17" t="s">
        <v>3628</v>
      </c>
    </row>
    <row r="3461" spans="1:5" x14ac:dyDescent="0.25">
      <c r="A3461" s="17" t="s">
        <v>3629</v>
      </c>
      <c r="E3461" s="17" t="s">
        <v>3629</v>
      </c>
    </row>
    <row r="3462" spans="1:5" x14ac:dyDescent="0.25">
      <c r="A3462" s="17" t="s">
        <v>3630</v>
      </c>
      <c r="E3462" s="17" t="s">
        <v>3630</v>
      </c>
    </row>
    <row r="3463" spans="1:5" x14ac:dyDescent="0.25">
      <c r="A3463" s="17" t="s">
        <v>3631</v>
      </c>
      <c r="E3463" s="17" t="s">
        <v>3631</v>
      </c>
    </row>
    <row r="3464" spans="1:5" x14ac:dyDescent="0.25">
      <c r="A3464" s="17" t="s">
        <v>3632</v>
      </c>
      <c r="E3464" s="17" t="s">
        <v>3632</v>
      </c>
    </row>
    <row r="3465" spans="1:5" x14ac:dyDescent="0.25">
      <c r="A3465" s="17" t="s">
        <v>3633</v>
      </c>
      <c r="E3465" s="17" t="s">
        <v>3633</v>
      </c>
    </row>
    <row r="3466" spans="1:5" x14ac:dyDescent="0.25">
      <c r="A3466" s="17" t="s">
        <v>3634</v>
      </c>
      <c r="E3466" s="17" t="s">
        <v>3634</v>
      </c>
    </row>
    <row r="3467" spans="1:5" x14ac:dyDescent="0.25">
      <c r="A3467" s="17" t="s">
        <v>3635</v>
      </c>
      <c r="E3467" s="17" t="s">
        <v>3635</v>
      </c>
    </row>
    <row r="3468" spans="1:5" x14ac:dyDescent="0.25">
      <c r="A3468" s="17" t="s">
        <v>3636</v>
      </c>
      <c r="E3468" s="17" t="s">
        <v>3636</v>
      </c>
    </row>
    <row r="3469" spans="1:5" x14ac:dyDescent="0.25">
      <c r="A3469" s="17" t="s">
        <v>3637</v>
      </c>
      <c r="E3469" s="17" t="s">
        <v>3637</v>
      </c>
    </row>
    <row r="3470" spans="1:5" x14ac:dyDescent="0.25">
      <c r="A3470" s="17" t="s">
        <v>3638</v>
      </c>
      <c r="E3470" s="17" t="s">
        <v>3638</v>
      </c>
    </row>
    <row r="3471" spans="1:5" x14ac:dyDescent="0.25">
      <c r="A3471" s="17" t="s">
        <v>3639</v>
      </c>
      <c r="E3471" s="17" t="s">
        <v>3639</v>
      </c>
    </row>
    <row r="3472" spans="1:5" x14ac:dyDescent="0.25">
      <c r="A3472" s="17" t="s">
        <v>3640</v>
      </c>
      <c r="E3472" s="17" t="s">
        <v>3640</v>
      </c>
    </row>
    <row r="3473" spans="1:5" x14ac:dyDescent="0.25">
      <c r="A3473" s="17" t="s">
        <v>3641</v>
      </c>
      <c r="E3473" s="17" t="s">
        <v>3641</v>
      </c>
    </row>
    <row r="3474" spans="1:5" x14ac:dyDescent="0.25">
      <c r="A3474" s="17" t="s">
        <v>3642</v>
      </c>
      <c r="E3474" s="17" t="s">
        <v>3642</v>
      </c>
    </row>
    <row r="3475" spans="1:5" x14ac:dyDescent="0.25">
      <c r="A3475" s="17" t="s">
        <v>3643</v>
      </c>
      <c r="E3475" s="17" t="s">
        <v>3643</v>
      </c>
    </row>
    <row r="3476" spans="1:5" x14ac:dyDescent="0.25">
      <c r="A3476" s="17" t="s">
        <v>3644</v>
      </c>
      <c r="E3476" s="17" t="s">
        <v>3644</v>
      </c>
    </row>
    <row r="3477" spans="1:5" x14ac:dyDescent="0.25">
      <c r="A3477" s="17" t="s">
        <v>3645</v>
      </c>
      <c r="E3477" s="17" t="s">
        <v>3645</v>
      </c>
    </row>
    <row r="3478" spans="1:5" x14ac:dyDescent="0.25">
      <c r="A3478" s="17" t="s">
        <v>3646</v>
      </c>
      <c r="E3478" s="17" t="s">
        <v>3646</v>
      </c>
    </row>
    <row r="3479" spans="1:5" x14ac:dyDescent="0.25">
      <c r="A3479" s="17" t="s">
        <v>3647</v>
      </c>
      <c r="E3479" s="17" t="s">
        <v>3647</v>
      </c>
    </row>
    <row r="3480" spans="1:5" x14ac:dyDescent="0.25">
      <c r="A3480" s="17" t="s">
        <v>3648</v>
      </c>
      <c r="E3480" s="17" t="s">
        <v>3648</v>
      </c>
    </row>
    <row r="3481" spans="1:5" x14ac:dyDescent="0.25">
      <c r="A3481" s="17" t="s">
        <v>3649</v>
      </c>
      <c r="E3481" s="17" t="s">
        <v>3649</v>
      </c>
    </row>
    <row r="3482" spans="1:5" x14ac:dyDescent="0.25">
      <c r="A3482" s="17" t="s">
        <v>3650</v>
      </c>
      <c r="E3482" s="17" t="s">
        <v>3650</v>
      </c>
    </row>
    <row r="3483" spans="1:5" x14ac:dyDescent="0.25">
      <c r="A3483" s="17" t="s">
        <v>3651</v>
      </c>
      <c r="E3483" s="17" t="s">
        <v>3651</v>
      </c>
    </row>
    <row r="3484" spans="1:5" x14ac:dyDescent="0.25">
      <c r="A3484" s="17" t="s">
        <v>3652</v>
      </c>
      <c r="E3484" s="17" t="s">
        <v>3652</v>
      </c>
    </row>
    <row r="3485" spans="1:5" x14ac:dyDescent="0.25">
      <c r="A3485" s="17" t="s">
        <v>3653</v>
      </c>
      <c r="E3485" s="17" t="s">
        <v>3653</v>
      </c>
    </row>
    <row r="3486" spans="1:5" x14ac:dyDescent="0.25">
      <c r="A3486" s="17" t="s">
        <v>3654</v>
      </c>
      <c r="E3486" s="17" t="s">
        <v>3654</v>
      </c>
    </row>
    <row r="3487" spans="1:5" x14ac:dyDescent="0.25">
      <c r="A3487" s="17" t="s">
        <v>3655</v>
      </c>
      <c r="E3487" s="17" t="s">
        <v>3655</v>
      </c>
    </row>
    <row r="3488" spans="1:5" x14ac:dyDescent="0.25">
      <c r="A3488" s="17" t="s">
        <v>3656</v>
      </c>
      <c r="E3488" s="17" t="s">
        <v>3656</v>
      </c>
    </row>
    <row r="3489" spans="1:5" x14ac:dyDescent="0.25">
      <c r="A3489" s="17" t="s">
        <v>3657</v>
      </c>
      <c r="E3489" s="17" t="s">
        <v>3657</v>
      </c>
    </row>
    <row r="3490" spans="1:5" x14ac:dyDescent="0.25">
      <c r="A3490" s="17" t="s">
        <v>3658</v>
      </c>
      <c r="E3490" s="17" t="s">
        <v>3658</v>
      </c>
    </row>
    <row r="3491" spans="1:5" x14ac:dyDescent="0.25">
      <c r="A3491" s="17" t="s">
        <v>3659</v>
      </c>
      <c r="E3491" s="17" t="s">
        <v>3659</v>
      </c>
    </row>
    <row r="3492" spans="1:5" x14ac:dyDescent="0.25">
      <c r="A3492" s="17" t="s">
        <v>3660</v>
      </c>
      <c r="E3492" s="17" t="s">
        <v>3660</v>
      </c>
    </row>
    <row r="3493" spans="1:5" x14ac:dyDescent="0.25">
      <c r="A3493" s="17" t="s">
        <v>3661</v>
      </c>
      <c r="E3493" s="17" t="s">
        <v>3661</v>
      </c>
    </row>
    <row r="3494" spans="1:5" x14ac:dyDescent="0.25">
      <c r="A3494" s="17" t="s">
        <v>3662</v>
      </c>
      <c r="E3494" s="17" t="s">
        <v>3662</v>
      </c>
    </row>
    <row r="3495" spans="1:5" x14ac:dyDescent="0.25">
      <c r="A3495" s="17" t="s">
        <v>3663</v>
      </c>
      <c r="E3495" s="17" t="s">
        <v>3663</v>
      </c>
    </row>
    <row r="3496" spans="1:5" x14ac:dyDescent="0.25">
      <c r="A3496" s="17" t="s">
        <v>3664</v>
      </c>
      <c r="E3496" s="17" t="s">
        <v>3664</v>
      </c>
    </row>
    <row r="3497" spans="1:5" x14ac:dyDescent="0.25">
      <c r="A3497" s="17" t="s">
        <v>3665</v>
      </c>
      <c r="E3497" s="17" t="s">
        <v>3665</v>
      </c>
    </row>
    <row r="3498" spans="1:5" x14ac:dyDescent="0.25">
      <c r="A3498" s="17" t="s">
        <v>3666</v>
      </c>
      <c r="E3498" s="17" t="s">
        <v>3666</v>
      </c>
    </row>
    <row r="3499" spans="1:5" x14ac:dyDescent="0.25">
      <c r="A3499" s="17" t="s">
        <v>3667</v>
      </c>
      <c r="E3499" s="17" t="s">
        <v>3667</v>
      </c>
    </row>
    <row r="3500" spans="1:5" x14ac:dyDescent="0.25">
      <c r="A3500" s="17" t="s">
        <v>3668</v>
      </c>
      <c r="E3500" s="17" t="s">
        <v>3668</v>
      </c>
    </row>
    <row r="3501" spans="1:5" x14ac:dyDescent="0.25">
      <c r="A3501" s="17" t="s">
        <v>3669</v>
      </c>
      <c r="E3501" s="17" t="s">
        <v>3669</v>
      </c>
    </row>
    <row r="3502" spans="1:5" x14ac:dyDescent="0.25">
      <c r="A3502" s="17" t="s">
        <v>3670</v>
      </c>
      <c r="E3502" s="17" t="s">
        <v>3670</v>
      </c>
    </row>
    <row r="3503" spans="1:5" x14ac:dyDescent="0.25">
      <c r="A3503" s="17" t="s">
        <v>3671</v>
      </c>
      <c r="E3503" s="17" t="s">
        <v>3671</v>
      </c>
    </row>
    <row r="3504" spans="1:5" x14ac:dyDescent="0.25">
      <c r="A3504" s="17" t="s">
        <v>3672</v>
      </c>
      <c r="E3504" s="17" t="s">
        <v>3672</v>
      </c>
    </row>
    <row r="3505" spans="1:5" x14ac:dyDescent="0.25">
      <c r="A3505" s="17" t="s">
        <v>3673</v>
      </c>
      <c r="E3505" s="17" t="s">
        <v>3673</v>
      </c>
    </row>
    <row r="3506" spans="1:5" x14ac:dyDescent="0.25">
      <c r="A3506" s="17" t="s">
        <v>3674</v>
      </c>
      <c r="E3506" s="17" t="s">
        <v>3674</v>
      </c>
    </row>
    <row r="3507" spans="1:5" x14ac:dyDescent="0.25">
      <c r="A3507" s="17" t="s">
        <v>3675</v>
      </c>
      <c r="E3507" s="17" t="s">
        <v>3675</v>
      </c>
    </row>
    <row r="3508" spans="1:5" x14ac:dyDescent="0.25">
      <c r="A3508" s="17" t="s">
        <v>3676</v>
      </c>
      <c r="E3508" s="17" t="s">
        <v>3676</v>
      </c>
    </row>
    <row r="3509" spans="1:5" x14ac:dyDescent="0.25">
      <c r="A3509" s="17" t="s">
        <v>3677</v>
      </c>
      <c r="E3509" s="17" t="s">
        <v>3677</v>
      </c>
    </row>
    <row r="3510" spans="1:5" x14ac:dyDescent="0.25">
      <c r="A3510" s="17" t="s">
        <v>3678</v>
      </c>
      <c r="E3510" s="17" t="s">
        <v>3678</v>
      </c>
    </row>
    <row r="3511" spans="1:5" x14ac:dyDescent="0.25">
      <c r="A3511" s="17" t="s">
        <v>3679</v>
      </c>
      <c r="E3511" s="17" t="s">
        <v>3679</v>
      </c>
    </row>
    <row r="3512" spans="1:5" x14ac:dyDescent="0.25">
      <c r="A3512" s="17" t="s">
        <v>3680</v>
      </c>
      <c r="E3512" s="17" t="s">
        <v>3680</v>
      </c>
    </row>
    <row r="3513" spans="1:5" x14ac:dyDescent="0.25">
      <c r="A3513" s="17" t="s">
        <v>3681</v>
      </c>
      <c r="E3513" s="17" t="s">
        <v>3681</v>
      </c>
    </row>
    <row r="3514" spans="1:5" x14ac:dyDescent="0.25">
      <c r="A3514" s="17" t="s">
        <v>3682</v>
      </c>
      <c r="E3514" s="17" t="s">
        <v>3682</v>
      </c>
    </row>
    <row r="3515" spans="1:5" x14ac:dyDescent="0.25">
      <c r="A3515" s="17" t="s">
        <v>3683</v>
      </c>
      <c r="E3515" s="17" t="s">
        <v>3683</v>
      </c>
    </row>
    <row r="3516" spans="1:5" x14ac:dyDescent="0.25">
      <c r="A3516" s="17" t="s">
        <v>3684</v>
      </c>
      <c r="E3516" s="17" t="s">
        <v>3684</v>
      </c>
    </row>
    <row r="3517" spans="1:5" x14ac:dyDescent="0.25">
      <c r="A3517" s="17" t="s">
        <v>3685</v>
      </c>
      <c r="E3517" s="17" t="s">
        <v>3685</v>
      </c>
    </row>
    <row r="3518" spans="1:5" x14ac:dyDescent="0.25">
      <c r="A3518" s="17" t="s">
        <v>3686</v>
      </c>
      <c r="E3518" s="17" t="s">
        <v>3686</v>
      </c>
    </row>
    <row r="3519" spans="1:5" x14ac:dyDescent="0.25">
      <c r="A3519" s="17" t="s">
        <v>3687</v>
      </c>
      <c r="E3519" s="17" t="s">
        <v>3687</v>
      </c>
    </row>
    <row r="3520" spans="1:5" x14ac:dyDescent="0.25">
      <c r="A3520" s="17" t="s">
        <v>3688</v>
      </c>
      <c r="E3520" s="17" t="s">
        <v>3688</v>
      </c>
    </row>
    <row r="3521" spans="1:5" x14ac:dyDescent="0.25">
      <c r="A3521" s="17" t="s">
        <v>3689</v>
      </c>
      <c r="E3521" s="17" t="s">
        <v>3689</v>
      </c>
    </row>
    <row r="3522" spans="1:5" x14ac:dyDescent="0.25">
      <c r="A3522" s="17" t="s">
        <v>3690</v>
      </c>
      <c r="E3522" s="17" t="s">
        <v>3690</v>
      </c>
    </row>
    <row r="3523" spans="1:5" x14ac:dyDescent="0.25">
      <c r="A3523" s="17" t="s">
        <v>3691</v>
      </c>
      <c r="E3523" s="17" t="s">
        <v>3691</v>
      </c>
    </row>
    <row r="3524" spans="1:5" x14ac:dyDescent="0.25">
      <c r="A3524" s="17" t="s">
        <v>3692</v>
      </c>
      <c r="E3524" s="17" t="s">
        <v>3692</v>
      </c>
    </row>
    <row r="3525" spans="1:5" x14ac:dyDescent="0.25">
      <c r="A3525" s="17" t="s">
        <v>3693</v>
      </c>
      <c r="E3525" s="17" t="s">
        <v>3693</v>
      </c>
    </row>
    <row r="3526" spans="1:5" x14ac:dyDescent="0.25">
      <c r="A3526" s="17" t="s">
        <v>3694</v>
      </c>
      <c r="E3526" s="17" t="s">
        <v>3694</v>
      </c>
    </row>
    <row r="3527" spans="1:5" x14ac:dyDescent="0.25">
      <c r="A3527" s="17" t="s">
        <v>3695</v>
      </c>
      <c r="E3527" s="17" t="s">
        <v>3695</v>
      </c>
    </row>
    <row r="3528" spans="1:5" x14ac:dyDescent="0.25">
      <c r="A3528" s="17" t="s">
        <v>3696</v>
      </c>
      <c r="E3528" s="17" t="s">
        <v>3696</v>
      </c>
    </row>
    <row r="3529" spans="1:5" x14ac:dyDescent="0.25">
      <c r="A3529" s="17" t="s">
        <v>3697</v>
      </c>
      <c r="E3529" s="17" t="s">
        <v>3697</v>
      </c>
    </row>
    <row r="3530" spans="1:5" x14ac:dyDescent="0.25">
      <c r="A3530" s="17" t="s">
        <v>3698</v>
      </c>
      <c r="E3530" s="17" t="s">
        <v>3698</v>
      </c>
    </row>
    <row r="3531" spans="1:5" x14ac:dyDescent="0.25">
      <c r="A3531" s="17" t="s">
        <v>3699</v>
      </c>
      <c r="E3531" s="17" t="s">
        <v>3699</v>
      </c>
    </row>
    <row r="3532" spans="1:5" x14ac:dyDescent="0.25">
      <c r="A3532" s="17" t="s">
        <v>3700</v>
      </c>
      <c r="E3532" s="17" t="s">
        <v>3700</v>
      </c>
    </row>
    <row r="3533" spans="1:5" x14ac:dyDescent="0.25">
      <c r="A3533" s="17" t="s">
        <v>3701</v>
      </c>
      <c r="E3533" s="17" t="s">
        <v>3701</v>
      </c>
    </row>
    <row r="3534" spans="1:5" x14ac:dyDescent="0.25">
      <c r="A3534" s="17" t="s">
        <v>3702</v>
      </c>
      <c r="E3534" s="17" t="s">
        <v>3702</v>
      </c>
    </row>
    <row r="3535" spans="1:5" x14ac:dyDescent="0.25">
      <c r="A3535" s="17" t="s">
        <v>3703</v>
      </c>
      <c r="E3535" s="17" t="s">
        <v>3703</v>
      </c>
    </row>
    <row r="3536" spans="1:5" x14ac:dyDescent="0.25">
      <c r="A3536" s="17" t="s">
        <v>3704</v>
      </c>
      <c r="E3536" s="17" t="s">
        <v>3704</v>
      </c>
    </row>
    <row r="3537" spans="1:5" x14ac:dyDescent="0.25">
      <c r="A3537" s="17" t="s">
        <v>3705</v>
      </c>
      <c r="E3537" s="17" t="s">
        <v>3705</v>
      </c>
    </row>
    <row r="3538" spans="1:5" x14ac:dyDescent="0.25">
      <c r="A3538" s="17" t="s">
        <v>3706</v>
      </c>
      <c r="E3538" s="17" t="s">
        <v>3706</v>
      </c>
    </row>
    <row r="3539" spans="1:5" x14ac:dyDescent="0.25">
      <c r="A3539" s="17" t="s">
        <v>3707</v>
      </c>
      <c r="E3539" s="17" t="s">
        <v>3707</v>
      </c>
    </row>
    <row r="3540" spans="1:5" x14ac:dyDescent="0.25">
      <c r="A3540" s="17" t="s">
        <v>3708</v>
      </c>
      <c r="E3540" s="17" t="s">
        <v>3708</v>
      </c>
    </row>
    <row r="3541" spans="1:5" x14ac:dyDescent="0.25">
      <c r="A3541" s="17" t="s">
        <v>3709</v>
      </c>
      <c r="E3541" s="17" t="s">
        <v>3709</v>
      </c>
    </row>
    <row r="3542" spans="1:5" x14ac:dyDescent="0.25">
      <c r="A3542" s="17" t="s">
        <v>3710</v>
      </c>
      <c r="E3542" s="17" t="s">
        <v>3710</v>
      </c>
    </row>
    <row r="3543" spans="1:5" x14ac:dyDescent="0.25">
      <c r="A3543" s="17" t="s">
        <v>3711</v>
      </c>
      <c r="E3543" s="17" t="s">
        <v>3711</v>
      </c>
    </row>
    <row r="3544" spans="1:5" x14ac:dyDescent="0.25">
      <c r="A3544" s="17" t="s">
        <v>3712</v>
      </c>
      <c r="E3544" s="17" t="s">
        <v>3712</v>
      </c>
    </row>
    <row r="3545" spans="1:5" x14ac:dyDescent="0.25">
      <c r="A3545" s="17" t="s">
        <v>3713</v>
      </c>
      <c r="E3545" s="17" t="s">
        <v>3713</v>
      </c>
    </row>
    <row r="3546" spans="1:5" x14ac:dyDescent="0.25">
      <c r="A3546" s="17" t="s">
        <v>3714</v>
      </c>
      <c r="E3546" s="17" t="s">
        <v>3714</v>
      </c>
    </row>
    <row r="3547" spans="1:5" x14ac:dyDescent="0.25">
      <c r="A3547" s="17" t="s">
        <v>3715</v>
      </c>
      <c r="E3547" s="17" t="s">
        <v>3715</v>
      </c>
    </row>
    <row r="3548" spans="1:5" x14ac:dyDescent="0.25">
      <c r="A3548" s="17" t="s">
        <v>3716</v>
      </c>
      <c r="E3548" s="17" t="s">
        <v>3716</v>
      </c>
    </row>
    <row r="3549" spans="1:5" x14ac:dyDescent="0.25">
      <c r="A3549" s="17" t="s">
        <v>3717</v>
      </c>
      <c r="E3549" s="17" t="s">
        <v>3717</v>
      </c>
    </row>
    <row r="3550" spans="1:5" x14ac:dyDescent="0.25">
      <c r="A3550" s="17" t="s">
        <v>3718</v>
      </c>
      <c r="E3550" s="17" t="s">
        <v>3718</v>
      </c>
    </row>
    <row r="3551" spans="1:5" x14ac:dyDescent="0.25">
      <c r="A3551" s="17" t="s">
        <v>3719</v>
      </c>
      <c r="E3551" s="17" t="s">
        <v>3719</v>
      </c>
    </row>
    <row r="3552" spans="1:5" x14ac:dyDescent="0.25">
      <c r="A3552" s="17" t="s">
        <v>3720</v>
      </c>
      <c r="E3552" s="17" t="s">
        <v>3720</v>
      </c>
    </row>
    <row r="3553" spans="1:5" x14ac:dyDescent="0.25">
      <c r="A3553" s="17" t="s">
        <v>3721</v>
      </c>
      <c r="E3553" s="17" t="s">
        <v>3721</v>
      </c>
    </row>
    <row r="3554" spans="1:5" x14ac:dyDescent="0.25">
      <c r="A3554" s="17" t="s">
        <v>3722</v>
      </c>
      <c r="E3554" s="17" t="s">
        <v>3722</v>
      </c>
    </row>
    <row r="3555" spans="1:5" x14ac:dyDescent="0.25">
      <c r="A3555" s="17" t="s">
        <v>3723</v>
      </c>
      <c r="E3555" s="17" t="s">
        <v>3723</v>
      </c>
    </row>
    <row r="3556" spans="1:5" x14ac:dyDescent="0.25">
      <c r="A3556" s="17" t="s">
        <v>3724</v>
      </c>
      <c r="E3556" s="17" t="s">
        <v>3724</v>
      </c>
    </row>
    <row r="3557" spans="1:5" x14ac:dyDescent="0.25">
      <c r="A3557" s="17" t="s">
        <v>3725</v>
      </c>
      <c r="E3557" s="17" t="s">
        <v>3725</v>
      </c>
    </row>
    <row r="3558" spans="1:5" x14ac:dyDescent="0.25">
      <c r="A3558" s="17" t="s">
        <v>3726</v>
      </c>
      <c r="E3558" s="17" t="s">
        <v>3726</v>
      </c>
    </row>
    <row r="3559" spans="1:5" x14ac:dyDescent="0.25">
      <c r="A3559" s="17" t="s">
        <v>3727</v>
      </c>
      <c r="E3559" s="17" t="s">
        <v>3727</v>
      </c>
    </row>
    <row r="3560" spans="1:5" x14ac:dyDescent="0.25">
      <c r="A3560" s="17" t="s">
        <v>3728</v>
      </c>
      <c r="E3560" s="17" t="s">
        <v>3728</v>
      </c>
    </row>
    <row r="3561" spans="1:5" x14ac:dyDescent="0.25">
      <c r="A3561" s="17" t="s">
        <v>3729</v>
      </c>
      <c r="E3561" s="17" t="s">
        <v>3729</v>
      </c>
    </row>
    <row r="3562" spans="1:5" x14ac:dyDescent="0.25">
      <c r="A3562" s="17" t="s">
        <v>3730</v>
      </c>
      <c r="E3562" s="17" t="s">
        <v>3730</v>
      </c>
    </row>
    <row r="3563" spans="1:5" x14ac:dyDescent="0.25">
      <c r="A3563" s="17" t="s">
        <v>3731</v>
      </c>
      <c r="E3563" s="17" t="s">
        <v>3731</v>
      </c>
    </row>
    <row r="3564" spans="1:5" x14ac:dyDescent="0.25">
      <c r="A3564" s="17" t="s">
        <v>3732</v>
      </c>
      <c r="E3564" s="17" t="s">
        <v>3732</v>
      </c>
    </row>
    <row r="3565" spans="1:5" x14ac:dyDescent="0.25">
      <c r="A3565" s="17" t="s">
        <v>3733</v>
      </c>
      <c r="E3565" s="17" t="s">
        <v>3733</v>
      </c>
    </row>
    <row r="3566" spans="1:5" x14ac:dyDescent="0.25">
      <c r="A3566" s="17" t="s">
        <v>3734</v>
      </c>
      <c r="E3566" s="17" t="s">
        <v>3734</v>
      </c>
    </row>
    <row r="3567" spans="1:5" x14ac:dyDescent="0.25">
      <c r="A3567" s="17" t="s">
        <v>3735</v>
      </c>
      <c r="E3567" s="17" t="s">
        <v>3735</v>
      </c>
    </row>
    <row r="3568" spans="1:5" x14ac:dyDescent="0.25">
      <c r="A3568" s="17" t="s">
        <v>3736</v>
      </c>
      <c r="E3568" s="17" t="s">
        <v>3736</v>
      </c>
    </row>
    <row r="3569" spans="1:5" x14ac:dyDescent="0.25">
      <c r="A3569" s="17" t="s">
        <v>3737</v>
      </c>
      <c r="E3569" s="17" t="s">
        <v>3737</v>
      </c>
    </row>
    <row r="3570" spans="1:5" x14ac:dyDescent="0.25">
      <c r="A3570" s="17" t="s">
        <v>3738</v>
      </c>
      <c r="E3570" s="17" t="s">
        <v>3738</v>
      </c>
    </row>
    <row r="3571" spans="1:5" x14ac:dyDescent="0.25">
      <c r="A3571" s="17" t="s">
        <v>3739</v>
      </c>
      <c r="E3571" s="17" t="s">
        <v>3739</v>
      </c>
    </row>
    <row r="3572" spans="1:5" x14ac:dyDescent="0.25">
      <c r="A3572" s="17" t="s">
        <v>3740</v>
      </c>
      <c r="E3572" s="17" t="s">
        <v>3740</v>
      </c>
    </row>
    <row r="3573" spans="1:5" x14ac:dyDescent="0.25">
      <c r="A3573" s="17" t="s">
        <v>3741</v>
      </c>
      <c r="E3573" s="17" t="s">
        <v>3741</v>
      </c>
    </row>
    <row r="3574" spans="1:5" x14ac:dyDescent="0.25">
      <c r="A3574" s="17" t="s">
        <v>3742</v>
      </c>
      <c r="E3574" s="17" t="s">
        <v>3742</v>
      </c>
    </row>
    <row r="3575" spans="1:5" x14ac:dyDescent="0.25">
      <c r="A3575" s="17" t="s">
        <v>3743</v>
      </c>
      <c r="E3575" s="17" t="s">
        <v>3743</v>
      </c>
    </row>
    <row r="3576" spans="1:5" x14ac:dyDescent="0.25">
      <c r="A3576" s="17" t="s">
        <v>3744</v>
      </c>
      <c r="E3576" s="17" t="s">
        <v>3744</v>
      </c>
    </row>
    <row r="3577" spans="1:5" x14ac:dyDescent="0.25">
      <c r="A3577" s="17" t="s">
        <v>3745</v>
      </c>
      <c r="E3577" s="17" t="s">
        <v>3745</v>
      </c>
    </row>
    <row r="3578" spans="1:5" x14ac:dyDescent="0.25">
      <c r="A3578" s="17" t="s">
        <v>3746</v>
      </c>
      <c r="E3578" s="17" t="s">
        <v>3746</v>
      </c>
    </row>
    <row r="3579" spans="1:5" x14ac:dyDescent="0.25">
      <c r="A3579" s="17" t="s">
        <v>3747</v>
      </c>
      <c r="E3579" s="17" t="s">
        <v>3747</v>
      </c>
    </row>
    <row r="3580" spans="1:5" x14ac:dyDescent="0.25">
      <c r="A3580" s="17" t="s">
        <v>3748</v>
      </c>
      <c r="E3580" s="17" t="s">
        <v>3748</v>
      </c>
    </row>
    <row r="3581" spans="1:5" x14ac:dyDescent="0.25">
      <c r="A3581" s="17" t="s">
        <v>3749</v>
      </c>
      <c r="E3581" s="17" t="s">
        <v>3749</v>
      </c>
    </row>
    <row r="3582" spans="1:5" x14ac:dyDescent="0.25">
      <c r="A3582" s="17" t="s">
        <v>3750</v>
      </c>
      <c r="E3582" s="17" t="s">
        <v>3750</v>
      </c>
    </row>
    <row r="3583" spans="1:5" x14ac:dyDescent="0.25">
      <c r="A3583" s="17" t="s">
        <v>3751</v>
      </c>
      <c r="E3583" s="17" t="s">
        <v>3751</v>
      </c>
    </row>
    <row r="3584" spans="1:5" x14ac:dyDescent="0.25">
      <c r="A3584" s="17" t="s">
        <v>3752</v>
      </c>
      <c r="E3584" s="17" t="s">
        <v>3752</v>
      </c>
    </row>
    <row r="3585" spans="1:5" x14ac:dyDescent="0.25">
      <c r="A3585" s="17" t="s">
        <v>3753</v>
      </c>
      <c r="E3585" s="17" t="s">
        <v>3753</v>
      </c>
    </row>
    <row r="3586" spans="1:5" x14ac:dyDescent="0.25">
      <c r="A3586" s="17" t="s">
        <v>3754</v>
      </c>
      <c r="E3586" s="17" t="s">
        <v>3754</v>
      </c>
    </row>
    <row r="3587" spans="1:5" x14ac:dyDescent="0.25">
      <c r="A3587" s="17" t="s">
        <v>3755</v>
      </c>
      <c r="E3587" s="17" t="s">
        <v>3755</v>
      </c>
    </row>
    <row r="3588" spans="1:5" x14ac:dyDescent="0.25">
      <c r="A3588" s="17" t="s">
        <v>3756</v>
      </c>
      <c r="E3588" s="17" t="s">
        <v>3756</v>
      </c>
    </row>
    <row r="3589" spans="1:5" x14ac:dyDescent="0.25">
      <c r="A3589" s="17" t="s">
        <v>3757</v>
      </c>
      <c r="E3589" s="17" t="s">
        <v>3757</v>
      </c>
    </row>
    <row r="3590" spans="1:5" x14ac:dyDescent="0.25">
      <c r="A3590" s="17" t="s">
        <v>3758</v>
      </c>
      <c r="E3590" s="17" t="s">
        <v>3758</v>
      </c>
    </row>
    <row r="3591" spans="1:5" x14ac:dyDescent="0.25">
      <c r="A3591" s="17" t="s">
        <v>3759</v>
      </c>
      <c r="E3591" s="17" t="s">
        <v>3759</v>
      </c>
    </row>
    <row r="3592" spans="1:5" x14ac:dyDescent="0.25">
      <c r="A3592" s="17" t="s">
        <v>3760</v>
      </c>
      <c r="E3592" s="17" t="s">
        <v>3760</v>
      </c>
    </row>
    <row r="3593" spans="1:5" x14ac:dyDescent="0.25">
      <c r="A3593" s="17" t="s">
        <v>3761</v>
      </c>
      <c r="E3593" s="17" t="s">
        <v>3761</v>
      </c>
    </row>
    <row r="3594" spans="1:5" x14ac:dyDescent="0.25">
      <c r="A3594" s="17" t="s">
        <v>3762</v>
      </c>
      <c r="E3594" s="17" t="s">
        <v>3762</v>
      </c>
    </row>
    <row r="3595" spans="1:5" x14ac:dyDescent="0.25">
      <c r="A3595" s="17" t="s">
        <v>3763</v>
      </c>
      <c r="E3595" s="17" t="s">
        <v>3763</v>
      </c>
    </row>
    <row r="3596" spans="1:5" x14ac:dyDescent="0.25">
      <c r="A3596" s="17" t="s">
        <v>3764</v>
      </c>
      <c r="E3596" s="17" t="s">
        <v>3764</v>
      </c>
    </row>
    <row r="3597" spans="1:5" x14ac:dyDescent="0.25">
      <c r="A3597" s="17" t="s">
        <v>3765</v>
      </c>
      <c r="E3597" s="17" t="s">
        <v>3765</v>
      </c>
    </row>
    <row r="3598" spans="1:5" x14ac:dyDescent="0.25">
      <c r="A3598" s="17" t="s">
        <v>3766</v>
      </c>
      <c r="E3598" s="17" t="s">
        <v>3766</v>
      </c>
    </row>
    <row r="3599" spans="1:5" x14ac:dyDescent="0.25">
      <c r="A3599" s="17" t="s">
        <v>3767</v>
      </c>
      <c r="E3599" s="17" t="s">
        <v>3767</v>
      </c>
    </row>
    <row r="3600" spans="1:5" x14ac:dyDescent="0.25">
      <c r="A3600" s="17" t="s">
        <v>3768</v>
      </c>
      <c r="E3600" s="17" t="s">
        <v>3768</v>
      </c>
    </row>
    <row r="3601" spans="1:5" x14ac:dyDescent="0.25">
      <c r="A3601" s="17" t="s">
        <v>3769</v>
      </c>
      <c r="E3601" s="17" t="s">
        <v>3769</v>
      </c>
    </row>
    <row r="3602" spans="1:5" x14ac:dyDescent="0.25">
      <c r="A3602" s="17" t="s">
        <v>3770</v>
      </c>
      <c r="E3602" s="17" t="s">
        <v>3770</v>
      </c>
    </row>
    <row r="3603" spans="1:5" x14ac:dyDescent="0.25">
      <c r="A3603" s="17" t="s">
        <v>3771</v>
      </c>
      <c r="E3603" s="17" t="s">
        <v>3771</v>
      </c>
    </row>
    <row r="3604" spans="1:5" x14ac:dyDescent="0.25">
      <c r="A3604" s="17" t="s">
        <v>3772</v>
      </c>
      <c r="E3604" s="17" t="s">
        <v>3772</v>
      </c>
    </row>
    <row r="3605" spans="1:5" x14ac:dyDescent="0.25">
      <c r="A3605" s="17" t="s">
        <v>3773</v>
      </c>
      <c r="E3605" s="17" t="s">
        <v>3773</v>
      </c>
    </row>
    <row r="3606" spans="1:5" x14ac:dyDescent="0.25">
      <c r="A3606" s="17" t="s">
        <v>3774</v>
      </c>
      <c r="E3606" s="17" t="s">
        <v>3774</v>
      </c>
    </row>
    <row r="3607" spans="1:5" x14ac:dyDescent="0.25">
      <c r="A3607" s="17" t="s">
        <v>3775</v>
      </c>
      <c r="E3607" s="17" t="s">
        <v>3775</v>
      </c>
    </row>
    <row r="3608" spans="1:5" x14ac:dyDescent="0.25">
      <c r="A3608" s="17" t="s">
        <v>3776</v>
      </c>
      <c r="E3608" s="17" t="s">
        <v>3776</v>
      </c>
    </row>
    <row r="3609" spans="1:5" x14ac:dyDescent="0.25">
      <c r="A3609" s="17" t="s">
        <v>3777</v>
      </c>
      <c r="E3609" s="17" t="s">
        <v>3777</v>
      </c>
    </row>
    <row r="3610" spans="1:5" x14ac:dyDescent="0.25">
      <c r="A3610" s="17" t="s">
        <v>3778</v>
      </c>
      <c r="E3610" s="17" t="s">
        <v>3778</v>
      </c>
    </row>
    <row r="3611" spans="1:5" x14ac:dyDescent="0.25">
      <c r="A3611" s="17" t="s">
        <v>3779</v>
      </c>
      <c r="E3611" s="17" t="s">
        <v>3779</v>
      </c>
    </row>
    <row r="3612" spans="1:5" x14ac:dyDescent="0.25">
      <c r="A3612" s="17" t="s">
        <v>3780</v>
      </c>
      <c r="E3612" s="17" t="s">
        <v>3780</v>
      </c>
    </row>
    <row r="3613" spans="1:5" x14ac:dyDescent="0.25">
      <c r="A3613" s="17" t="s">
        <v>3781</v>
      </c>
      <c r="E3613" s="17" t="s">
        <v>3781</v>
      </c>
    </row>
    <row r="3614" spans="1:5" x14ac:dyDescent="0.25">
      <c r="A3614" s="17" t="s">
        <v>3782</v>
      </c>
      <c r="E3614" s="17" t="s">
        <v>3782</v>
      </c>
    </row>
    <row r="3615" spans="1:5" x14ac:dyDescent="0.25">
      <c r="A3615" s="17" t="s">
        <v>3783</v>
      </c>
      <c r="E3615" s="17" t="s">
        <v>3783</v>
      </c>
    </row>
    <row r="3616" spans="1:5" x14ac:dyDescent="0.25">
      <c r="A3616" s="17" t="s">
        <v>3784</v>
      </c>
      <c r="E3616" s="17" t="s">
        <v>3784</v>
      </c>
    </row>
    <row r="3617" spans="1:5" x14ac:dyDescent="0.25">
      <c r="A3617" s="17" t="s">
        <v>3785</v>
      </c>
      <c r="E3617" s="17" t="s">
        <v>3785</v>
      </c>
    </row>
    <row r="3618" spans="1:5" x14ac:dyDescent="0.25">
      <c r="A3618" s="17" t="s">
        <v>3786</v>
      </c>
      <c r="E3618" s="17" t="s">
        <v>3786</v>
      </c>
    </row>
    <row r="3619" spans="1:5" x14ac:dyDescent="0.25">
      <c r="A3619" s="17" t="s">
        <v>3787</v>
      </c>
      <c r="E3619" s="17" t="s">
        <v>3787</v>
      </c>
    </row>
    <row r="3620" spans="1:5" x14ac:dyDescent="0.25">
      <c r="A3620" s="17" t="s">
        <v>3788</v>
      </c>
      <c r="E3620" s="17" t="s">
        <v>3788</v>
      </c>
    </row>
    <row r="3621" spans="1:5" x14ac:dyDescent="0.25">
      <c r="A3621" s="17" t="s">
        <v>3789</v>
      </c>
      <c r="E3621" s="17" t="s">
        <v>3789</v>
      </c>
    </row>
    <row r="3622" spans="1:5" x14ac:dyDescent="0.25">
      <c r="A3622" s="17" t="s">
        <v>3790</v>
      </c>
      <c r="E3622" s="17" t="s">
        <v>3790</v>
      </c>
    </row>
    <row r="3623" spans="1:5" x14ac:dyDescent="0.25">
      <c r="A3623" s="17" t="s">
        <v>3791</v>
      </c>
      <c r="E3623" s="17" t="s">
        <v>3791</v>
      </c>
    </row>
    <row r="3624" spans="1:5" x14ac:dyDescent="0.25">
      <c r="A3624" s="17" t="s">
        <v>3792</v>
      </c>
      <c r="E3624" s="17" t="s">
        <v>3792</v>
      </c>
    </row>
    <row r="3625" spans="1:5" x14ac:dyDescent="0.25">
      <c r="A3625" s="17" t="s">
        <v>3793</v>
      </c>
      <c r="E3625" s="17" t="s">
        <v>3793</v>
      </c>
    </row>
    <row r="3626" spans="1:5" x14ac:dyDescent="0.25">
      <c r="A3626" s="17" t="s">
        <v>3794</v>
      </c>
      <c r="E3626" s="17" t="s">
        <v>3794</v>
      </c>
    </row>
    <row r="3627" spans="1:5" x14ac:dyDescent="0.25">
      <c r="A3627" s="17" t="s">
        <v>3795</v>
      </c>
      <c r="E3627" s="17" t="s">
        <v>3795</v>
      </c>
    </row>
    <row r="3628" spans="1:5" x14ac:dyDescent="0.25">
      <c r="A3628" s="17" t="s">
        <v>3796</v>
      </c>
      <c r="E3628" s="17" t="s">
        <v>3796</v>
      </c>
    </row>
    <row r="3629" spans="1:5" x14ac:dyDescent="0.25">
      <c r="A3629" s="17" t="s">
        <v>3797</v>
      </c>
      <c r="E3629" s="17" t="s">
        <v>3797</v>
      </c>
    </row>
    <row r="3630" spans="1:5" x14ac:dyDescent="0.25">
      <c r="A3630" s="17" t="s">
        <v>3798</v>
      </c>
      <c r="E3630" s="17" t="s">
        <v>3798</v>
      </c>
    </row>
    <row r="3631" spans="1:5" x14ac:dyDescent="0.25">
      <c r="A3631" s="17" t="s">
        <v>3799</v>
      </c>
      <c r="E3631" s="17" t="s">
        <v>3799</v>
      </c>
    </row>
    <row r="3632" spans="1:5" x14ac:dyDescent="0.25">
      <c r="A3632" s="17" t="s">
        <v>3800</v>
      </c>
      <c r="E3632" s="17" t="s">
        <v>3800</v>
      </c>
    </row>
    <row r="3633" spans="1:5" x14ac:dyDescent="0.25">
      <c r="A3633" s="17" t="s">
        <v>3801</v>
      </c>
      <c r="E3633" s="17" t="s">
        <v>3801</v>
      </c>
    </row>
    <row r="3634" spans="1:5" x14ac:dyDescent="0.25">
      <c r="A3634" s="17" t="s">
        <v>3802</v>
      </c>
      <c r="E3634" s="17" t="s">
        <v>3802</v>
      </c>
    </row>
    <row r="3635" spans="1:5" x14ac:dyDescent="0.25">
      <c r="A3635" s="17" t="s">
        <v>3803</v>
      </c>
      <c r="E3635" s="17" t="s">
        <v>3803</v>
      </c>
    </row>
    <row r="3636" spans="1:5" x14ac:dyDescent="0.25">
      <c r="A3636" s="17" t="s">
        <v>3804</v>
      </c>
      <c r="E3636" s="17" t="s">
        <v>3804</v>
      </c>
    </row>
    <row r="3637" spans="1:5" x14ac:dyDescent="0.25">
      <c r="A3637" s="17" t="s">
        <v>3805</v>
      </c>
      <c r="E3637" s="17" t="s">
        <v>3805</v>
      </c>
    </row>
    <row r="3638" spans="1:5" x14ac:dyDescent="0.25">
      <c r="A3638" s="17" t="s">
        <v>3806</v>
      </c>
      <c r="E3638" s="17" t="s">
        <v>3806</v>
      </c>
    </row>
    <row r="3639" spans="1:5" x14ac:dyDescent="0.25">
      <c r="A3639" s="17" t="s">
        <v>3807</v>
      </c>
      <c r="E3639" s="17" t="s">
        <v>3807</v>
      </c>
    </row>
    <row r="3640" spans="1:5" x14ac:dyDescent="0.25">
      <c r="A3640" s="17" t="s">
        <v>3808</v>
      </c>
      <c r="E3640" s="17" t="s">
        <v>3808</v>
      </c>
    </row>
    <row r="3641" spans="1:5" x14ac:dyDescent="0.25">
      <c r="A3641" s="17" t="s">
        <v>3809</v>
      </c>
      <c r="E3641" s="17" t="s">
        <v>3809</v>
      </c>
    </row>
    <row r="3642" spans="1:5" x14ac:dyDescent="0.25">
      <c r="A3642" s="17" t="s">
        <v>3810</v>
      </c>
      <c r="E3642" s="17" t="s">
        <v>3810</v>
      </c>
    </row>
    <row r="3643" spans="1:5" x14ac:dyDescent="0.25">
      <c r="A3643" s="17" t="s">
        <v>3811</v>
      </c>
      <c r="E3643" s="17" t="s">
        <v>3811</v>
      </c>
    </row>
    <row r="3644" spans="1:5" x14ac:dyDescent="0.25">
      <c r="A3644" s="17" t="s">
        <v>3812</v>
      </c>
      <c r="E3644" s="17" t="s">
        <v>3812</v>
      </c>
    </row>
    <row r="3645" spans="1:5" x14ac:dyDescent="0.25">
      <c r="A3645" s="17" t="s">
        <v>3813</v>
      </c>
      <c r="E3645" s="17" t="s">
        <v>3813</v>
      </c>
    </row>
    <row r="3646" spans="1:5" x14ac:dyDescent="0.25">
      <c r="A3646" s="17" t="s">
        <v>3814</v>
      </c>
      <c r="E3646" s="17" t="s">
        <v>3814</v>
      </c>
    </row>
    <row r="3647" spans="1:5" x14ac:dyDescent="0.25">
      <c r="A3647" s="17" t="s">
        <v>3815</v>
      </c>
      <c r="E3647" s="17" t="s">
        <v>3815</v>
      </c>
    </row>
    <row r="3648" spans="1:5" x14ac:dyDescent="0.25">
      <c r="A3648" s="17" t="s">
        <v>3816</v>
      </c>
      <c r="E3648" s="17" t="s">
        <v>3816</v>
      </c>
    </row>
    <row r="3649" spans="1:5" x14ac:dyDescent="0.25">
      <c r="A3649" s="17" t="s">
        <v>3817</v>
      </c>
      <c r="E3649" s="17" t="s">
        <v>3817</v>
      </c>
    </row>
    <row r="3650" spans="1:5" x14ac:dyDescent="0.25">
      <c r="A3650" s="17" t="s">
        <v>3818</v>
      </c>
      <c r="E3650" s="17" t="s">
        <v>3818</v>
      </c>
    </row>
    <row r="3651" spans="1:5" x14ac:dyDescent="0.25">
      <c r="A3651" s="17" t="s">
        <v>3819</v>
      </c>
      <c r="E3651" s="17" t="s">
        <v>3819</v>
      </c>
    </row>
    <row r="3652" spans="1:5" x14ac:dyDescent="0.25">
      <c r="A3652" s="17" t="s">
        <v>3820</v>
      </c>
      <c r="E3652" s="17" t="s">
        <v>3820</v>
      </c>
    </row>
    <row r="3653" spans="1:5" x14ac:dyDescent="0.25">
      <c r="A3653" s="17" t="s">
        <v>3821</v>
      </c>
      <c r="E3653" s="17" t="s">
        <v>3821</v>
      </c>
    </row>
    <row r="3654" spans="1:5" x14ac:dyDescent="0.25">
      <c r="A3654" s="17" t="s">
        <v>3822</v>
      </c>
      <c r="E3654" s="17" t="s">
        <v>3822</v>
      </c>
    </row>
    <row r="3655" spans="1:5" x14ac:dyDescent="0.25">
      <c r="A3655" s="17" t="s">
        <v>3823</v>
      </c>
      <c r="E3655" s="17" t="s">
        <v>3823</v>
      </c>
    </row>
    <row r="3656" spans="1:5" x14ac:dyDescent="0.25">
      <c r="A3656" s="17" t="s">
        <v>3824</v>
      </c>
      <c r="E3656" s="17" t="s">
        <v>3824</v>
      </c>
    </row>
    <row r="3657" spans="1:5" x14ac:dyDescent="0.25">
      <c r="A3657" s="17" t="s">
        <v>3825</v>
      </c>
      <c r="E3657" s="17" t="s">
        <v>3825</v>
      </c>
    </row>
    <row r="3658" spans="1:5" x14ac:dyDescent="0.25">
      <c r="A3658" s="17" t="s">
        <v>3826</v>
      </c>
      <c r="E3658" s="17" t="s">
        <v>3826</v>
      </c>
    </row>
    <row r="3659" spans="1:5" x14ac:dyDescent="0.25">
      <c r="A3659" s="17" t="s">
        <v>3827</v>
      </c>
      <c r="E3659" s="17" t="s">
        <v>3827</v>
      </c>
    </row>
    <row r="3660" spans="1:5" x14ac:dyDescent="0.25">
      <c r="A3660" s="17" t="s">
        <v>3828</v>
      </c>
      <c r="E3660" s="17" t="s">
        <v>3828</v>
      </c>
    </row>
    <row r="3661" spans="1:5" x14ac:dyDescent="0.25">
      <c r="A3661" s="17" t="s">
        <v>3829</v>
      </c>
      <c r="E3661" s="17" t="s">
        <v>3829</v>
      </c>
    </row>
    <row r="3662" spans="1:5" x14ac:dyDescent="0.25">
      <c r="A3662" s="17" t="s">
        <v>3830</v>
      </c>
      <c r="E3662" s="17" t="s">
        <v>3830</v>
      </c>
    </row>
    <row r="3663" spans="1:5" x14ac:dyDescent="0.25">
      <c r="A3663" s="17" t="s">
        <v>3831</v>
      </c>
      <c r="E3663" s="17" t="s">
        <v>3831</v>
      </c>
    </row>
    <row r="3664" spans="1:5" x14ac:dyDescent="0.25">
      <c r="A3664" s="17" t="s">
        <v>3832</v>
      </c>
      <c r="E3664" s="17" t="s">
        <v>3832</v>
      </c>
    </row>
    <row r="3665" spans="1:5" x14ac:dyDescent="0.25">
      <c r="A3665" s="17" t="s">
        <v>3833</v>
      </c>
      <c r="E3665" s="17" t="s">
        <v>3833</v>
      </c>
    </row>
    <row r="3666" spans="1:5" x14ac:dyDescent="0.25">
      <c r="A3666" s="17" t="s">
        <v>3834</v>
      </c>
      <c r="E3666" s="17" t="s">
        <v>3834</v>
      </c>
    </row>
    <row r="3667" spans="1:5" x14ac:dyDescent="0.25">
      <c r="A3667" s="17" t="s">
        <v>3835</v>
      </c>
      <c r="E3667" s="17" t="s">
        <v>3835</v>
      </c>
    </row>
    <row r="3668" spans="1:5" x14ac:dyDescent="0.25">
      <c r="A3668" s="17" t="s">
        <v>3836</v>
      </c>
      <c r="E3668" s="17" t="s">
        <v>3836</v>
      </c>
    </row>
    <row r="3669" spans="1:5" x14ac:dyDescent="0.25">
      <c r="A3669" s="17" t="s">
        <v>3837</v>
      </c>
      <c r="E3669" s="17" t="s">
        <v>3837</v>
      </c>
    </row>
    <row r="3670" spans="1:5" x14ac:dyDescent="0.25">
      <c r="A3670" s="17" t="s">
        <v>3838</v>
      </c>
      <c r="E3670" s="17" t="s">
        <v>3838</v>
      </c>
    </row>
    <row r="3671" spans="1:5" x14ac:dyDescent="0.25">
      <c r="A3671" s="17" t="s">
        <v>3839</v>
      </c>
      <c r="E3671" s="17" t="s">
        <v>3839</v>
      </c>
    </row>
    <row r="3672" spans="1:5" x14ac:dyDescent="0.25">
      <c r="A3672" s="17" t="s">
        <v>3840</v>
      </c>
      <c r="E3672" s="17" t="s">
        <v>3840</v>
      </c>
    </row>
    <row r="3673" spans="1:5" x14ac:dyDescent="0.25">
      <c r="A3673" s="17" t="s">
        <v>3841</v>
      </c>
      <c r="E3673" s="17" t="s">
        <v>3841</v>
      </c>
    </row>
    <row r="3674" spans="1:5" x14ac:dyDescent="0.25">
      <c r="A3674" s="17" t="s">
        <v>3842</v>
      </c>
      <c r="E3674" s="17" t="s">
        <v>3842</v>
      </c>
    </row>
    <row r="3675" spans="1:5" x14ac:dyDescent="0.25">
      <c r="A3675" s="17" t="s">
        <v>3843</v>
      </c>
      <c r="E3675" s="17" t="s">
        <v>3843</v>
      </c>
    </row>
    <row r="3676" spans="1:5" x14ac:dyDescent="0.25">
      <c r="A3676" s="17" t="s">
        <v>3844</v>
      </c>
      <c r="E3676" s="17" t="s">
        <v>3844</v>
      </c>
    </row>
    <row r="3677" spans="1:5" x14ac:dyDescent="0.25">
      <c r="A3677" s="17" t="s">
        <v>3845</v>
      </c>
      <c r="E3677" s="17" t="s">
        <v>3845</v>
      </c>
    </row>
    <row r="3678" spans="1:5" x14ac:dyDescent="0.25">
      <c r="A3678" s="17" t="s">
        <v>3846</v>
      </c>
      <c r="E3678" s="17" t="s">
        <v>3846</v>
      </c>
    </row>
    <row r="3679" spans="1:5" x14ac:dyDescent="0.25">
      <c r="A3679" s="17" t="s">
        <v>3847</v>
      </c>
      <c r="E3679" s="17" t="s">
        <v>3847</v>
      </c>
    </row>
    <row r="3680" spans="1:5" x14ac:dyDescent="0.25">
      <c r="A3680" s="17" t="s">
        <v>3848</v>
      </c>
      <c r="E3680" s="17" t="s">
        <v>3848</v>
      </c>
    </row>
    <row r="3681" spans="1:5" x14ac:dyDescent="0.25">
      <c r="A3681" s="17" t="s">
        <v>3849</v>
      </c>
      <c r="E3681" s="17" t="s">
        <v>3849</v>
      </c>
    </row>
    <row r="3682" spans="1:5" x14ac:dyDescent="0.25">
      <c r="A3682" s="17" t="s">
        <v>3850</v>
      </c>
      <c r="E3682" s="17" t="s">
        <v>3850</v>
      </c>
    </row>
    <row r="3683" spans="1:5" x14ac:dyDescent="0.25">
      <c r="A3683" s="17" t="s">
        <v>3851</v>
      </c>
      <c r="E3683" s="17" t="s">
        <v>3851</v>
      </c>
    </row>
    <row r="3684" spans="1:5" x14ac:dyDescent="0.25">
      <c r="A3684" s="17" t="s">
        <v>3852</v>
      </c>
      <c r="E3684" s="17" t="s">
        <v>3852</v>
      </c>
    </row>
    <row r="3685" spans="1:5" x14ac:dyDescent="0.25">
      <c r="A3685" s="17" t="s">
        <v>3853</v>
      </c>
      <c r="E3685" s="17" t="s">
        <v>3853</v>
      </c>
    </row>
    <row r="3686" spans="1:5" x14ac:dyDescent="0.25">
      <c r="A3686" s="17" t="s">
        <v>3854</v>
      </c>
      <c r="E3686" s="17" t="s">
        <v>3854</v>
      </c>
    </row>
    <row r="3687" spans="1:5" x14ac:dyDescent="0.25">
      <c r="A3687" s="17" t="s">
        <v>3855</v>
      </c>
      <c r="E3687" s="17" t="s">
        <v>3855</v>
      </c>
    </row>
    <row r="3688" spans="1:5" x14ac:dyDescent="0.25">
      <c r="A3688" s="17" t="s">
        <v>3856</v>
      </c>
      <c r="E3688" s="17" t="s">
        <v>3856</v>
      </c>
    </row>
    <row r="3689" spans="1:5" x14ac:dyDescent="0.25">
      <c r="A3689" s="17" t="s">
        <v>3857</v>
      </c>
      <c r="E3689" s="17" t="s">
        <v>3857</v>
      </c>
    </row>
    <row r="3690" spans="1:5" x14ac:dyDescent="0.25">
      <c r="A3690" s="17" t="s">
        <v>3858</v>
      </c>
      <c r="E3690" s="17" t="s">
        <v>3858</v>
      </c>
    </row>
    <row r="3691" spans="1:5" x14ac:dyDescent="0.25">
      <c r="A3691" s="17" t="s">
        <v>3859</v>
      </c>
      <c r="E3691" s="17" t="s">
        <v>3859</v>
      </c>
    </row>
    <row r="3692" spans="1:5" x14ac:dyDescent="0.25">
      <c r="A3692" s="17" t="s">
        <v>3860</v>
      </c>
      <c r="E3692" s="17" t="s">
        <v>3860</v>
      </c>
    </row>
    <row r="3693" spans="1:5" x14ac:dyDescent="0.25">
      <c r="A3693" s="17" t="s">
        <v>3861</v>
      </c>
      <c r="E3693" s="17" t="s">
        <v>3861</v>
      </c>
    </row>
    <row r="3694" spans="1:5" x14ac:dyDescent="0.25">
      <c r="A3694" s="17" t="s">
        <v>3862</v>
      </c>
      <c r="E3694" s="17" t="s">
        <v>3862</v>
      </c>
    </row>
    <row r="3695" spans="1:5" x14ac:dyDescent="0.25">
      <c r="A3695" s="17" t="s">
        <v>3863</v>
      </c>
      <c r="E3695" s="17" t="s">
        <v>3863</v>
      </c>
    </row>
    <row r="3696" spans="1:5" x14ac:dyDescent="0.25">
      <c r="A3696" s="17" t="s">
        <v>3864</v>
      </c>
      <c r="E3696" s="17" t="s">
        <v>3864</v>
      </c>
    </row>
    <row r="3697" spans="1:5" x14ac:dyDescent="0.25">
      <c r="A3697" s="17" t="s">
        <v>3865</v>
      </c>
      <c r="E3697" s="17" t="s">
        <v>3865</v>
      </c>
    </row>
    <row r="3698" spans="1:5" x14ac:dyDescent="0.25">
      <c r="A3698" s="17" t="s">
        <v>3866</v>
      </c>
      <c r="E3698" s="17" t="s">
        <v>3866</v>
      </c>
    </row>
    <row r="3699" spans="1:5" x14ac:dyDescent="0.25">
      <c r="A3699" s="17" t="s">
        <v>3867</v>
      </c>
      <c r="E3699" s="17" t="s">
        <v>3867</v>
      </c>
    </row>
    <row r="3700" spans="1:5" x14ac:dyDescent="0.25">
      <c r="A3700" s="17" t="s">
        <v>3868</v>
      </c>
      <c r="E3700" s="17" t="s">
        <v>3868</v>
      </c>
    </row>
    <row r="3701" spans="1:5" x14ac:dyDescent="0.25">
      <c r="A3701" s="17" t="s">
        <v>3869</v>
      </c>
      <c r="E3701" s="17" t="s">
        <v>3869</v>
      </c>
    </row>
    <row r="3702" spans="1:5" x14ac:dyDescent="0.25">
      <c r="A3702" s="17" t="s">
        <v>3870</v>
      </c>
      <c r="E3702" s="17" t="s">
        <v>3870</v>
      </c>
    </row>
    <row r="3703" spans="1:5" x14ac:dyDescent="0.25">
      <c r="A3703" s="17" t="s">
        <v>3871</v>
      </c>
      <c r="E3703" s="17" t="s">
        <v>3871</v>
      </c>
    </row>
    <row r="3704" spans="1:5" x14ac:dyDescent="0.25">
      <c r="A3704" s="17" t="s">
        <v>3872</v>
      </c>
      <c r="E3704" s="17" t="s">
        <v>3872</v>
      </c>
    </row>
    <row r="3705" spans="1:5" x14ac:dyDescent="0.25">
      <c r="A3705" s="17" t="s">
        <v>3873</v>
      </c>
      <c r="E3705" s="17" t="s">
        <v>3873</v>
      </c>
    </row>
    <row r="3706" spans="1:5" x14ac:dyDescent="0.25">
      <c r="A3706" s="17" t="s">
        <v>3874</v>
      </c>
      <c r="E3706" s="17" t="s">
        <v>3874</v>
      </c>
    </row>
    <row r="3707" spans="1:5" x14ac:dyDescent="0.25">
      <c r="A3707" s="17" t="s">
        <v>3875</v>
      </c>
      <c r="E3707" s="17" t="s">
        <v>3875</v>
      </c>
    </row>
    <row r="3708" spans="1:5" x14ac:dyDescent="0.25">
      <c r="A3708" s="17" t="s">
        <v>3876</v>
      </c>
      <c r="E3708" s="17" t="s">
        <v>3876</v>
      </c>
    </row>
    <row r="3709" spans="1:5" x14ac:dyDescent="0.25">
      <c r="A3709" s="17" t="s">
        <v>3877</v>
      </c>
      <c r="E3709" s="17" t="s">
        <v>3877</v>
      </c>
    </row>
    <row r="3710" spans="1:5" x14ac:dyDescent="0.25">
      <c r="A3710" s="17" t="s">
        <v>3878</v>
      </c>
      <c r="E3710" s="17" t="s">
        <v>3878</v>
      </c>
    </row>
    <row r="3711" spans="1:5" x14ac:dyDescent="0.25">
      <c r="A3711" s="17" t="s">
        <v>3879</v>
      </c>
      <c r="E3711" s="17" t="s">
        <v>3879</v>
      </c>
    </row>
    <row r="3712" spans="1:5" x14ac:dyDescent="0.25">
      <c r="A3712" s="17" t="s">
        <v>3880</v>
      </c>
      <c r="E3712" s="17" t="s">
        <v>3880</v>
      </c>
    </row>
    <row r="3713" spans="1:5" x14ac:dyDescent="0.25">
      <c r="A3713" s="17" t="s">
        <v>3881</v>
      </c>
      <c r="E3713" s="17" t="s">
        <v>3881</v>
      </c>
    </row>
    <row r="3714" spans="1:5" x14ac:dyDescent="0.25">
      <c r="A3714" s="17" t="s">
        <v>3882</v>
      </c>
      <c r="E3714" s="17" t="s">
        <v>3882</v>
      </c>
    </row>
    <row r="3715" spans="1:5" x14ac:dyDescent="0.25">
      <c r="A3715" s="17" t="s">
        <v>3883</v>
      </c>
      <c r="E3715" s="17" t="s">
        <v>3883</v>
      </c>
    </row>
    <row r="3716" spans="1:5" x14ac:dyDescent="0.25">
      <c r="A3716" s="17" t="s">
        <v>3884</v>
      </c>
      <c r="E3716" s="17" t="s">
        <v>3884</v>
      </c>
    </row>
    <row r="3717" spans="1:5" x14ac:dyDescent="0.25">
      <c r="A3717" s="17" t="s">
        <v>3885</v>
      </c>
      <c r="E3717" s="17" t="s">
        <v>3885</v>
      </c>
    </row>
    <row r="3718" spans="1:5" x14ac:dyDescent="0.25">
      <c r="A3718" s="17" t="s">
        <v>3886</v>
      </c>
      <c r="E3718" s="17" t="s">
        <v>3886</v>
      </c>
    </row>
    <row r="3719" spans="1:5" x14ac:dyDescent="0.25">
      <c r="A3719" s="17" t="s">
        <v>3887</v>
      </c>
      <c r="E3719" s="17" t="s">
        <v>3887</v>
      </c>
    </row>
    <row r="3720" spans="1:5" x14ac:dyDescent="0.25">
      <c r="A3720" s="17" t="s">
        <v>3888</v>
      </c>
      <c r="E3720" s="17" t="s">
        <v>3888</v>
      </c>
    </row>
    <row r="3721" spans="1:5" x14ac:dyDescent="0.25">
      <c r="A3721" s="17" t="s">
        <v>3889</v>
      </c>
      <c r="E3721" s="17" t="s">
        <v>3889</v>
      </c>
    </row>
    <row r="3722" spans="1:5" x14ac:dyDescent="0.25">
      <c r="A3722" s="17" t="s">
        <v>3890</v>
      </c>
      <c r="E3722" s="17" t="s">
        <v>3890</v>
      </c>
    </row>
    <row r="3723" spans="1:5" x14ac:dyDescent="0.25">
      <c r="A3723" s="17" t="s">
        <v>3891</v>
      </c>
      <c r="E3723" s="17" t="s">
        <v>3891</v>
      </c>
    </row>
    <row r="3724" spans="1:5" x14ac:dyDescent="0.25">
      <c r="A3724" s="17" t="s">
        <v>3892</v>
      </c>
      <c r="E3724" s="17" t="s">
        <v>3892</v>
      </c>
    </row>
    <row r="3725" spans="1:5" x14ac:dyDescent="0.25">
      <c r="A3725" s="17" t="s">
        <v>3893</v>
      </c>
      <c r="E3725" s="17" t="s">
        <v>3893</v>
      </c>
    </row>
    <row r="3726" spans="1:5" x14ac:dyDescent="0.25">
      <c r="A3726" s="17" t="s">
        <v>3894</v>
      </c>
      <c r="E3726" s="17" t="s">
        <v>3894</v>
      </c>
    </row>
    <row r="3727" spans="1:5" x14ac:dyDescent="0.25">
      <c r="A3727" s="17" t="s">
        <v>3895</v>
      </c>
      <c r="E3727" s="17" t="s">
        <v>3895</v>
      </c>
    </row>
    <row r="3728" spans="1:5" x14ac:dyDescent="0.25">
      <c r="A3728" s="17" t="s">
        <v>3896</v>
      </c>
      <c r="E3728" s="17" t="s">
        <v>3896</v>
      </c>
    </row>
    <row r="3729" spans="1:5" x14ac:dyDescent="0.25">
      <c r="A3729" s="17" t="s">
        <v>3897</v>
      </c>
      <c r="E3729" s="17" t="s">
        <v>3897</v>
      </c>
    </row>
    <row r="3730" spans="1:5" x14ac:dyDescent="0.25">
      <c r="A3730" s="17" t="s">
        <v>3898</v>
      </c>
      <c r="E3730" s="17" t="s">
        <v>3898</v>
      </c>
    </row>
    <row r="3731" spans="1:5" x14ac:dyDescent="0.25">
      <c r="A3731" s="17" t="s">
        <v>3899</v>
      </c>
      <c r="E3731" s="17" t="s">
        <v>3899</v>
      </c>
    </row>
    <row r="3732" spans="1:5" x14ac:dyDescent="0.25">
      <c r="A3732" s="17" t="s">
        <v>3900</v>
      </c>
      <c r="E3732" s="17" t="s">
        <v>3900</v>
      </c>
    </row>
    <row r="3733" spans="1:5" x14ac:dyDescent="0.25">
      <c r="A3733" s="17" t="s">
        <v>3901</v>
      </c>
      <c r="E3733" s="17" t="s">
        <v>3901</v>
      </c>
    </row>
    <row r="3734" spans="1:5" x14ac:dyDescent="0.25">
      <c r="A3734" s="17" t="s">
        <v>3902</v>
      </c>
      <c r="E3734" s="17" t="s">
        <v>3902</v>
      </c>
    </row>
    <row r="3735" spans="1:5" x14ac:dyDescent="0.25">
      <c r="A3735" s="17" t="s">
        <v>3903</v>
      </c>
      <c r="E3735" s="17" t="s">
        <v>3903</v>
      </c>
    </row>
    <row r="3736" spans="1:5" x14ac:dyDescent="0.25">
      <c r="A3736" s="17" t="s">
        <v>3904</v>
      </c>
      <c r="E3736" s="17" t="s">
        <v>3904</v>
      </c>
    </row>
    <row r="3737" spans="1:5" x14ac:dyDescent="0.25">
      <c r="A3737" s="17" t="s">
        <v>3905</v>
      </c>
      <c r="E3737" s="17" t="s">
        <v>3905</v>
      </c>
    </row>
    <row r="3738" spans="1:5" x14ac:dyDescent="0.25">
      <c r="A3738" s="17" t="s">
        <v>3906</v>
      </c>
      <c r="E3738" s="17" t="s">
        <v>3906</v>
      </c>
    </row>
    <row r="3739" spans="1:5" x14ac:dyDescent="0.25">
      <c r="A3739" s="17" t="s">
        <v>3907</v>
      </c>
      <c r="E3739" s="17" t="s">
        <v>3907</v>
      </c>
    </row>
    <row r="3740" spans="1:5" x14ac:dyDescent="0.25">
      <c r="A3740" s="17" t="s">
        <v>3908</v>
      </c>
      <c r="E3740" s="17" t="s">
        <v>3908</v>
      </c>
    </row>
    <row r="3741" spans="1:5" x14ac:dyDescent="0.25">
      <c r="A3741" s="17" t="s">
        <v>3909</v>
      </c>
      <c r="E3741" s="17" t="s">
        <v>3909</v>
      </c>
    </row>
    <row r="3742" spans="1:5" x14ac:dyDescent="0.25">
      <c r="A3742" s="17" t="s">
        <v>3910</v>
      </c>
      <c r="E3742" s="17" t="s">
        <v>3910</v>
      </c>
    </row>
    <row r="3743" spans="1:5" x14ac:dyDescent="0.25">
      <c r="A3743" s="17" t="s">
        <v>3911</v>
      </c>
      <c r="E3743" s="17" t="s">
        <v>3911</v>
      </c>
    </row>
    <row r="3744" spans="1:5" x14ac:dyDescent="0.25">
      <c r="A3744" s="17" t="s">
        <v>3912</v>
      </c>
      <c r="E3744" s="17" t="s">
        <v>3912</v>
      </c>
    </row>
    <row r="3745" spans="1:5" x14ac:dyDescent="0.25">
      <c r="A3745" s="17" t="s">
        <v>3913</v>
      </c>
      <c r="E3745" s="17" t="s">
        <v>3913</v>
      </c>
    </row>
    <row r="3746" spans="1:5" x14ac:dyDescent="0.25">
      <c r="A3746" s="17" t="s">
        <v>3914</v>
      </c>
      <c r="E3746" s="17" t="s">
        <v>3914</v>
      </c>
    </row>
    <row r="3747" spans="1:5" x14ac:dyDescent="0.25">
      <c r="A3747" s="17" t="s">
        <v>3915</v>
      </c>
      <c r="E3747" s="17" t="s">
        <v>3915</v>
      </c>
    </row>
    <row r="3748" spans="1:5" x14ac:dyDescent="0.25">
      <c r="A3748" s="17" t="s">
        <v>3916</v>
      </c>
      <c r="E3748" s="17" t="s">
        <v>3916</v>
      </c>
    </row>
    <row r="3749" spans="1:5" x14ac:dyDescent="0.25">
      <c r="A3749" s="17" t="s">
        <v>3917</v>
      </c>
      <c r="E3749" s="17" t="s">
        <v>3917</v>
      </c>
    </row>
    <row r="3750" spans="1:5" x14ac:dyDescent="0.25">
      <c r="A3750" s="17" t="s">
        <v>3918</v>
      </c>
      <c r="E3750" s="17" t="s">
        <v>3918</v>
      </c>
    </row>
    <row r="3751" spans="1:5" x14ac:dyDescent="0.25">
      <c r="A3751" s="17" t="s">
        <v>3919</v>
      </c>
      <c r="E3751" s="17" t="s">
        <v>3919</v>
      </c>
    </row>
    <row r="3752" spans="1:5" x14ac:dyDescent="0.25">
      <c r="A3752" s="17" t="s">
        <v>3920</v>
      </c>
      <c r="E3752" s="17" t="s">
        <v>3920</v>
      </c>
    </row>
    <row r="3753" spans="1:5" x14ac:dyDescent="0.25">
      <c r="A3753" s="17" t="s">
        <v>3921</v>
      </c>
      <c r="E3753" s="17" t="s">
        <v>3921</v>
      </c>
    </row>
    <row r="3754" spans="1:5" x14ac:dyDescent="0.25">
      <c r="A3754" s="17" t="s">
        <v>3922</v>
      </c>
      <c r="E3754" s="17" t="s">
        <v>3922</v>
      </c>
    </row>
    <row r="3755" spans="1:5" x14ac:dyDescent="0.25">
      <c r="A3755" s="17" t="s">
        <v>3923</v>
      </c>
      <c r="E3755" s="17" t="s">
        <v>3923</v>
      </c>
    </row>
    <row r="3756" spans="1:5" x14ac:dyDescent="0.25">
      <c r="A3756" s="17" t="s">
        <v>3924</v>
      </c>
      <c r="E3756" s="17" t="s">
        <v>3924</v>
      </c>
    </row>
    <row r="3757" spans="1:5" x14ac:dyDescent="0.25">
      <c r="A3757" s="17" t="s">
        <v>3925</v>
      </c>
      <c r="E3757" s="17" t="s">
        <v>3925</v>
      </c>
    </row>
    <row r="3758" spans="1:5" x14ac:dyDescent="0.25">
      <c r="A3758" s="17" t="s">
        <v>3926</v>
      </c>
      <c r="E3758" s="17" t="s">
        <v>3926</v>
      </c>
    </row>
    <row r="3759" spans="1:5" x14ac:dyDescent="0.25">
      <c r="A3759" s="17" t="s">
        <v>3927</v>
      </c>
      <c r="E3759" s="17" t="s">
        <v>3927</v>
      </c>
    </row>
    <row r="3760" spans="1:5" x14ac:dyDescent="0.25">
      <c r="A3760" s="17" t="s">
        <v>3928</v>
      </c>
      <c r="E3760" s="17" t="s">
        <v>3928</v>
      </c>
    </row>
    <row r="3761" spans="1:5" x14ac:dyDescent="0.25">
      <c r="A3761" s="17" t="s">
        <v>3929</v>
      </c>
      <c r="E3761" s="17" t="s">
        <v>3929</v>
      </c>
    </row>
    <row r="3762" spans="1:5" x14ac:dyDescent="0.25">
      <c r="A3762" s="17" t="s">
        <v>3930</v>
      </c>
      <c r="E3762" s="17" t="s">
        <v>3930</v>
      </c>
    </row>
    <row r="3763" spans="1:5" x14ac:dyDescent="0.25">
      <c r="A3763" s="17" t="s">
        <v>3931</v>
      </c>
      <c r="E3763" s="17" t="s">
        <v>3931</v>
      </c>
    </row>
    <row r="3764" spans="1:5" x14ac:dyDescent="0.25">
      <c r="A3764" s="17" t="s">
        <v>3932</v>
      </c>
      <c r="E3764" s="17" t="s">
        <v>3932</v>
      </c>
    </row>
    <row r="3765" spans="1:5" x14ac:dyDescent="0.25">
      <c r="A3765" s="17" t="s">
        <v>3933</v>
      </c>
      <c r="E3765" s="17" t="s">
        <v>3933</v>
      </c>
    </row>
    <row r="3766" spans="1:5" x14ac:dyDescent="0.25">
      <c r="A3766" s="17" t="s">
        <v>3934</v>
      </c>
      <c r="E3766" s="17" t="s">
        <v>3934</v>
      </c>
    </row>
    <row r="3767" spans="1:5" x14ac:dyDescent="0.25">
      <c r="A3767" s="17" t="s">
        <v>3935</v>
      </c>
      <c r="E3767" s="17" t="s">
        <v>3935</v>
      </c>
    </row>
    <row r="3768" spans="1:5" x14ac:dyDescent="0.25">
      <c r="A3768" s="17" t="s">
        <v>3936</v>
      </c>
      <c r="E3768" s="17" t="s">
        <v>3936</v>
      </c>
    </row>
    <row r="3769" spans="1:5" x14ac:dyDescent="0.25">
      <c r="A3769" s="17" t="s">
        <v>3937</v>
      </c>
      <c r="E3769" s="17" t="s">
        <v>3937</v>
      </c>
    </row>
    <row r="3770" spans="1:5" x14ac:dyDescent="0.25">
      <c r="A3770" s="17" t="s">
        <v>3938</v>
      </c>
      <c r="E3770" s="17" t="s">
        <v>3938</v>
      </c>
    </row>
    <row r="3771" spans="1:5" x14ac:dyDescent="0.25">
      <c r="A3771" s="17" t="s">
        <v>3939</v>
      </c>
      <c r="E3771" s="17" t="s">
        <v>3939</v>
      </c>
    </row>
    <row r="3772" spans="1:5" x14ac:dyDescent="0.25">
      <c r="A3772" s="17" t="s">
        <v>3940</v>
      </c>
      <c r="E3772" s="17" t="s">
        <v>3940</v>
      </c>
    </row>
    <row r="3773" spans="1:5" x14ac:dyDescent="0.25">
      <c r="A3773" s="17" t="s">
        <v>3941</v>
      </c>
      <c r="E3773" s="17" t="s">
        <v>3941</v>
      </c>
    </row>
    <row r="3774" spans="1:5" x14ac:dyDescent="0.25">
      <c r="A3774" s="17" t="s">
        <v>3942</v>
      </c>
      <c r="E3774" s="17" t="s">
        <v>3942</v>
      </c>
    </row>
    <row r="3775" spans="1:5" x14ac:dyDescent="0.25">
      <c r="A3775" s="17" t="s">
        <v>3943</v>
      </c>
      <c r="E3775" s="17" t="s">
        <v>3943</v>
      </c>
    </row>
    <row r="3776" spans="1:5" x14ac:dyDescent="0.25">
      <c r="A3776" s="17" t="s">
        <v>3944</v>
      </c>
      <c r="E3776" s="17" t="s">
        <v>3944</v>
      </c>
    </row>
    <row r="3777" spans="1:5" x14ac:dyDescent="0.25">
      <c r="A3777" s="17" t="s">
        <v>3945</v>
      </c>
      <c r="E3777" s="17" t="s">
        <v>3945</v>
      </c>
    </row>
    <row r="3778" spans="1:5" x14ac:dyDescent="0.25">
      <c r="A3778" s="17" t="s">
        <v>3946</v>
      </c>
      <c r="E3778" s="17" t="s">
        <v>3946</v>
      </c>
    </row>
    <row r="3779" spans="1:5" x14ac:dyDescent="0.25">
      <c r="A3779" s="17" t="s">
        <v>3947</v>
      </c>
      <c r="E3779" s="17" t="s">
        <v>3947</v>
      </c>
    </row>
    <row r="3780" spans="1:5" x14ac:dyDescent="0.25">
      <c r="A3780" s="17" t="s">
        <v>3948</v>
      </c>
      <c r="E3780" s="17" t="s">
        <v>3948</v>
      </c>
    </row>
    <row r="3781" spans="1:5" x14ac:dyDescent="0.25">
      <c r="A3781" s="17" t="s">
        <v>3949</v>
      </c>
      <c r="E3781" s="17" t="s">
        <v>3949</v>
      </c>
    </row>
    <row r="3782" spans="1:5" x14ac:dyDescent="0.25">
      <c r="A3782" s="17" t="s">
        <v>3950</v>
      </c>
      <c r="E3782" s="17" t="s">
        <v>3950</v>
      </c>
    </row>
    <row r="3783" spans="1:5" x14ac:dyDescent="0.25">
      <c r="A3783" s="17" t="s">
        <v>3951</v>
      </c>
      <c r="E3783" s="17" t="s">
        <v>3951</v>
      </c>
    </row>
    <row r="3784" spans="1:5" x14ac:dyDescent="0.25">
      <c r="A3784" s="17" t="s">
        <v>3952</v>
      </c>
      <c r="E3784" s="17" t="s">
        <v>3952</v>
      </c>
    </row>
    <row r="3785" spans="1:5" x14ac:dyDescent="0.25">
      <c r="A3785" s="17" t="s">
        <v>3953</v>
      </c>
      <c r="E3785" s="17" t="s">
        <v>3953</v>
      </c>
    </row>
    <row r="3786" spans="1:5" x14ac:dyDescent="0.25">
      <c r="A3786" s="17" t="s">
        <v>3954</v>
      </c>
      <c r="E3786" s="17" t="s">
        <v>3954</v>
      </c>
    </row>
    <row r="3787" spans="1:5" x14ac:dyDescent="0.25">
      <c r="A3787" s="17" t="s">
        <v>3955</v>
      </c>
      <c r="E3787" s="17" t="s">
        <v>3955</v>
      </c>
    </row>
    <row r="3788" spans="1:5" x14ac:dyDescent="0.25">
      <c r="A3788" s="17" t="s">
        <v>3956</v>
      </c>
      <c r="E3788" s="17" t="s">
        <v>3956</v>
      </c>
    </row>
    <row r="3789" spans="1:5" x14ac:dyDescent="0.25">
      <c r="A3789" s="17" t="s">
        <v>3957</v>
      </c>
      <c r="E3789" s="17" t="s">
        <v>3957</v>
      </c>
    </row>
    <row r="3790" spans="1:5" x14ac:dyDescent="0.25">
      <c r="A3790" s="17" t="s">
        <v>3958</v>
      </c>
      <c r="E3790" s="17" t="s">
        <v>3958</v>
      </c>
    </row>
    <row r="3791" spans="1:5" x14ac:dyDescent="0.25">
      <c r="A3791" s="17" t="s">
        <v>3959</v>
      </c>
      <c r="E3791" s="17" t="s">
        <v>3959</v>
      </c>
    </row>
    <row r="3792" spans="1:5" x14ac:dyDescent="0.25">
      <c r="A3792" s="17" t="s">
        <v>3960</v>
      </c>
      <c r="E3792" s="17" t="s">
        <v>3960</v>
      </c>
    </row>
    <row r="3793" spans="1:5" x14ac:dyDescent="0.25">
      <c r="A3793" s="17" t="s">
        <v>3961</v>
      </c>
      <c r="E3793" s="17" t="s">
        <v>3961</v>
      </c>
    </row>
    <row r="3794" spans="1:5" x14ac:dyDescent="0.25">
      <c r="A3794" s="17" t="s">
        <v>3962</v>
      </c>
      <c r="E3794" s="17" t="s">
        <v>3962</v>
      </c>
    </row>
    <row r="3795" spans="1:5" x14ac:dyDescent="0.25">
      <c r="A3795" s="17" t="s">
        <v>3963</v>
      </c>
      <c r="E3795" s="17" t="s">
        <v>3963</v>
      </c>
    </row>
    <row r="3796" spans="1:5" x14ac:dyDescent="0.25">
      <c r="A3796" s="17" t="s">
        <v>3964</v>
      </c>
      <c r="E3796" s="17" t="s">
        <v>3964</v>
      </c>
    </row>
    <row r="3797" spans="1:5" x14ac:dyDescent="0.25">
      <c r="A3797" s="17" t="s">
        <v>3965</v>
      </c>
      <c r="E3797" s="17" t="s">
        <v>3965</v>
      </c>
    </row>
    <row r="3798" spans="1:5" x14ac:dyDescent="0.25">
      <c r="A3798" s="17" t="s">
        <v>3966</v>
      </c>
      <c r="E3798" s="17" t="s">
        <v>3966</v>
      </c>
    </row>
    <row r="3799" spans="1:5" x14ac:dyDescent="0.25">
      <c r="A3799" s="17" t="s">
        <v>3967</v>
      </c>
      <c r="E3799" s="17" t="s">
        <v>3967</v>
      </c>
    </row>
    <row r="3800" spans="1:5" x14ac:dyDescent="0.25">
      <c r="A3800" s="17" t="s">
        <v>3968</v>
      </c>
      <c r="E3800" s="17" t="s">
        <v>3968</v>
      </c>
    </row>
    <row r="3801" spans="1:5" x14ac:dyDescent="0.25">
      <c r="A3801" s="17" t="s">
        <v>3969</v>
      </c>
      <c r="E3801" s="17" t="s">
        <v>3969</v>
      </c>
    </row>
    <row r="3802" spans="1:5" x14ac:dyDescent="0.25">
      <c r="A3802" s="17" t="s">
        <v>3970</v>
      </c>
      <c r="E3802" s="17" t="s">
        <v>3970</v>
      </c>
    </row>
    <row r="3803" spans="1:5" x14ac:dyDescent="0.25">
      <c r="A3803" s="17" t="s">
        <v>3971</v>
      </c>
      <c r="E3803" s="17" t="s">
        <v>3971</v>
      </c>
    </row>
    <row r="3804" spans="1:5" x14ac:dyDescent="0.25">
      <c r="A3804" s="17" t="s">
        <v>3972</v>
      </c>
      <c r="E3804" s="17" t="s">
        <v>3972</v>
      </c>
    </row>
    <row r="3805" spans="1:5" x14ac:dyDescent="0.25">
      <c r="A3805" s="17" t="s">
        <v>3973</v>
      </c>
      <c r="E3805" s="17" t="s">
        <v>3973</v>
      </c>
    </row>
    <row r="3806" spans="1:5" x14ac:dyDescent="0.25">
      <c r="A3806" s="17" t="s">
        <v>3974</v>
      </c>
      <c r="E3806" s="17" t="s">
        <v>3974</v>
      </c>
    </row>
    <row r="3807" spans="1:5" x14ac:dyDescent="0.25">
      <c r="A3807" s="17" t="s">
        <v>3975</v>
      </c>
      <c r="E3807" s="17" t="s">
        <v>3975</v>
      </c>
    </row>
    <row r="3808" spans="1:5" x14ac:dyDescent="0.25">
      <c r="A3808" s="17" t="s">
        <v>3976</v>
      </c>
      <c r="E3808" s="17" t="s">
        <v>3976</v>
      </c>
    </row>
    <row r="3809" spans="1:5" x14ac:dyDescent="0.25">
      <c r="A3809" s="17" t="s">
        <v>3977</v>
      </c>
      <c r="E3809" s="17" t="s">
        <v>3977</v>
      </c>
    </row>
    <row r="3810" spans="1:5" x14ac:dyDescent="0.25">
      <c r="A3810" s="17" t="s">
        <v>3978</v>
      </c>
      <c r="E3810" s="17" t="s">
        <v>3978</v>
      </c>
    </row>
    <row r="3811" spans="1:5" x14ac:dyDescent="0.25">
      <c r="A3811" s="17" t="s">
        <v>3979</v>
      </c>
      <c r="E3811" s="17" t="s">
        <v>3979</v>
      </c>
    </row>
    <row r="3812" spans="1:5" x14ac:dyDescent="0.25">
      <c r="A3812" s="17" t="s">
        <v>3980</v>
      </c>
      <c r="E3812" s="17" t="s">
        <v>3980</v>
      </c>
    </row>
    <row r="3813" spans="1:5" x14ac:dyDescent="0.25">
      <c r="A3813" s="17" t="s">
        <v>3981</v>
      </c>
      <c r="E3813" s="17" t="s">
        <v>3981</v>
      </c>
    </row>
    <row r="3814" spans="1:5" x14ac:dyDescent="0.25">
      <c r="A3814" s="17" t="s">
        <v>3982</v>
      </c>
      <c r="E3814" s="17" t="s">
        <v>3982</v>
      </c>
    </row>
    <row r="3815" spans="1:5" x14ac:dyDescent="0.25">
      <c r="A3815" s="17" t="s">
        <v>3983</v>
      </c>
      <c r="E3815" s="17" t="s">
        <v>3983</v>
      </c>
    </row>
    <row r="3816" spans="1:5" x14ac:dyDescent="0.25">
      <c r="A3816" s="17" t="s">
        <v>3984</v>
      </c>
      <c r="E3816" s="17" t="s">
        <v>3984</v>
      </c>
    </row>
    <row r="3817" spans="1:5" x14ac:dyDescent="0.25">
      <c r="A3817" s="17" t="s">
        <v>3985</v>
      </c>
      <c r="E3817" s="17" t="s">
        <v>3985</v>
      </c>
    </row>
    <row r="3818" spans="1:5" x14ac:dyDescent="0.25">
      <c r="A3818" s="17" t="s">
        <v>3986</v>
      </c>
      <c r="E3818" s="17" t="s">
        <v>3986</v>
      </c>
    </row>
    <row r="3819" spans="1:5" x14ac:dyDescent="0.25">
      <c r="A3819" s="17" t="s">
        <v>3987</v>
      </c>
      <c r="E3819" s="17" t="s">
        <v>3987</v>
      </c>
    </row>
    <row r="3820" spans="1:5" x14ac:dyDescent="0.25">
      <c r="A3820" s="17" t="s">
        <v>3988</v>
      </c>
      <c r="E3820" s="17" t="s">
        <v>3988</v>
      </c>
    </row>
    <row r="3821" spans="1:5" x14ac:dyDescent="0.25">
      <c r="A3821" s="17" t="s">
        <v>3989</v>
      </c>
      <c r="E3821" s="17" t="s">
        <v>3989</v>
      </c>
    </row>
    <row r="3822" spans="1:5" x14ac:dyDescent="0.25">
      <c r="A3822" s="17" t="s">
        <v>3990</v>
      </c>
      <c r="E3822" s="17" t="s">
        <v>3990</v>
      </c>
    </row>
    <row r="3823" spans="1:5" x14ac:dyDescent="0.25">
      <c r="A3823" s="17" t="s">
        <v>3991</v>
      </c>
      <c r="E3823" s="17" t="s">
        <v>3991</v>
      </c>
    </row>
    <row r="3824" spans="1:5" x14ac:dyDescent="0.25">
      <c r="A3824" s="17" t="s">
        <v>3992</v>
      </c>
      <c r="E3824" s="17" t="s">
        <v>3992</v>
      </c>
    </row>
    <row r="3825" spans="1:5" x14ac:dyDescent="0.25">
      <c r="A3825" s="17" t="s">
        <v>3993</v>
      </c>
      <c r="E3825" s="17" t="s">
        <v>3993</v>
      </c>
    </row>
    <row r="3826" spans="1:5" x14ac:dyDescent="0.25">
      <c r="A3826" s="17" t="s">
        <v>3994</v>
      </c>
      <c r="E3826" s="17" t="s">
        <v>3994</v>
      </c>
    </row>
    <row r="3827" spans="1:5" x14ac:dyDescent="0.25">
      <c r="A3827" s="17" t="s">
        <v>3995</v>
      </c>
      <c r="E3827" s="17" t="s">
        <v>3995</v>
      </c>
    </row>
    <row r="3828" spans="1:5" x14ac:dyDescent="0.25">
      <c r="A3828" s="17" t="s">
        <v>3996</v>
      </c>
      <c r="E3828" s="17" t="s">
        <v>3996</v>
      </c>
    </row>
    <row r="3829" spans="1:5" x14ac:dyDescent="0.25">
      <c r="A3829" s="17" t="s">
        <v>3997</v>
      </c>
      <c r="E3829" s="17" t="s">
        <v>3997</v>
      </c>
    </row>
    <row r="3830" spans="1:5" x14ac:dyDescent="0.25">
      <c r="A3830" s="17" t="s">
        <v>3998</v>
      </c>
      <c r="E3830" s="17" t="s">
        <v>3998</v>
      </c>
    </row>
    <row r="3831" spans="1:5" x14ac:dyDescent="0.25">
      <c r="A3831" s="17" t="s">
        <v>3999</v>
      </c>
      <c r="E3831" s="17" t="s">
        <v>3999</v>
      </c>
    </row>
    <row r="3832" spans="1:5" x14ac:dyDescent="0.25">
      <c r="A3832" s="17" t="s">
        <v>4000</v>
      </c>
      <c r="E3832" s="17" t="s">
        <v>4000</v>
      </c>
    </row>
    <row r="3833" spans="1:5" x14ac:dyDescent="0.25">
      <c r="A3833" s="17" t="s">
        <v>4001</v>
      </c>
      <c r="E3833" s="17" t="s">
        <v>4001</v>
      </c>
    </row>
    <row r="3834" spans="1:5" x14ac:dyDescent="0.25">
      <c r="A3834" s="17" t="s">
        <v>4002</v>
      </c>
      <c r="E3834" s="17" t="s">
        <v>4002</v>
      </c>
    </row>
    <row r="3835" spans="1:5" x14ac:dyDescent="0.25">
      <c r="A3835" s="17" t="s">
        <v>4003</v>
      </c>
      <c r="E3835" s="17" t="s">
        <v>4003</v>
      </c>
    </row>
    <row r="3836" spans="1:5" x14ac:dyDescent="0.25">
      <c r="A3836" s="17" t="s">
        <v>4004</v>
      </c>
      <c r="E3836" s="17" t="s">
        <v>4004</v>
      </c>
    </row>
    <row r="3837" spans="1:5" x14ac:dyDescent="0.25">
      <c r="A3837" s="17" t="s">
        <v>4005</v>
      </c>
      <c r="E3837" s="17" t="s">
        <v>4005</v>
      </c>
    </row>
    <row r="3838" spans="1:5" x14ac:dyDescent="0.25">
      <c r="A3838" s="17" t="s">
        <v>4006</v>
      </c>
      <c r="E3838" s="17" t="s">
        <v>4006</v>
      </c>
    </row>
    <row r="3839" spans="1:5" x14ac:dyDescent="0.25">
      <c r="A3839" s="17" t="s">
        <v>4007</v>
      </c>
      <c r="E3839" s="17" t="s">
        <v>4007</v>
      </c>
    </row>
    <row r="3840" spans="1:5" x14ac:dyDescent="0.25">
      <c r="A3840" s="17" t="s">
        <v>4008</v>
      </c>
      <c r="E3840" s="17" t="s">
        <v>4008</v>
      </c>
    </row>
    <row r="3841" spans="1:5" x14ac:dyDescent="0.25">
      <c r="A3841" s="17" t="s">
        <v>4009</v>
      </c>
      <c r="E3841" s="17" t="s">
        <v>4009</v>
      </c>
    </row>
    <row r="3842" spans="1:5" x14ac:dyDescent="0.25">
      <c r="A3842" s="17" t="s">
        <v>4010</v>
      </c>
      <c r="E3842" s="17" t="s">
        <v>4010</v>
      </c>
    </row>
    <row r="3843" spans="1:5" x14ac:dyDescent="0.25">
      <c r="A3843" s="17" t="s">
        <v>4011</v>
      </c>
      <c r="E3843" s="17" t="s">
        <v>4011</v>
      </c>
    </row>
    <row r="3844" spans="1:5" x14ac:dyDescent="0.25">
      <c r="A3844" s="17" t="s">
        <v>4012</v>
      </c>
      <c r="E3844" s="17" t="s">
        <v>4012</v>
      </c>
    </row>
    <row r="3845" spans="1:5" x14ac:dyDescent="0.25">
      <c r="A3845" s="17" t="s">
        <v>4013</v>
      </c>
      <c r="E3845" s="17" t="s">
        <v>4013</v>
      </c>
    </row>
    <row r="3846" spans="1:5" x14ac:dyDescent="0.25">
      <c r="A3846" s="17" t="s">
        <v>4014</v>
      </c>
      <c r="E3846" s="17" t="s">
        <v>4014</v>
      </c>
    </row>
    <row r="3847" spans="1:5" x14ac:dyDescent="0.25">
      <c r="A3847" s="17" t="s">
        <v>4015</v>
      </c>
      <c r="E3847" s="17" t="s">
        <v>4015</v>
      </c>
    </row>
    <row r="3848" spans="1:5" x14ac:dyDescent="0.25">
      <c r="A3848" s="17" t="s">
        <v>4016</v>
      </c>
      <c r="E3848" s="17" t="s">
        <v>4016</v>
      </c>
    </row>
    <row r="3849" spans="1:5" x14ac:dyDescent="0.25">
      <c r="A3849" s="17" t="s">
        <v>4017</v>
      </c>
      <c r="E3849" s="17" t="s">
        <v>4017</v>
      </c>
    </row>
    <row r="3850" spans="1:5" x14ac:dyDescent="0.25">
      <c r="A3850" s="17" t="s">
        <v>4018</v>
      </c>
      <c r="E3850" s="17" t="s">
        <v>4018</v>
      </c>
    </row>
    <row r="3851" spans="1:5" x14ac:dyDescent="0.25">
      <c r="A3851" s="17" t="s">
        <v>4019</v>
      </c>
      <c r="E3851" s="17" t="s">
        <v>4019</v>
      </c>
    </row>
    <row r="3852" spans="1:5" x14ac:dyDescent="0.25">
      <c r="A3852" s="17" t="s">
        <v>4020</v>
      </c>
      <c r="E3852" s="17" t="s">
        <v>4020</v>
      </c>
    </row>
    <row r="3853" spans="1:5" x14ac:dyDescent="0.25">
      <c r="A3853" s="17" t="s">
        <v>4021</v>
      </c>
      <c r="E3853" s="17" t="s">
        <v>4021</v>
      </c>
    </row>
    <row r="3854" spans="1:5" x14ac:dyDescent="0.25">
      <c r="A3854" s="17" t="s">
        <v>4022</v>
      </c>
      <c r="E3854" s="17" t="s">
        <v>4022</v>
      </c>
    </row>
    <row r="3855" spans="1:5" x14ac:dyDescent="0.25">
      <c r="A3855" s="17" t="s">
        <v>4023</v>
      </c>
      <c r="E3855" s="17" t="s">
        <v>4023</v>
      </c>
    </row>
    <row r="3856" spans="1:5" x14ac:dyDescent="0.25">
      <c r="A3856" s="17" t="s">
        <v>4024</v>
      </c>
      <c r="E3856" s="17" t="s">
        <v>4024</v>
      </c>
    </row>
    <row r="3857" spans="1:5" x14ac:dyDescent="0.25">
      <c r="A3857" s="17" t="s">
        <v>4025</v>
      </c>
      <c r="E3857" s="17" t="s">
        <v>4025</v>
      </c>
    </row>
    <row r="3858" spans="1:5" x14ac:dyDescent="0.25">
      <c r="A3858" s="17" t="s">
        <v>4026</v>
      </c>
      <c r="E3858" s="17" t="s">
        <v>4026</v>
      </c>
    </row>
    <row r="3859" spans="1:5" x14ac:dyDescent="0.25">
      <c r="A3859" s="17" t="s">
        <v>4027</v>
      </c>
      <c r="E3859" s="17" t="s">
        <v>4027</v>
      </c>
    </row>
    <row r="3860" spans="1:5" x14ac:dyDescent="0.25">
      <c r="A3860" s="17" t="s">
        <v>4028</v>
      </c>
      <c r="E3860" s="17" t="s">
        <v>4028</v>
      </c>
    </row>
    <row r="3861" spans="1:5" x14ac:dyDescent="0.25">
      <c r="A3861" s="17" t="s">
        <v>4029</v>
      </c>
      <c r="E3861" s="17" t="s">
        <v>4029</v>
      </c>
    </row>
    <row r="3862" spans="1:5" x14ac:dyDescent="0.25">
      <c r="A3862" s="17" t="s">
        <v>4030</v>
      </c>
      <c r="E3862" s="17" t="s">
        <v>4030</v>
      </c>
    </row>
    <row r="3863" spans="1:5" x14ac:dyDescent="0.25">
      <c r="A3863" s="17" t="s">
        <v>4031</v>
      </c>
      <c r="E3863" s="17" t="s">
        <v>4031</v>
      </c>
    </row>
    <row r="3864" spans="1:5" x14ac:dyDescent="0.25">
      <c r="A3864" s="17" t="s">
        <v>4032</v>
      </c>
      <c r="E3864" s="17" t="s">
        <v>4032</v>
      </c>
    </row>
    <row r="3865" spans="1:5" x14ac:dyDescent="0.25">
      <c r="A3865" s="17" t="s">
        <v>4033</v>
      </c>
      <c r="E3865" s="17" t="s">
        <v>4033</v>
      </c>
    </row>
    <row r="3866" spans="1:5" x14ac:dyDescent="0.25">
      <c r="A3866" s="17" t="s">
        <v>4034</v>
      </c>
      <c r="E3866" s="17" t="s">
        <v>4034</v>
      </c>
    </row>
    <row r="3867" spans="1:5" x14ac:dyDescent="0.25">
      <c r="A3867" s="17" t="s">
        <v>4035</v>
      </c>
      <c r="E3867" s="17" t="s">
        <v>4035</v>
      </c>
    </row>
    <row r="3868" spans="1:5" x14ac:dyDescent="0.25">
      <c r="A3868" s="17" t="s">
        <v>4036</v>
      </c>
      <c r="E3868" s="17" t="s">
        <v>4036</v>
      </c>
    </row>
    <row r="3869" spans="1:5" x14ac:dyDescent="0.25">
      <c r="A3869" s="17" t="s">
        <v>4037</v>
      </c>
      <c r="E3869" s="17" t="s">
        <v>4037</v>
      </c>
    </row>
    <row r="3870" spans="1:5" x14ac:dyDescent="0.25">
      <c r="A3870" s="17" t="s">
        <v>4038</v>
      </c>
      <c r="E3870" s="17" t="s">
        <v>4038</v>
      </c>
    </row>
    <row r="3871" spans="1:5" x14ac:dyDescent="0.25">
      <c r="A3871" s="17" t="s">
        <v>4039</v>
      </c>
      <c r="E3871" s="17" t="s">
        <v>4039</v>
      </c>
    </row>
    <row r="3872" spans="1:5" x14ac:dyDescent="0.25">
      <c r="A3872" s="17" t="s">
        <v>4040</v>
      </c>
      <c r="E3872" s="17" t="s">
        <v>4040</v>
      </c>
    </row>
    <row r="3873" spans="1:5" x14ac:dyDescent="0.25">
      <c r="A3873" s="17" t="s">
        <v>4041</v>
      </c>
      <c r="E3873" s="17" t="s">
        <v>4041</v>
      </c>
    </row>
    <row r="3874" spans="1:5" x14ac:dyDescent="0.25">
      <c r="A3874" s="17" t="s">
        <v>4042</v>
      </c>
      <c r="E3874" s="17" t="s">
        <v>4042</v>
      </c>
    </row>
    <row r="3875" spans="1:5" x14ac:dyDescent="0.25">
      <c r="A3875" s="17" t="s">
        <v>4043</v>
      </c>
      <c r="E3875" s="17" t="s">
        <v>4043</v>
      </c>
    </row>
    <row r="3876" spans="1:5" x14ac:dyDescent="0.25">
      <c r="A3876" s="17" t="s">
        <v>4044</v>
      </c>
      <c r="E3876" s="17" t="s">
        <v>4044</v>
      </c>
    </row>
    <row r="3877" spans="1:5" x14ac:dyDescent="0.25">
      <c r="A3877" s="17" t="s">
        <v>4045</v>
      </c>
      <c r="E3877" s="17" t="s">
        <v>4045</v>
      </c>
    </row>
    <row r="3878" spans="1:5" x14ac:dyDescent="0.25">
      <c r="A3878" s="17" t="s">
        <v>4046</v>
      </c>
      <c r="E3878" s="17" t="s">
        <v>4046</v>
      </c>
    </row>
    <row r="3879" spans="1:5" x14ac:dyDescent="0.25">
      <c r="A3879" s="17" t="s">
        <v>4047</v>
      </c>
      <c r="E3879" s="17" t="s">
        <v>4047</v>
      </c>
    </row>
    <row r="3880" spans="1:5" x14ac:dyDescent="0.25">
      <c r="A3880" s="17" t="s">
        <v>4048</v>
      </c>
      <c r="E3880" s="17" t="s">
        <v>4048</v>
      </c>
    </row>
    <row r="3881" spans="1:5" x14ac:dyDescent="0.25">
      <c r="A3881" s="17" t="s">
        <v>4049</v>
      </c>
      <c r="E3881" s="17" t="s">
        <v>4049</v>
      </c>
    </row>
    <row r="3882" spans="1:5" x14ac:dyDescent="0.25">
      <c r="A3882" s="17" t="s">
        <v>4050</v>
      </c>
      <c r="E3882" s="17" t="s">
        <v>4050</v>
      </c>
    </row>
    <row r="3883" spans="1:5" x14ac:dyDescent="0.25">
      <c r="A3883" s="17" t="s">
        <v>4051</v>
      </c>
      <c r="E3883" s="17" t="s">
        <v>4051</v>
      </c>
    </row>
    <row r="3884" spans="1:5" x14ac:dyDescent="0.25">
      <c r="A3884" s="17" t="s">
        <v>4052</v>
      </c>
      <c r="E3884" s="17" t="s">
        <v>4052</v>
      </c>
    </row>
    <row r="3885" spans="1:5" x14ac:dyDescent="0.25">
      <c r="A3885" s="17" t="s">
        <v>4053</v>
      </c>
      <c r="E3885" s="17" t="s">
        <v>4053</v>
      </c>
    </row>
    <row r="3886" spans="1:5" x14ac:dyDescent="0.25">
      <c r="A3886" s="17" t="s">
        <v>4054</v>
      </c>
      <c r="E3886" s="17" t="s">
        <v>4054</v>
      </c>
    </row>
    <row r="3887" spans="1:5" x14ac:dyDescent="0.25">
      <c r="A3887" s="17" t="s">
        <v>4055</v>
      </c>
      <c r="E3887" s="17" t="s">
        <v>4055</v>
      </c>
    </row>
    <row r="3888" spans="1:5" x14ac:dyDescent="0.25">
      <c r="A3888" s="17" t="s">
        <v>4056</v>
      </c>
      <c r="E3888" s="17" t="s">
        <v>4056</v>
      </c>
    </row>
    <row r="3889" spans="1:5" x14ac:dyDescent="0.25">
      <c r="A3889" s="17" t="s">
        <v>4057</v>
      </c>
      <c r="E3889" s="17" t="s">
        <v>4057</v>
      </c>
    </row>
    <row r="3890" spans="1:5" x14ac:dyDescent="0.25">
      <c r="A3890" s="17" t="s">
        <v>4058</v>
      </c>
      <c r="E3890" s="17" t="s">
        <v>4058</v>
      </c>
    </row>
    <row r="3891" spans="1:5" x14ac:dyDescent="0.25">
      <c r="A3891" s="17" t="s">
        <v>4059</v>
      </c>
      <c r="E3891" s="17" t="s">
        <v>4059</v>
      </c>
    </row>
    <row r="3892" spans="1:5" x14ac:dyDescent="0.25">
      <c r="A3892" s="17" t="s">
        <v>4060</v>
      </c>
      <c r="E3892" s="17" t="s">
        <v>4060</v>
      </c>
    </row>
    <row r="3893" spans="1:5" x14ac:dyDescent="0.25">
      <c r="A3893" s="17" t="s">
        <v>4061</v>
      </c>
      <c r="E3893" s="17" t="s">
        <v>4061</v>
      </c>
    </row>
    <row r="3894" spans="1:5" x14ac:dyDescent="0.25">
      <c r="A3894" s="17" t="s">
        <v>4062</v>
      </c>
      <c r="E3894" s="17" t="s">
        <v>4062</v>
      </c>
    </row>
    <row r="3895" spans="1:5" x14ac:dyDescent="0.25">
      <c r="A3895" s="17" t="s">
        <v>4063</v>
      </c>
      <c r="E3895" s="17" t="s">
        <v>4063</v>
      </c>
    </row>
    <row r="3896" spans="1:5" x14ac:dyDescent="0.25">
      <c r="A3896" s="17" t="s">
        <v>4064</v>
      </c>
      <c r="E3896" s="17" t="s">
        <v>4064</v>
      </c>
    </row>
    <row r="3897" spans="1:5" x14ac:dyDescent="0.25">
      <c r="A3897" s="17" t="s">
        <v>4065</v>
      </c>
      <c r="E3897" s="17" t="s">
        <v>4065</v>
      </c>
    </row>
    <row r="3898" spans="1:5" x14ac:dyDescent="0.25">
      <c r="A3898" s="17" t="s">
        <v>4066</v>
      </c>
      <c r="E3898" s="17" t="s">
        <v>4066</v>
      </c>
    </row>
    <row r="3899" spans="1:5" x14ac:dyDescent="0.25">
      <c r="A3899" s="17" t="s">
        <v>4067</v>
      </c>
      <c r="E3899" s="17" t="s">
        <v>4067</v>
      </c>
    </row>
    <row r="3900" spans="1:5" x14ac:dyDescent="0.25">
      <c r="A3900" s="17" t="s">
        <v>4068</v>
      </c>
      <c r="E3900" s="17" t="s">
        <v>4068</v>
      </c>
    </row>
    <row r="3901" spans="1:5" x14ac:dyDescent="0.25">
      <c r="A3901" s="17" t="s">
        <v>4069</v>
      </c>
      <c r="E3901" s="17" t="s">
        <v>4069</v>
      </c>
    </row>
    <row r="3902" spans="1:5" x14ac:dyDescent="0.25">
      <c r="A3902" s="17" t="s">
        <v>4070</v>
      </c>
      <c r="E3902" s="17" t="s">
        <v>4070</v>
      </c>
    </row>
    <row r="3903" spans="1:5" x14ac:dyDescent="0.25">
      <c r="A3903" s="17" t="s">
        <v>4071</v>
      </c>
      <c r="E3903" s="17" t="s">
        <v>4071</v>
      </c>
    </row>
    <row r="3904" spans="1:5" x14ac:dyDescent="0.25">
      <c r="A3904" s="17" t="s">
        <v>4072</v>
      </c>
      <c r="E3904" s="17" t="s">
        <v>4072</v>
      </c>
    </row>
    <row r="3905" spans="1:5" x14ac:dyDescent="0.25">
      <c r="A3905" s="17" t="s">
        <v>4073</v>
      </c>
      <c r="E3905" s="17" t="s">
        <v>4073</v>
      </c>
    </row>
    <row r="3906" spans="1:5" x14ac:dyDescent="0.25">
      <c r="A3906" s="17" t="s">
        <v>4074</v>
      </c>
      <c r="E3906" s="17" t="s">
        <v>4074</v>
      </c>
    </row>
    <row r="3907" spans="1:5" x14ac:dyDescent="0.25">
      <c r="A3907" s="17" t="s">
        <v>4075</v>
      </c>
      <c r="E3907" s="17" t="s">
        <v>4075</v>
      </c>
    </row>
    <row r="3908" spans="1:5" x14ac:dyDescent="0.25">
      <c r="A3908" s="17" t="s">
        <v>4076</v>
      </c>
      <c r="E3908" s="17" t="s">
        <v>4076</v>
      </c>
    </row>
    <row r="3909" spans="1:5" x14ac:dyDescent="0.25">
      <c r="A3909" s="17" t="s">
        <v>4077</v>
      </c>
      <c r="E3909" s="17" t="s">
        <v>4077</v>
      </c>
    </row>
    <row r="3910" spans="1:5" x14ac:dyDescent="0.25">
      <c r="A3910" s="17" t="s">
        <v>4078</v>
      </c>
      <c r="E3910" s="17" t="s">
        <v>4078</v>
      </c>
    </row>
    <row r="3911" spans="1:5" x14ac:dyDescent="0.25">
      <c r="A3911" s="17" t="s">
        <v>4079</v>
      </c>
      <c r="E3911" s="17" t="s">
        <v>4079</v>
      </c>
    </row>
    <row r="3912" spans="1:5" x14ac:dyDescent="0.25">
      <c r="A3912" s="17" t="s">
        <v>4080</v>
      </c>
      <c r="E3912" s="17" t="s">
        <v>4080</v>
      </c>
    </row>
    <row r="3913" spans="1:5" x14ac:dyDescent="0.25">
      <c r="A3913" s="17" t="s">
        <v>4081</v>
      </c>
      <c r="E3913" s="17" t="s">
        <v>4081</v>
      </c>
    </row>
    <row r="3914" spans="1:5" x14ac:dyDescent="0.25">
      <c r="A3914" s="17" t="s">
        <v>4082</v>
      </c>
      <c r="E3914" s="17" t="s">
        <v>4082</v>
      </c>
    </row>
    <row r="3915" spans="1:5" x14ac:dyDescent="0.25">
      <c r="A3915" s="17" t="s">
        <v>4083</v>
      </c>
      <c r="E3915" s="17" t="s">
        <v>4083</v>
      </c>
    </row>
    <row r="3916" spans="1:5" x14ac:dyDescent="0.25">
      <c r="A3916" s="17" t="s">
        <v>4084</v>
      </c>
      <c r="E3916" s="17" t="s">
        <v>4084</v>
      </c>
    </row>
    <row r="3917" spans="1:5" x14ac:dyDescent="0.25">
      <c r="A3917" s="17" t="s">
        <v>4085</v>
      </c>
      <c r="E3917" s="17" t="s">
        <v>4085</v>
      </c>
    </row>
    <row r="3918" spans="1:5" x14ac:dyDescent="0.25">
      <c r="A3918" s="17" t="s">
        <v>4086</v>
      </c>
      <c r="E3918" s="17" t="s">
        <v>4086</v>
      </c>
    </row>
    <row r="3919" spans="1:5" x14ac:dyDescent="0.25">
      <c r="A3919" s="17" t="s">
        <v>4087</v>
      </c>
      <c r="E3919" s="17" t="s">
        <v>4087</v>
      </c>
    </row>
    <row r="3920" spans="1:5" x14ac:dyDescent="0.25">
      <c r="A3920" s="17" t="s">
        <v>4088</v>
      </c>
      <c r="E3920" s="17" t="s">
        <v>4088</v>
      </c>
    </row>
    <row r="3921" spans="1:5" x14ac:dyDescent="0.25">
      <c r="A3921" s="17" t="s">
        <v>4089</v>
      </c>
      <c r="E3921" s="17" t="s">
        <v>4089</v>
      </c>
    </row>
    <row r="3922" spans="1:5" x14ac:dyDescent="0.25">
      <c r="A3922" s="17" t="s">
        <v>4090</v>
      </c>
      <c r="E3922" s="17" t="s">
        <v>4090</v>
      </c>
    </row>
    <row r="3923" spans="1:5" x14ac:dyDescent="0.25">
      <c r="A3923" s="17" t="s">
        <v>4091</v>
      </c>
      <c r="E3923" s="17" t="s">
        <v>4091</v>
      </c>
    </row>
    <row r="3924" spans="1:5" x14ac:dyDescent="0.25">
      <c r="A3924" s="17" t="s">
        <v>4092</v>
      </c>
      <c r="E3924" s="17" t="s">
        <v>4092</v>
      </c>
    </row>
    <row r="3925" spans="1:5" x14ac:dyDescent="0.25">
      <c r="A3925" s="17" t="s">
        <v>4093</v>
      </c>
      <c r="E3925" s="17" t="s">
        <v>4093</v>
      </c>
    </row>
    <row r="3926" spans="1:5" x14ac:dyDescent="0.25">
      <c r="A3926" s="17" t="s">
        <v>4094</v>
      </c>
      <c r="E3926" s="17" t="s">
        <v>4094</v>
      </c>
    </row>
    <row r="3927" spans="1:5" x14ac:dyDescent="0.25">
      <c r="A3927" s="17" t="s">
        <v>4095</v>
      </c>
      <c r="E3927" s="17" t="s">
        <v>4095</v>
      </c>
    </row>
    <row r="3928" spans="1:5" x14ac:dyDescent="0.25">
      <c r="A3928" s="17" t="s">
        <v>4096</v>
      </c>
      <c r="E3928" s="17" t="s">
        <v>4096</v>
      </c>
    </row>
    <row r="3929" spans="1:5" x14ac:dyDescent="0.25">
      <c r="A3929" s="17" t="s">
        <v>4097</v>
      </c>
      <c r="E3929" s="17" t="s">
        <v>4097</v>
      </c>
    </row>
    <row r="3930" spans="1:5" x14ac:dyDescent="0.25">
      <c r="A3930" s="17" t="s">
        <v>4098</v>
      </c>
      <c r="E3930" s="17" t="s">
        <v>4098</v>
      </c>
    </row>
    <row r="3931" spans="1:5" x14ac:dyDescent="0.25">
      <c r="A3931" s="17" t="s">
        <v>4099</v>
      </c>
      <c r="E3931" s="17" t="s">
        <v>4099</v>
      </c>
    </row>
    <row r="3932" spans="1:5" x14ac:dyDescent="0.25">
      <c r="A3932" s="17" t="s">
        <v>4100</v>
      </c>
      <c r="E3932" s="17" t="s">
        <v>4100</v>
      </c>
    </row>
    <row r="3933" spans="1:5" x14ac:dyDescent="0.25">
      <c r="A3933" s="17" t="s">
        <v>4101</v>
      </c>
      <c r="E3933" s="17" t="s">
        <v>4101</v>
      </c>
    </row>
    <row r="3934" spans="1:5" x14ac:dyDescent="0.25">
      <c r="A3934" s="17" t="s">
        <v>4102</v>
      </c>
      <c r="E3934" s="17" t="s">
        <v>4102</v>
      </c>
    </row>
    <row r="3935" spans="1:5" x14ac:dyDescent="0.25">
      <c r="A3935" s="17" t="s">
        <v>4103</v>
      </c>
      <c r="E3935" s="17" t="s">
        <v>4103</v>
      </c>
    </row>
    <row r="3936" spans="1:5" x14ac:dyDescent="0.25">
      <c r="A3936" s="17" t="s">
        <v>4104</v>
      </c>
      <c r="E3936" s="17" t="s">
        <v>4104</v>
      </c>
    </row>
    <row r="3937" spans="1:5" x14ac:dyDescent="0.25">
      <c r="A3937" s="17" t="s">
        <v>4105</v>
      </c>
      <c r="E3937" s="17" t="s">
        <v>4105</v>
      </c>
    </row>
    <row r="3938" spans="1:5" x14ac:dyDescent="0.25">
      <c r="A3938" s="17" t="s">
        <v>4106</v>
      </c>
      <c r="E3938" s="17" t="s">
        <v>4106</v>
      </c>
    </row>
    <row r="3939" spans="1:5" x14ac:dyDescent="0.25">
      <c r="A3939" s="17" t="s">
        <v>4107</v>
      </c>
      <c r="E3939" s="17" t="s">
        <v>4107</v>
      </c>
    </row>
    <row r="3940" spans="1:5" x14ac:dyDescent="0.25">
      <c r="A3940" s="17" t="s">
        <v>4108</v>
      </c>
      <c r="E3940" s="17" t="s">
        <v>4108</v>
      </c>
    </row>
    <row r="3941" spans="1:5" x14ac:dyDescent="0.25">
      <c r="A3941" s="17" t="s">
        <v>4109</v>
      </c>
      <c r="E3941" s="17" t="s">
        <v>4109</v>
      </c>
    </row>
    <row r="3942" spans="1:5" x14ac:dyDescent="0.25">
      <c r="A3942" s="17" t="s">
        <v>4110</v>
      </c>
      <c r="E3942" s="17" t="s">
        <v>4110</v>
      </c>
    </row>
    <row r="3943" spans="1:5" x14ac:dyDescent="0.25">
      <c r="A3943" s="17" t="s">
        <v>4111</v>
      </c>
      <c r="E3943" s="17" t="s">
        <v>4111</v>
      </c>
    </row>
    <row r="3944" spans="1:5" x14ac:dyDescent="0.25">
      <c r="A3944" s="17" t="s">
        <v>4112</v>
      </c>
      <c r="E3944" s="17" t="s">
        <v>4112</v>
      </c>
    </row>
    <row r="3945" spans="1:5" x14ac:dyDescent="0.25">
      <c r="A3945" s="17" t="s">
        <v>4113</v>
      </c>
      <c r="E3945" s="17" t="s">
        <v>4113</v>
      </c>
    </row>
    <row r="3946" spans="1:5" x14ac:dyDescent="0.25">
      <c r="A3946" s="17" t="s">
        <v>4114</v>
      </c>
      <c r="E3946" s="17" t="s">
        <v>4114</v>
      </c>
    </row>
    <row r="3947" spans="1:5" x14ac:dyDescent="0.25">
      <c r="A3947" s="17" t="s">
        <v>4115</v>
      </c>
      <c r="E3947" s="17" t="s">
        <v>4115</v>
      </c>
    </row>
    <row r="3948" spans="1:5" x14ac:dyDescent="0.25">
      <c r="A3948" s="17" t="s">
        <v>4116</v>
      </c>
      <c r="E3948" s="17" t="s">
        <v>4116</v>
      </c>
    </row>
    <row r="3949" spans="1:5" x14ac:dyDescent="0.25">
      <c r="A3949" s="17" t="s">
        <v>4117</v>
      </c>
      <c r="E3949" s="17" t="s">
        <v>4117</v>
      </c>
    </row>
    <row r="3950" spans="1:5" x14ac:dyDescent="0.25">
      <c r="A3950" s="17" t="s">
        <v>4118</v>
      </c>
      <c r="E3950" s="17" t="s">
        <v>4118</v>
      </c>
    </row>
    <row r="3951" spans="1:5" x14ac:dyDescent="0.25">
      <c r="A3951" s="17" t="s">
        <v>4119</v>
      </c>
      <c r="E3951" s="17" t="s">
        <v>4119</v>
      </c>
    </row>
    <row r="3952" spans="1:5" x14ac:dyDescent="0.25">
      <c r="A3952" s="17" t="s">
        <v>4120</v>
      </c>
      <c r="E3952" s="17" t="s">
        <v>4120</v>
      </c>
    </row>
    <row r="3953" spans="1:5" x14ac:dyDescent="0.25">
      <c r="A3953" s="17" t="s">
        <v>4121</v>
      </c>
      <c r="E3953" s="17" t="s">
        <v>4121</v>
      </c>
    </row>
    <row r="3954" spans="1:5" x14ac:dyDescent="0.25">
      <c r="A3954" s="17" t="s">
        <v>4122</v>
      </c>
      <c r="E3954" s="17" t="s">
        <v>4122</v>
      </c>
    </row>
    <row r="3955" spans="1:5" x14ac:dyDescent="0.25">
      <c r="A3955" s="17" t="s">
        <v>4123</v>
      </c>
      <c r="E3955" s="17" t="s">
        <v>4123</v>
      </c>
    </row>
    <row r="3956" spans="1:5" x14ac:dyDescent="0.25">
      <c r="A3956" s="17" t="s">
        <v>4124</v>
      </c>
      <c r="E3956" s="17" t="s">
        <v>4124</v>
      </c>
    </row>
    <row r="3957" spans="1:5" x14ac:dyDescent="0.25">
      <c r="A3957" s="17" t="s">
        <v>4125</v>
      </c>
      <c r="E3957" s="17" t="s">
        <v>4125</v>
      </c>
    </row>
    <row r="3958" spans="1:5" x14ac:dyDescent="0.25">
      <c r="A3958" s="17" t="s">
        <v>4126</v>
      </c>
      <c r="E3958" s="17" t="s">
        <v>4126</v>
      </c>
    </row>
    <row r="3959" spans="1:5" x14ac:dyDescent="0.25">
      <c r="A3959" s="17" t="s">
        <v>4127</v>
      </c>
      <c r="E3959" s="17" t="s">
        <v>4127</v>
      </c>
    </row>
    <row r="3960" spans="1:5" x14ac:dyDescent="0.25">
      <c r="A3960" s="17" t="s">
        <v>4128</v>
      </c>
      <c r="E3960" s="17" t="s">
        <v>4128</v>
      </c>
    </row>
    <row r="3961" spans="1:5" x14ac:dyDescent="0.25">
      <c r="A3961" s="17" t="s">
        <v>4129</v>
      </c>
      <c r="E3961" s="17" t="s">
        <v>4129</v>
      </c>
    </row>
    <row r="3962" spans="1:5" x14ac:dyDescent="0.25">
      <c r="A3962" s="17" t="s">
        <v>4130</v>
      </c>
      <c r="E3962" s="17" t="s">
        <v>4130</v>
      </c>
    </row>
    <row r="3963" spans="1:5" x14ac:dyDescent="0.25">
      <c r="A3963" s="17" t="s">
        <v>4131</v>
      </c>
      <c r="E3963" s="17" t="s">
        <v>4131</v>
      </c>
    </row>
    <row r="3964" spans="1:5" x14ac:dyDescent="0.25">
      <c r="A3964" s="17" t="s">
        <v>4132</v>
      </c>
      <c r="E3964" s="17" t="s">
        <v>4132</v>
      </c>
    </row>
    <row r="3965" spans="1:5" x14ac:dyDescent="0.25">
      <c r="A3965" s="17" t="s">
        <v>4133</v>
      </c>
      <c r="E3965" s="17" t="s">
        <v>4133</v>
      </c>
    </row>
    <row r="3966" spans="1:5" x14ac:dyDescent="0.25">
      <c r="A3966" s="17" t="s">
        <v>4134</v>
      </c>
      <c r="E3966" s="17" t="s">
        <v>4134</v>
      </c>
    </row>
    <row r="3967" spans="1:5" x14ac:dyDescent="0.25">
      <c r="A3967" s="17" t="s">
        <v>4135</v>
      </c>
      <c r="E3967" s="17" t="s">
        <v>4135</v>
      </c>
    </row>
    <row r="3968" spans="1:5" x14ac:dyDescent="0.25">
      <c r="A3968" s="17" t="s">
        <v>4136</v>
      </c>
      <c r="E3968" s="17" t="s">
        <v>4136</v>
      </c>
    </row>
    <row r="3969" spans="1:5" x14ac:dyDescent="0.25">
      <c r="A3969" s="17" t="s">
        <v>4137</v>
      </c>
      <c r="E3969" s="17" t="s">
        <v>4137</v>
      </c>
    </row>
    <row r="3970" spans="1:5" x14ac:dyDescent="0.25">
      <c r="A3970" s="17" t="s">
        <v>4138</v>
      </c>
      <c r="E3970" s="17" t="s">
        <v>4138</v>
      </c>
    </row>
    <row r="3971" spans="1:5" x14ac:dyDescent="0.25">
      <c r="A3971" s="17" t="s">
        <v>4139</v>
      </c>
      <c r="E3971" s="17" t="s">
        <v>4139</v>
      </c>
    </row>
    <row r="3972" spans="1:5" x14ac:dyDescent="0.25">
      <c r="A3972" s="17" t="s">
        <v>4140</v>
      </c>
      <c r="E3972" s="17" t="s">
        <v>4140</v>
      </c>
    </row>
    <row r="3973" spans="1:5" x14ac:dyDescent="0.25">
      <c r="A3973" s="17" t="s">
        <v>4141</v>
      </c>
      <c r="E3973" s="17" t="s">
        <v>4141</v>
      </c>
    </row>
    <row r="3974" spans="1:5" x14ac:dyDescent="0.25">
      <c r="A3974" s="17" t="s">
        <v>4142</v>
      </c>
      <c r="E3974" s="17" t="s">
        <v>4142</v>
      </c>
    </row>
    <row r="3975" spans="1:5" x14ac:dyDescent="0.25">
      <c r="A3975" s="17" t="s">
        <v>4143</v>
      </c>
      <c r="E3975" s="17" t="s">
        <v>4143</v>
      </c>
    </row>
    <row r="3976" spans="1:5" x14ac:dyDescent="0.25">
      <c r="A3976" s="17" t="s">
        <v>4144</v>
      </c>
      <c r="E3976" s="17" t="s">
        <v>4144</v>
      </c>
    </row>
    <row r="3977" spans="1:5" x14ac:dyDescent="0.25">
      <c r="A3977" s="17" t="s">
        <v>4145</v>
      </c>
      <c r="E3977" s="17" t="s">
        <v>4145</v>
      </c>
    </row>
    <row r="3978" spans="1:5" x14ac:dyDescent="0.25">
      <c r="A3978" s="17" t="s">
        <v>4146</v>
      </c>
      <c r="E3978" s="17" t="s">
        <v>4146</v>
      </c>
    </row>
    <row r="3979" spans="1:5" x14ac:dyDescent="0.25">
      <c r="A3979" s="17" t="s">
        <v>4147</v>
      </c>
      <c r="E3979" s="17" t="s">
        <v>4147</v>
      </c>
    </row>
    <row r="3980" spans="1:5" x14ac:dyDescent="0.25">
      <c r="A3980" s="17" t="s">
        <v>4148</v>
      </c>
      <c r="E3980" s="17" t="s">
        <v>4148</v>
      </c>
    </row>
    <row r="3981" spans="1:5" x14ac:dyDescent="0.25">
      <c r="A3981" s="17" t="s">
        <v>4149</v>
      </c>
      <c r="E3981" s="17" t="s">
        <v>4149</v>
      </c>
    </row>
    <row r="3982" spans="1:5" x14ac:dyDescent="0.25">
      <c r="A3982" s="17" t="s">
        <v>4150</v>
      </c>
      <c r="E3982" s="17" t="s">
        <v>4150</v>
      </c>
    </row>
    <row r="3983" spans="1:5" x14ac:dyDescent="0.25">
      <c r="A3983" s="17" t="s">
        <v>4151</v>
      </c>
      <c r="E3983" s="17" t="s">
        <v>4151</v>
      </c>
    </row>
    <row r="3984" spans="1:5" x14ac:dyDescent="0.25">
      <c r="A3984" s="17" t="s">
        <v>4152</v>
      </c>
      <c r="E3984" s="17" t="s">
        <v>4152</v>
      </c>
    </row>
    <row r="3985" spans="1:5" x14ac:dyDescent="0.25">
      <c r="A3985" s="17" t="s">
        <v>4153</v>
      </c>
      <c r="E3985" s="17" t="s">
        <v>4153</v>
      </c>
    </row>
    <row r="3986" spans="1:5" x14ac:dyDescent="0.25">
      <c r="A3986" s="17" t="s">
        <v>4154</v>
      </c>
      <c r="E3986" s="17" t="s">
        <v>4154</v>
      </c>
    </row>
    <row r="3987" spans="1:5" x14ac:dyDescent="0.25">
      <c r="A3987" s="17" t="s">
        <v>4155</v>
      </c>
      <c r="E3987" s="17" t="s">
        <v>4155</v>
      </c>
    </row>
    <row r="3988" spans="1:5" x14ac:dyDescent="0.25">
      <c r="A3988" s="17" t="s">
        <v>4156</v>
      </c>
      <c r="E3988" s="17" t="s">
        <v>4156</v>
      </c>
    </row>
    <row r="3989" spans="1:5" x14ac:dyDescent="0.25">
      <c r="A3989" s="17" t="s">
        <v>4157</v>
      </c>
      <c r="E3989" s="17" t="s">
        <v>4157</v>
      </c>
    </row>
    <row r="3990" spans="1:5" x14ac:dyDescent="0.25">
      <c r="A3990" s="17" t="s">
        <v>4158</v>
      </c>
      <c r="E3990" s="17" t="s">
        <v>4158</v>
      </c>
    </row>
    <row r="3991" spans="1:5" x14ac:dyDescent="0.25">
      <c r="A3991" s="17" t="s">
        <v>4159</v>
      </c>
      <c r="E3991" s="17" t="s">
        <v>4159</v>
      </c>
    </row>
    <row r="3992" spans="1:5" x14ac:dyDescent="0.25">
      <c r="A3992" s="17" t="s">
        <v>4160</v>
      </c>
      <c r="E3992" s="17" t="s">
        <v>4160</v>
      </c>
    </row>
    <row r="3993" spans="1:5" x14ac:dyDescent="0.25">
      <c r="A3993" s="17" t="s">
        <v>4161</v>
      </c>
      <c r="E3993" s="17" t="s">
        <v>4161</v>
      </c>
    </row>
    <row r="3994" spans="1:5" x14ac:dyDescent="0.25">
      <c r="A3994" s="17" t="s">
        <v>4162</v>
      </c>
      <c r="E3994" s="17" t="s">
        <v>4162</v>
      </c>
    </row>
    <row r="3995" spans="1:5" x14ac:dyDescent="0.25">
      <c r="A3995" s="17" t="s">
        <v>4163</v>
      </c>
      <c r="E3995" s="17" t="s">
        <v>4163</v>
      </c>
    </row>
    <row r="3996" spans="1:5" x14ac:dyDescent="0.25">
      <c r="A3996" s="17" t="s">
        <v>4164</v>
      </c>
      <c r="E3996" s="17" t="s">
        <v>4164</v>
      </c>
    </row>
    <row r="3997" spans="1:5" x14ac:dyDescent="0.25">
      <c r="A3997" s="17" t="s">
        <v>4165</v>
      </c>
      <c r="E3997" s="17" t="s">
        <v>4165</v>
      </c>
    </row>
    <row r="3998" spans="1:5" x14ac:dyDescent="0.25">
      <c r="A3998" s="17" t="s">
        <v>4166</v>
      </c>
      <c r="E3998" s="17" t="s">
        <v>4166</v>
      </c>
    </row>
    <row r="3999" spans="1:5" x14ac:dyDescent="0.25">
      <c r="A3999" s="17" t="s">
        <v>4167</v>
      </c>
      <c r="E3999" s="17" t="s">
        <v>4167</v>
      </c>
    </row>
    <row r="4000" spans="1:5" x14ac:dyDescent="0.25">
      <c r="A4000" s="17" t="s">
        <v>4168</v>
      </c>
      <c r="E4000" s="17" t="s">
        <v>4168</v>
      </c>
    </row>
    <row r="4001" spans="1:5" x14ac:dyDescent="0.25">
      <c r="A4001" s="17" t="s">
        <v>4169</v>
      </c>
      <c r="E4001" s="17" t="s">
        <v>4169</v>
      </c>
    </row>
    <row r="4002" spans="1:5" x14ac:dyDescent="0.25">
      <c r="A4002" s="17" t="s">
        <v>4170</v>
      </c>
      <c r="E4002" s="17" t="s">
        <v>4170</v>
      </c>
    </row>
    <row r="4003" spans="1:5" x14ac:dyDescent="0.25">
      <c r="A4003" s="17" t="s">
        <v>4171</v>
      </c>
      <c r="E4003" s="17" t="s">
        <v>4171</v>
      </c>
    </row>
    <row r="4004" spans="1:5" x14ac:dyDescent="0.25">
      <c r="A4004" s="17" t="s">
        <v>4172</v>
      </c>
      <c r="E4004" s="17" t="s">
        <v>4172</v>
      </c>
    </row>
    <row r="4005" spans="1:5" x14ac:dyDescent="0.25">
      <c r="A4005" s="17" t="s">
        <v>4173</v>
      </c>
      <c r="E4005" s="17" t="s">
        <v>4173</v>
      </c>
    </row>
    <row r="4006" spans="1:5" x14ac:dyDescent="0.25">
      <c r="A4006" s="17" t="s">
        <v>4174</v>
      </c>
      <c r="E4006" s="17" t="s">
        <v>4174</v>
      </c>
    </row>
    <row r="4007" spans="1:5" x14ac:dyDescent="0.25">
      <c r="A4007" s="17" t="s">
        <v>4175</v>
      </c>
      <c r="E4007" s="17" t="s">
        <v>4175</v>
      </c>
    </row>
    <row r="4008" spans="1:5" x14ac:dyDescent="0.25">
      <c r="A4008" s="17" t="s">
        <v>4176</v>
      </c>
      <c r="E4008" s="17" t="s">
        <v>4176</v>
      </c>
    </row>
    <row r="4009" spans="1:5" x14ac:dyDescent="0.25">
      <c r="A4009" s="17" t="s">
        <v>4177</v>
      </c>
      <c r="E4009" s="17" t="s">
        <v>4177</v>
      </c>
    </row>
    <row r="4010" spans="1:5" x14ac:dyDescent="0.25">
      <c r="A4010" s="17" t="s">
        <v>4178</v>
      </c>
      <c r="E4010" s="17" t="s">
        <v>4178</v>
      </c>
    </row>
    <row r="4011" spans="1:5" x14ac:dyDescent="0.25">
      <c r="A4011" s="17" t="s">
        <v>4179</v>
      </c>
      <c r="E4011" s="17" t="s">
        <v>4179</v>
      </c>
    </row>
    <row r="4012" spans="1:5" x14ac:dyDescent="0.25">
      <c r="A4012" s="17" t="s">
        <v>4180</v>
      </c>
      <c r="E4012" s="17" t="s">
        <v>4180</v>
      </c>
    </row>
    <row r="4013" spans="1:5" x14ac:dyDescent="0.25">
      <c r="A4013" s="17" t="s">
        <v>4181</v>
      </c>
      <c r="E4013" s="17" t="s">
        <v>4181</v>
      </c>
    </row>
    <row r="4014" spans="1:5" x14ac:dyDescent="0.25">
      <c r="A4014" s="17" t="s">
        <v>4182</v>
      </c>
      <c r="E4014" s="17" t="s">
        <v>4182</v>
      </c>
    </row>
    <row r="4015" spans="1:5" x14ac:dyDescent="0.25">
      <c r="A4015" s="17" t="s">
        <v>4183</v>
      </c>
      <c r="E4015" s="17" t="s">
        <v>4183</v>
      </c>
    </row>
    <row r="4016" spans="1:5" x14ac:dyDescent="0.25">
      <c r="A4016" s="17" t="s">
        <v>4184</v>
      </c>
      <c r="E4016" s="17" t="s">
        <v>4184</v>
      </c>
    </row>
    <row r="4017" spans="1:5" x14ac:dyDescent="0.25">
      <c r="A4017" s="17" t="s">
        <v>4185</v>
      </c>
      <c r="E4017" s="17" t="s">
        <v>4185</v>
      </c>
    </row>
    <row r="4018" spans="1:5" x14ac:dyDescent="0.25">
      <c r="A4018" s="17" t="s">
        <v>4186</v>
      </c>
      <c r="E4018" s="17" t="s">
        <v>4186</v>
      </c>
    </row>
    <row r="4019" spans="1:5" x14ac:dyDescent="0.25">
      <c r="A4019" s="17" t="s">
        <v>4187</v>
      </c>
      <c r="E4019" s="17" t="s">
        <v>4187</v>
      </c>
    </row>
    <row r="4020" spans="1:5" x14ac:dyDescent="0.25">
      <c r="A4020" s="17" t="s">
        <v>4188</v>
      </c>
      <c r="E4020" s="17" t="s">
        <v>4188</v>
      </c>
    </row>
    <row r="4021" spans="1:5" x14ac:dyDescent="0.25">
      <c r="A4021" s="17" t="s">
        <v>4189</v>
      </c>
      <c r="E4021" s="17" t="s">
        <v>4189</v>
      </c>
    </row>
    <row r="4022" spans="1:5" x14ac:dyDescent="0.25">
      <c r="A4022" s="17" t="s">
        <v>4190</v>
      </c>
      <c r="E4022" s="17" t="s">
        <v>4190</v>
      </c>
    </row>
    <row r="4023" spans="1:5" x14ac:dyDescent="0.25">
      <c r="A4023" s="17" t="s">
        <v>4191</v>
      </c>
      <c r="E4023" s="17" t="s">
        <v>4191</v>
      </c>
    </row>
    <row r="4024" spans="1:5" x14ac:dyDescent="0.25">
      <c r="A4024" s="17" t="s">
        <v>4192</v>
      </c>
      <c r="E4024" s="17" t="s">
        <v>4192</v>
      </c>
    </row>
    <row r="4025" spans="1:5" x14ac:dyDescent="0.25">
      <c r="A4025" s="17" t="s">
        <v>4193</v>
      </c>
      <c r="E4025" s="17" t="s">
        <v>4193</v>
      </c>
    </row>
    <row r="4026" spans="1:5" x14ac:dyDescent="0.25">
      <c r="A4026" s="17" t="s">
        <v>4194</v>
      </c>
      <c r="E4026" s="17" t="s">
        <v>4194</v>
      </c>
    </row>
    <row r="4027" spans="1:5" x14ac:dyDescent="0.25">
      <c r="A4027" s="17" t="s">
        <v>4195</v>
      </c>
      <c r="E4027" s="17" t="s">
        <v>4195</v>
      </c>
    </row>
    <row r="4028" spans="1:5" x14ac:dyDescent="0.25">
      <c r="A4028" s="17" t="s">
        <v>4196</v>
      </c>
      <c r="E4028" s="17" t="s">
        <v>4196</v>
      </c>
    </row>
    <row r="4029" spans="1:5" x14ac:dyDescent="0.25">
      <c r="A4029" s="17" t="s">
        <v>4197</v>
      </c>
      <c r="E4029" s="17" t="s">
        <v>4197</v>
      </c>
    </row>
    <row r="4030" spans="1:5" x14ac:dyDescent="0.25">
      <c r="A4030" s="17" t="s">
        <v>4198</v>
      </c>
      <c r="E4030" s="17" t="s">
        <v>4198</v>
      </c>
    </row>
    <row r="4031" spans="1:5" x14ac:dyDescent="0.25">
      <c r="A4031" s="17" t="s">
        <v>4199</v>
      </c>
      <c r="E4031" s="17" t="s">
        <v>4199</v>
      </c>
    </row>
    <row r="4032" spans="1:5" x14ac:dyDescent="0.25">
      <c r="A4032" s="17" t="s">
        <v>4200</v>
      </c>
      <c r="E4032" s="17" t="s">
        <v>4200</v>
      </c>
    </row>
    <row r="4033" spans="1:5" x14ac:dyDescent="0.25">
      <c r="A4033" s="17" t="s">
        <v>4201</v>
      </c>
      <c r="E4033" s="17" t="s">
        <v>4201</v>
      </c>
    </row>
    <row r="4034" spans="1:5" x14ac:dyDescent="0.25">
      <c r="A4034" s="17" t="s">
        <v>4202</v>
      </c>
      <c r="E4034" s="17" t="s">
        <v>4202</v>
      </c>
    </row>
    <row r="4035" spans="1:5" x14ac:dyDescent="0.25">
      <c r="A4035" s="17" t="s">
        <v>4203</v>
      </c>
      <c r="E4035" s="17" t="s">
        <v>4203</v>
      </c>
    </row>
    <row r="4036" spans="1:5" x14ac:dyDescent="0.25">
      <c r="A4036" s="17" t="s">
        <v>4204</v>
      </c>
      <c r="E4036" s="17" t="s">
        <v>4204</v>
      </c>
    </row>
    <row r="4037" spans="1:5" x14ac:dyDescent="0.25">
      <c r="A4037" s="17" t="s">
        <v>4205</v>
      </c>
      <c r="E4037" s="17" t="s">
        <v>4205</v>
      </c>
    </row>
    <row r="4038" spans="1:5" x14ac:dyDescent="0.25">
      <c r="A4038" s="17" t="s">
        <v>4206</v>
      </c>
      <c r="E4038" s="17" t="s">
        <v>4206</v>
      </c>
    </row>
    <row r="4039" spans="1:5" x14ac:dyDescent="0.25">
      <c r="A4039" s="17" t="s">
        <v>4207</v>
      </c>
      <c r="E4039" s="17" t="s">
        <v>4207</v>
      </c>
    </row>
    <row r="4040" spans="1:5" x14ac:dyDescent="0.25">
      <c r="A4040" s="17" t="s">
        <v>4208</v>
      </c>
      <c r="E4040" s="17" t="s">
        <v>4208</v>
      </c>
    </row>
    <row r="4041" spans="1:5" x14ac:dyDescent="0.25">
      <c r="A4041" s="17" t="s">
        <v>4209</v>
      </c>
      <c r="E4041" s="17" t="s">
        <v>4209</v>
      </c>
    </row>
    <row r="4042" spans="1:5" x14ac:dyDescent="0.25">
      <c r="A4042" s="17" t="s">
        <v>4210</v>
      </c>
      <c r="E4042" s="17" t="s">
        <v>4210</v>
      </c>
    </row>
    <row r="4043" spans="1:5" x14ac:dyDescent="0.25">
      <c r="A4043" s="17" t="s">
        <v>4211</v>
      </c>
      <c r="E4043" s="17" t="s">
        <v>4211</v>
      </c>
    </row>
    <row r="4044" spans="1:5" x14ac:dyDescent="0.25">
      <c r="A4044" s="17" t="s">
        <v>4212</v>
      </c>
      <c r="E4044" s="17" t="s">
        <v>4212</v>
      </c>
    </row>
    <row r="4045" spans="1:5" x14ac:dyDescent="0.25">
      <c r="A4045" s="17" t="s">
        <v>4213</v>
      </c>
      <c r="E4045" s="17" t="s">
        <v>4213</v>
      </c>
    </row>
    <row r="4046" spans="1:5" x14ac:dyDescent="0.25">
      <c r="A4046" s="17" t="s">
        <v>4214</v>
      </c>
      <c r="E4046" s="17" t="s">
        <v>4214</v>
      </c>
    </row>
    <row r="4047" spans="1:5" x14ac:dyDescent="0.25">
      <c r="A4047" s="17" t="s">
        <v>4215</v>
      </c>
      <c r="E4047" s="17" t="s">
        <v>4215</v>
      </c>
    </row>
    <row r="4048" spans="1:5" x14ac:dyDescent="0.25">
      <c r="A4048" s="17" t="s">
        <v>4216</v>
      </c>
      <c r="E4048" s="17" t="s">
        <v>4216</v>
      </c>
    </row>
    <row r="4049" spans="1:5" x14ac:dyDescent="0.25">
      <c r="A4049" s="17" t="s">
        <v>4217</v>
      </c>
      <c r="E4049" s="17" t="s">
        <v>4217</v>
      </c>
    </row>
    <row r="4050" spans="1:5" x14ac:dyDescent="0.25">
      <c r="A4050" s="17" t="s">
        <v>4218</v>
      </c>
      <c r="E4050" s="17" t="s">
        <v>4218</v>
      </c>
    </row>
    <row r="4051" spans="1:5" x14ac:dyDescent="0.25">
      <c r="A4051" s="17" t="s">
        <v>4219</v>
      </c>
      <c r="E4051" s="17" t="s">
        <v>4219</v>
      </c>
    </row>
    <row r="4052" spans="1:5" x14ac:dyDescent="0.25">
      <c r="A4052" s="17" t="s">
        <v>4220</v>
      </c>
      <c r="E4052" s="17" t="s">
        <v>4220</v>
      </c>
    </row>
    <row r="4053" spans="1:5" x14ac:dyDescent="0.25">
      <c r="A4053" s="17" t="s">
        <v>4221</v>
      </c>
      <c r="E4053" s="17" t="s">
        <v>4221</v>
      </c>
    </row>
    <row r="4054" spans="1:5" x14ac:dyDescent="0.25">
      <c r="A4054" s="17" t="s">
        <v>4222</v>
      </c>
      <c r="E4054" s="17" t="s">
        <v>4222</v>
      </c>
    </row>
    <row r="4055" spans="1:5" x14ac:dyDescent="0.25">
      <c r="A4055" s="17" t="s">
        <v>4223</v>
      </c>
      <c r="E4055" s="17" t="s">
        <v>4223</v>
      </c>
    </row>
    <row r="4056" spans="1:5" x14ac:dyDescent="0.25">
      <c r="A4056" s="17" t="s">
        <v>4224</v>
      </c>
      <c r="E4056" s="17" t="s">
        <v>4224</v>
      </c>
    </row>
    <row r="4057" spans="1:5" x14ac:dyDescent="0.25">
      <c r="A4057" s="17" t="s">
        <v>4225</v>
      </c>
      <c r="E4057" s="17" t="s">
        <v>4225</v>
      </c>
    </row>
    <row r="4058" spans="1:5" x14ac:dyDescent="0.25">
      <c r="A4058" s="17" t="s">
        <v>4226</v>
      </c>
      <c r="E4058" s="17" t="s">
        <v>4226</v>
      </c>
    </row>
    <row r="4059" spans="1:5" x14ac:dyDescent="0.25">
      <c r="A4059" s="17" t="s">
        <v>4227</v>
      </c>
      <c r="E4059" s="17" t="s">
        <v>4227</v>
      </c>
    </row>
    <row r="4060" spans="1:5" x14ac:dyDescent="0.25">
      <c r="A4060" s="17" t="s">
        <v>4228</v>
      </c>
      <c r="E4060" s="17" t="s">
        <v>4228</v>
      </c>
    </row>
    <row r="4061" spans="1:5" x14ac:dyDescent="0.25">
      <c r="A4061" s="17" t="s">
        <v>4229</v>
      </c>
      <c r="E4061" s="17" t="s">
        <v>4229</v>
      </c>
    </row>
    <row r="4062" spans="1:5" x14ac:dyDescent="0.25">
      <c r="A4062" s="17" t="s">
        <v>4230</v>
      </c>
      <c r="E4062" s="17" t="s">
        <v>4230</v>
      </c>
    </row>
    <row r="4063" spans="1:5" x14ac:dyDescent="0.25">
      <c r="A4063" s="17" t="s">
        <v>4231</v>
      </c>
      <c r="E4063" s="17" t="s">
        <v>4231</v>
      </c>
    </row>
    <row r="4064" spans="1:5" x14ac:dyDescent="0.25">
      <c r="A4064" s="17" t="s">
        <v>4232</v>
      </c>
      <c r="E4064" s="17" t="s">
        <v>4232</v>
      </c>
    </row>
    <row r="4065" spans="1:5" x14ac:dyDescent="0.25">
      <c r="A4065" s="17" t="s">
        <v>4233</v>
      </c>
      <c r="E4065" s="17" t="s">
        <v>4233</v>
      </c>
    </row>
    <row r="4066" spans="1:5" x14ac:dyDescent="0.25">
      <c r="A4066" s="17" t="s">
        <v>4234</v>
      </c>
      <c r="E4066" s="17" t="s">
        <v>4234</v>
      </c>
    </row>
    <row r="4067" spans="1:5" x14ac:dyDescent="0.25">
      <c r="A4067" s="17" t="s">
        <v>4235</v>
      </c>
      <c r="E4067" s="17" t="s">
        <v>4235</v>
      </c>
    </row>
    <row r="4068" spans="1:5" x14ac:dyDescent="0.25">
      <c r="A4068" s="17" t="s">
        <v>4236</v>
      </c>
      <c r="E4068" s="17" t="s">
        <v>4236</v>
      </c>
    </row>
    <row r="4069" spans="1:5" x14ac:dyDescent="0.25">
      <c r="A4069" s="17" t="s">
        <v>4237</v>
      </c>
      <c r="E4069" s="17" t="s">
        <v>4237</v>
      </c>
    </row>
    <row r="4070" spans="1:5" x14ac:dyDescent="0.25">
      <c r="A4070" s="17" t="s">
        <v>4238</v>
      </c>
      <c r="E4070" s="17" t="s">
        <v>4238</v>
      </c>
    </row>
    <row r="4071" spans="1:5" x14ac:dyDescent="0.25">
      <c r="A4071" s="17" t="s">
        <v>4239</v>
      </c>
      <c r="E4071" s="17" t="s">
        <v>4239</v>
      </c>
    </row>
    <row r="4072" spans="1:5" x14ac:dyDescent="0.25">
      <c r="A4072" s="17" t="s">
        <v>4240</v>
      </c>
      <c r="E4072" s="17" t="s">
        <v>4240</v>
      </c>
    </row>
    <row r="4073" spans="1:5" x14ac:dyDescent="0.25">
      <c r="A4073" s="17" t="s">
        <v>4241</v>
      </c>
      <c r="E4073" s="17" t="s">
        <v>4241</v>
      </c>
    </row>
    <row r="4074" spans="1:5" x14ac:dyDescent="0.25">
      <c r="A4074" s="17" t="s">
        <v>4242</v>
      </c>
      <c r="E4074" s="17" t="s">
        <v>4242</v>
      </c>
    </row>
    <row r="4075" spans="1:5" x14ac:dyDescent="0.25">
      <c r="A4075" s="17" t="s">
        <v>4243</v>
      </c>
      <c r="E4075" s="17" t="s">
        <v>4243</v>
      </c>
    </row>
    <row r="4076" spans="1:5" x14ac:dyDescent="0.25">
      <c r="A4076" s="17" t="s">
        <v>4244</v>
      </c>
      <c r="E4076" s="17" t="s">
        <v>4244</v>
      </c>
    </row>
    <row r="4077" spans="1:5" x14ac:dyDescent="0.25">
      <c r="A4077" s="17" t="s">
        <v>4245</v>
      </c>
      <c r="E4077" s="17" t="s">
        <v>4245</v>
      </c>
    </row>
    <row r="4078" spans="1:5" x14ac:dyDescent="0.25">
      <c r="A4078" s="17" t="s">
        <v>4246</v>
      </c>
      <c r="E4078" s="17" t="s">
        <v>4246</v>
      </c>
    </row>
    <row r="4079" spans="1:5" x14ac:dyDescent="0.25">
      <c r="A4079" s="17" t="s">
        <v>4247</v>
      </c>
      <c r="E4079" s="17" t="s">
        <v>4247</v>
      </c>
    </row>
    <row r="4080" spans="1:5" x14ac:dyDescent="0.25">
      <c r="A4080" s="17" t="s">
        <v>4248</v>
      </c>
      <c r="E4080" s="17" t="s">
        <v>4248</v>
      </c>
    </row>
    <row r="4081" spans="1:5" x14ac:dyDescent="0.25">
      <c r="A4081" s="17" t="s">
        <v>4249</v>
      </c>
      <c r="E4081" s="17" t="s">
        <v>4249</v>
      </c>
    </row>
    <row r="4082" spans="1:5" x14ac:dyDescent="0.25">
      <c r="A4082" s="17" t="s">
        <v>4250</v>
      </c>
      <c r="E4082" s="17" t="s">
        <v>4250</v>
      </c>
    </row>
    <row r="4083" spans="1:5" x14ac:dyDescent="0.25">
      <c r="A4083" s="17" t="s">
        <v>4251</v>
      </c>
      <c r="E4083" s="17" t="s">
        <v>4251</v>
      </c>
    </row>
    <row r="4084" spans="1:5" x14ac:dyDescent="0.25">
      <c r="A4084" s="17" t="s">
        <v>4252</v>
      </c>
      <c r="E4084" s="17" t="s">
        <v>4252</v>
      </c>
    </row>
    <row r="4085" spans="1:5" x14ac:dyDescent="0.25">
      <c r="A4085" s="17" t="s">
        <v>4253</v>
      </c>
      <c r="E4085" s="17" t="s">
        <v>4253</v>
      </c>
    </row>
    <row r="4086" spans="1:5" x14ac:dyDescent="0.25">
      <c r="A4086" s="17" t="s">
        <v>4254</v>
      </c>
      <c r="E4086" s="17" t="s">
        <v>4254</v>
      </c>
    </row>
    <row r="4087" spans="1:5" x14ac:dyDescent="0.25">
      <c r="A4087" s="17" t="s">
        <v>4255</v>
      </c>
      <c r="E4087" s="17" t="s">
        <v>4255</v>
      </c>
    </row>
    <row r="4088" spans="1:5" x14ac:dyDescent="0.25">
      <c r="A4088" s="17" t="s">
        <v>4256</v>
      </c>
      <c r="E4088" s="17" t="s">
        <v>4256</v>
      </c>
    </row>
    <row r="4089" spans="1:5" x14ac:dyDescent="0.25">
      <c r="A4089" s="17" t="s">
        <v>4257</v>
      </c>
      <c r="E4089" s="17" t="s">
        <v>4257</v>
      </c>
    </row>
    <row r="4090" spans="1:5" x14ac:dyDescent="0.25">
      <c r="A4090" s="17" t="s">
        <v>4258</v>
      </c>
      <c r="E4090" s="17" t="s">
        <v>4258</v>
      </c>
    </row>
    <row r="4091" spans="1:5" x14ac:dyDescent="0.25">
      <c r="A4091" s="17" t="s">
        <v>4259</v>
      </c>
      <c r="E4091" s="17" t="s">
        <v>4259</v>
      </c>
    </row>
    <row r="4092" spans="1:5" x14ac:dyDescent="0.25">
      <c r="A4092" s="17" t="s">
        <v>4260</v>
      </c>
      <c r="E4092" s="17" t="s">
        <v>4260</v>
      </c>
    </row>
    <row r="4093" spans="1:5" x14ac:dyDescent="0.25">
      <c r="A4093" s="17" t="s">
        <v>4261</v>
      </c>
      <c r="E4093" s="17" t="s">
        <v>4261</v>
      </c>
    </row>
    <row r="4094" spans="1:5" x14ac:dyDescent="0.25">
      <c r="A4094" s="17" t="s">
        <v>4262</v>
      </c>
      <c r="E4094" s="17" t="s">
        <v>4262</v>
      </c>
    </row>
    <row r="4095" spans="1:5" x14ac:dyDescent="0.25">
      <c r="A4095" s="17" t="s">
        <v>4263</v>
      </c>
      <c r="E4095" s="17" t="s">
        <v>4263</v>
      </c>
    </row>
    <row r="4096" spans="1:5" x14ac:dyDescent="0.25">
      <c r="A4096" s="17" t="s">
        <v>4264</v>
      </c>
      <c r="E4096" s="17" t="s">
        <v>4264</v>
      </c>
    </row>
    <row r="4097" spans="1:5" x14ac:dyDescent="0.25">
      <c r="A4097" s="17" t="s">
        <v>4265</v>
      </c>
      <c r="E4097" s="17" t="s">
        <v>4265</v>
      </c>
    </row>
    <row r="4098" spans="1:5" x14ac:dyDescent="0.25">
      <c r="A4098" s="17" t="s">
        <v>4266</v>
      </c>
      <c r="E4098" s="17" t="s">
        <v>4266</v>
      </c>
    </row>
    <row r="4099" spans="1:5" x14ac:dyDescent="0.25">
      <c r="A4099" s="17" t="s">
        <v>4267</v>
      </c>
      <c r="E4099" s="17" t="s">
        <v>4267</v>
      </c>
    </row>
    <row r="4100" spans="1:5" x14ac:dyDescent="0.25">
      <c r="A4100" s="17" t="s">
        <v>4268</v>
      </c>
      <c r="E4100" s="17" t="s">
        <v>4268</v>
      </c>
    </row>
    <row r="4101" spans="1:5" x14ac:dyDescent="0.25">
      <c r="A4101" s="17" t="s">
        <v>4269</v>
      </c>
      <c r="E4101" s="17" t="s">
        <v>4269</v>
      </c>
    </row>
    <row r="4102" spans="1:5" x14ac:dyDescent="0.25">
      <c r="A4102" s="17" t="s">
        <v>4270</v>
      </c>
      <c r="E4102" s="17" t="s">
        <v>4270</v>
      </c>
    </row>
    <row r="4103" spans="1:5" x14ac:dyDescent="0.25">
      <c r="A4103" s="17" t="s">
        <v>4271</v>
      </c>
      <c r="E4103" s="17" t="s">
        <v>4271</v>
      </c>
    </row>
    <row r="4104" spans="1:5" x14ac:dyDescent="0.25">
      <c r="A4104" s="17" t="s">
        <v>4272</v>
      </c>
      <c r="E4104" s="17" t="s">
        <v>4272</v>
      </c>
    </row>
    <row r="4105" spans="1:5" x14ac:dyDescent="0.25">
      <c r="A4105" s="17" t="s">
        <v>4273</v>
      </c>
      <c r="E4105" s="17" t="s">
        <v>4273</v>
      </c>
    </row>
    <row r="4106" spans="1:5" x14ac:dyDescent="0.25">
      <c r="A4106" s="17" t="s">
        <v>4274</v>
      </c>
      <c r="E4106" s="17" t="s">
        <v>4274</v>
      </c>
    </row>
    <row r="4107" spans="1:5" x14ac:dyDescent="0.25">
      <c r="A4107" s="17" t="s">
        <v>4275</v>
      </c>
      <c r="E4107" s="17" t="s">
        <v>4275</v>
      </c>
    </row>
    <row r="4108" spans="1:5" x14ac:dyDescent="0.25">
      <c r="A4108" s="17" t="s">
        <v>4276</v>
      </c>
      <c r="E4108" s="17" t="s">
        <v>4276</v>
      </c>
    </row>
    <row r="4109" spans="1:5" x14ac:dyDescent="0.25">
      <c r="A4109" s="17" t="s">
        <v>4277</v>
      </c>
      <c r="E4109" s="17" t="s">
        <v>4277</v>
      </c>
    </row>
    <row r="4110" spans="1:5" x14ac:dyDescent="0.25">
      <c r="A4110" s="17" t="s">
        <v>4278</v>
      </c>
      <c r="E4110" s="17" t="s">
        <v>4278</v>
      </c>
    </row>
    <row r="4111" spans="1:5" x14ac:dyDescent="0.25">
      <c r="A4111" s="17" t="s">
        <v>4279</v>
      </c>
      <c r="E4111" s="17" t="s">
        <v>4279</v>
      </c>
    </row>
    <row r="4112" spans="1:5" x14ac:dyDescent="0.25">
      <c r="A4112" s="17" t="s">
        <v>4280</v>
      </c>
      <c r="E4112" s="17" t="s">
        <v>4280</v>
      </c>
    </row>
    <row r="4113" spans="1:5" x14ac:dyDescent="0.25">
      <c r="A4113" s="17" t="s">
        <v>4281</v>
      </c>
      <c r="E4113" s="17" t="s">
        <v>4281</v>
      </c>
    </row>
    <row r="4114" spans="1:5" x14ac:dyDescent="0.25">
      <c r="A4114" s="17" t="s">
        <v>4282</v>
      </c>
      <c r="E4114" s="17" t="s">
        <v>4282</v>
      </c>
    </row>
    <row r="4115" spans="1:5" x14ac:dyDescent="0.25">
      <c r="A4115" s="17" t="s">
        <v>4283</v>
      </c>
      <c r="E4115" s="17" t="s">
        <v>4283</v>
      </c>
    </row>
    <row r="4116" spans="1:5" x14ac:dyDescent="0.25">
      <c r="A4116" s="17" t="s">
        <v>4284</v>
      </c>
      <c r="E4116" s="17" t="s">
        <v>4284</v>
      </c>
    </row>
    <row r="4117" spans="1:5" x14ac:dyDescent="0.25">
      <c r="A4117" s="17" t="s">
        <v>4285</v>
      </c>
      <c r="E4117" s="17" t="s">
        <v>4285</v>
      </c>
    </row>
    <row r="4118" spans="1:5" x14ac:dyDescent="0.25">
      <c r="A4118" s="17" t="s">
        <v>4286</v>
      </c>
      <c r="E4118" s="17" t="s">
        <v>4286</v>
      </c>
    </row>
    <row r="4119" spans="1:5" x14ac:dyDescent="0.25">
      <c r="A4119" s="17" t="s">
        <v>4287</v>
      </c>
      <c r="E4119" s="17" t="s">
        <v>4287</v>
      </c>
    </row>
    <row r="4120" spans="1:5" x14ac:dyDescent="0.25">
      <c r="A4120" s="17" t="s">
        <v>4288</v>
      </c>
      <c r="E4120" s="17" t="s">
        <v>4288</v>
      </c>
    </row>
    <row r="4121" spans="1:5" x14ac:dyDescent="0.25">
      <c r="A4121" s="17" t="s">
        <v>4289</v>
      </c>
      <c r="E4121" s="17" t="s">
        <v>4289</v>
      </c>
    </row>
    <row r="4122" spans="1:5" x14ac:dyDescent="0.25">
      <c r="A4122" s="17" t="s">
        <v>4290</v>
      </c>
      <c r="E4122" s="17" t="s">
        <v>4290</v>
      </c>
    </row>
    <row r="4123" spans="1:5" x14ac:dyDescent="0.25">
      <c r="A4123" s="17" t="s">
        <v>4291</v>
      </c>
      <c r="E4123" s="17" t="s">
        <v>4291</v>
      </c>
    </row>
    <row r="4124" spans="1:5" x14ac:dyDescent="0.25">
      <c r="A4124" s="17" t="s">
        <v>4292</v>
      </c>
      <c r="E4124" s="17" t="s">
        <v>4292</v>
      </c>
    </row>
    <row r="4125" spans="1:5" x14ac:dyDescent="0.25">
      <c r="A4125" s="17" t="s">
        <v>4293</v>
      </c>
      <c r="E4125" s="17" t="s">
        <v>4293</v>
      </c>
    </row>
    <row r="4126" spans="1:5" x14ac:dyDescent="0.25">
      <c r="A4126" s="17" t="s">
        <v>4294</v>
      </c>
      <c r="E4126" s="17" t="s">
        <v>4294</v>
      </c>
    </row>
    <row r="4127" spans="1:5" x14ac:dyDescent="0.25">
      <c r="A4127" s="17" t="s">
        <v>4295</v>
      </c>
      <c r="E4127" s="17" t="s">
        <v>4295</v>
      </c>
    </row>
    <row r="4128" spans="1:5" x14ac:dyDescent="0.25">
      <c r="A4128" s="17" t="s">
        <v>4296</v>
      </c>
      <c r="E4128" s="17" t="s">
        <v>4296</v>
      </c>
    </row>
    <row r="4129" spans="1:5" x14ac:dyDescent="0.25">
      <c r="A4129" s="17" t="s">
        <v>4297</v>
      </c>
      <c r="E4129" s="17" t="s">
        <v>4297</v>
      </c>
    </row>
    <row r="4130" spans="1:5" x14ac:dyDescent="0.25">
      <c r="A4130" s="17" t="s">
        <v>4298</v>
      </c>
      <c r="E4130" s="17" t="s">
        <v>4298</v>
      </c>
    </row>
    <row r="4131" spans="1:5" x14ac:dyDescent="0.25">
      <c r="A4131" s="17" t="s">
        <v>4299</v>
      </c>
      <c r="E4131" s="17" t="s">
        <v>4299</v>
      </c>
    </row>
    <row r="4132" spans="1:5" x14ac:dyDescent="0.25">
      <c r="A4132" s="17" t="s">
        <v>4300</v>
      </c>
      <c r="E4132" s="17" t="s">
        <v>4300</v>
      </c>
    </row>
    <row r="4133" spans="1:5" x14ac:dyDescent="0.25">
      <c r="A4133" s="17" t="s">
        <v>4301</v>
      </c>
      <c r="E4133" s="17" t="s">
        <v>4301</v>
      </c>
    </row>
    <row r="4134" spans="1:5" x14ac:dyDescent="0.25">
      <c r="A4134" s="17" t="s">
        <v>4302</v>
      </c>
      <c r="E4134" s="17" t="s">
        <v>4302</v>
      </c>
    </row>
    <row r="4135" spans="1:5" x14ac:dyDescent="0.25">
      <c r="A4135" s="17" t="s">
        <v>4303</v>
      </c>
      <c r="E4135" s="17" t="s">
        <v>4303</v>
      </c>
    </row>
    <row r="4136" spans="1:5" x14ac:dyDescent="0.25">
      <c r="A4136" s="17" t="s">
        <v>4304</v>
      </c>
      <c r="E4136" s="17" t="s">
        <v>4304</v>
      </c>
    </row>
    <row r="4137" spans="1:5" x14ac:dyDescent="0.25">
      <c r="A4137" s="17" t="s">
        <v>4305</v>
      </c>
      <c r="E4137" s="17" t="s">
        <v>4305</v>
      </c>
    </row>
    <row r="4138" spans="1:5" x14ac:dyDescent="0.25">
      <c r="A4138" s="17" t="s">
        <v>4306</v>
      </c>
      <c r="E4138" s="17" t="s">
        <v>4306</v>
      </c>
    </row>
    <row r="4139" spans="1:5" x14ac:dyDescent="0.25">
      <c r="A4139" s="17" t="s">
        <v>4307</v>
      </c>
      <c r="E4139" s="17" t="s">
        <v>4307</v>
      </c>
    </row>
    <row r="4140" spans="1:5" x14ac:dyDescent="0.25">
      <c r="A4140" s="17" t="s">
        <v>4308</v>
      </c>
      <c r="E4140" s="17" t="s">
        <v>4308</v>
      </c>
    </row>
    <row r="4141" spans="1:5" x14ac:dyDescent="0.25">
      <c r="A4141" s="17" t="s">
        <v>4309</v>
      </c>
      <c r="E4141" s="17" t="s">
        <v>4309</v>
      </c>
    </row>
    <row r="4142" spans="1:5" x14ac:dyDescent="0.25">
      <c r="A4142" s="17" t="s">
        <v>4310</v>
      </c>
      <c r="E4142" s="17" t="s">
        <v>4310</v>
      </c>
    </row>
    <row r="4143" spans="1:5" x14ac:dyDescent="0.25">
      <c r="A4143" s="17" t="s">
        <v>4311</v>
      </c>
      <c r="E4143" s="17" t="s">
        <v>4311</v>
      </c>
    </row>
    <row r="4144" spans="1:5" x14ac:dyDescent="0.25">
      <c r="A4144" s="17" t="s">
        <v>4312</v>
      </c>
      <c r="E4144" s="17" t="s">
        <v>4312</v>
      </c>
    </row>
    <row r="4145" spans="1:5" x14ac:dyDescent="0.25">
      <c r="A4145" s="17" t="s">
        <v>4313</v>
      </c>
      <c r="E4145" s="17" t="s">
        <v>4313</v>
      </c>
    </row>
    <row r="4146" spans="1:5" x14ac:dyDescent="0.25">
      <c r="A4146" s="17" t="s">
        <v>4314</v>
      </c>
      <c r="E4146" s="17" t="s">
        <v>4314</v>
      </c>
    </row>
    <row r="4147" spans="1:5" x14ac:dyDescent="0.25">
      <c r="A4147" s="17" t="s">
        <v>4315</v>
      </c>
      <c r="E4147" s="17" t="s">
        <v>4315</v>
      </c>
    </row>
    <row r="4148" spans="1:5" x14ac:dyDescent="0.25">
      <c r="A4148" s="17" t="s">
        <v>4316</v>
      </c>
      <c r="E4148" s="17" t="s">
        <v>4316</v>
      </c>
    </row>
    <row r="4149" spans="1:5" x14ac:dyDescent="0.25">
      <c r="A4149" s="17" t="s">
        <v>4317</v>
      </c>
      <c r="E4149" s="17" t="s">
        <v>4317</v>
      </c>
    </row>
    <row r="4150" spans="1:5" x14ac:dyDescent="0.25">
      <c r="A4150" s="17" t="s">
        <v>4318</v>
      </c>
      <c r="E4150" s="17" t="s">
        <v>4318</v>
      </c>
    </row>
    <row r="4151" spans="1:5" x14ac:dyDescent="0.25">
      <c r="A4151" s="17" t="s">
        <v>4319</v>
      </c>
      <c r="E4151" s="17" t="s">
        <v>4319</v>
      </c>
    </row>
    <row r="4152" spans="1:5" x14ac:dyDescent="0.25">
      <c r="A4152" s="17" t="s">
        <v>4320</v>
      </c>
      <c r="E4152" s="17" t="s">
        <v>4320</v>
      </c>
    </row>
    <row r="4153" spans="1:5" x14ac:dyDescent="0.25">
      <c r="A4153" s="17" t="s">
        <v>4321</v>
      </c>
      <c r="E4153" s="17" t="s">
        <v>4321</v>
      </c>
    </row>
    <row r="4154" spans="1:5" x14ac:dyDescent="0.25">
      <c r="A4154" s="17" t="s">
        <v>4322</v>
      </c>
      <c r="E4154" s="17" t="s">
        <v>4322</v>
      </c>
    </row>
    <row r="4155" spans="1:5" x14ac:dyDescent="0.25">
      <c r="A4155" s="17" t="s">
        <v>4323</v>
      </c>
      <c r="E4155" s="17" t="s">
        <v>4323</v>
      </c>
    </row>
    <row r="4156" spans="1:5" x14ac:dyDescent="0.25">
      <c r="A4156" s="17" t="s">
        <v>4324</v>
      </c>
      <c r="E4156" s="17" t="s">
        <v>4324</v>
      </c>
    </row>
    <row r="4157" spans="1:5" x14ac:dyDescent="0.25">
      <c r="A4157" s="17" t="s">
        <v>4325</v>
      </c>
      <c r="E4157" s="17" t="s">
        <v>4325</v>
      </c>
    </row>
    <row r="4158" spans="1:5" x14ac:dyDescent="0.25">
      <c r="A4158" s="17" t="s">
        <v>4326</v>
      </c>
      <c r="E4158" s="17" t="s">
        <v>4326</v>
      </c>
    </row>
    <row r="4159" spans="1:5" x14ac:dyDescent="0.25">
      <c r="A4159" s="17" t="s">
        <v>4327</v>
      </c>
      <c r="E4159" s="17" t="s">
        <v>4327</v>
      </c>
    </row>
    <row r="4160" spans="1:5" x14ac:dyDescent="0.25">
      <c r="A4160" s="17" t="s">
        <v>4328</v>
      </c>
      <c r="E4160" s="17" t="s">
        <v>4328</v>
      </c>
    </row>
    <row r="4161" spans="1:5" x14ac:dyDescent="0.25">
      <c r="A4161" s="17" t="s">
        <v>4329</v>
      </c>
      <c r="E4161" s="17" t="s">
        <v>4329</v>
      </c>
    </row>
    <row r="4162" spans="1:5" x14ac:dyDescent="0.25">
      <c r="A4162" s="17" t="s">
        <v>4330</v>
      </c>
      <c r="E4162" s="17" t="s">
        <v>4330</v>
      </c>
    </row>
    <row r="4163" spans="1:5" x14ac:dyDescent="0.25">
      <c r="A4163" s="17" t="s">
        <v>4331</v>
      </c>
      <c r="E4163" s="17" t="s">
        <v>4331</v>
      </c>
    </row>
    <row r="4164" spans="1:5" x14ac:dyDescent="0.25">
      <c r="A4164" s="17" t="s">
        <v>4332</v>
      </c>
      <c r="E4164" s="17" t="s">
        <v>4332</v>
      </c>
    </row>
    <row r="4165" spans="1:5" x14ac:dyDescent="0.25">
      <c r="A4165" s="17" t="s">
        <v>4333</v>
      </c>
      <c r="E4165" s="17" t="s">
        <v>4333</v>
      </c>
    </row>
    <row r="4166" spans="1:5" x14ac:dyDescent="0.25">
      <c r="A4166" s="17" t="s">
        <v>4334</v>
      </c>
      <c r="E4166" s="17" t="s">
        <v>4334</v>
      </c>
    </row>
    <row r="4167" spans="1:5" x14ac:dyDescent="0.25">
      <c r="A4167" s="17" t="s">
        <v>4335</v>
      </c>
      <c r="E4167" s="17" t="s">
        <v>4335</v>
      </c>
    </row>
    <row r="4168" spans="1:5" x14ac:dyDescent="0.25">
      <c r="A4168" s="17" t="s">
        <v>4336</v>
      </c>
      <c r="E4168" s="17" t="s">
        <v>4336</v>
      </c>
    </row>
    <row r="4169" spans="1:5" x14ac:dyDescent="0.25">
      <c r="A4169" s="17" t="s">
        <v>4337</v>
      </c>
      <c r="E4169" s="17" t="s">
        <v>4337</v>
      </c>
    </row>
    <row r="4170" spans="1:5" x14ac:dyDescent="0.25">
      <c r="A4170" s="17" t="s">
        <v>4338</v>
      </c>
      <c r="E4170" s="17" t="s">
        <v>4338</v>
      </c>
    </row>
    <row r="4171" spans="1:5" x14ac:dyDescent="0.25">
      <c r="A4171" s="17" t="s">
        <v>4339</v>
      </c>
      <c r="E4171" s="17" t="s">
        <v>4339</v>
      </c>
    </row>
    <row r="4172" spans="1:5" x14ac:dyDescent="0.25">
      <c r="A4172" s="17" t="s">
        <v>4340</v>
      </c>
      <c r="E4172" s="17" t="s">
        <v>4340</v>
      </c>
    </row>
    <row r="4173" spans="1:5" x14ac:dyDescent="0.25">
      <c r="A4173" s="17" t="s">
        <v>4341</v>
      </c>
      <c r="E4173" s="17" t="s">
        <v>4341</v>
      </c>
    </row>
    <row r="4174" spans="1:5" x14ac:dyDescent="0.25">
      <c r="A4174" s="17" t="s">
        <v>4342</v>
      </c>
      <c r="E4174" s="17" t="s">
        <v>4342</v>
      </c>
    </row>
    <row r="4175" spans="1:5" x14ac:dyDescent="0.25">
      <c r="A4175" s="17" t="s">
        <v>4343</v>
      </c>
      <c r="E4175" s="17" t="s">
        <v>4343</v>
      </c>
    </row>
    <row r="4176" spans="1:5" x14ac:dyDescent="0.25">
      <c r="A4176" s="17" t="s">
        <v>4344</v>
      </c>
      <c r="E4176" s="17" t="s">
        <v>4344</v>
      </c>
    </row>
    <row r="4177" spans="1:5" x14ac:dyDescent="0.25">
      <c r="A4177" s="17" t="s">
        <v>4345</v>
      </c>
      <c r="E4177" s="17" t="s">
        <v>4345</v>
      </c>
    </row>
    <row r="4178" spans="1:5" x14ac:dyDescent="0.25">
      <c r="A4178" s="17" t="s">
        <v>4346</v>
      </c>
      <c r="E4178" s="17" t="s">
        <v>4346</v>
      </c>
    </row>
    <row r="4179" spans="1:5" x14ac:dyDescent="0.25">
      <c r="A4179" s="17" t="s">
        <v>4347</v>
      </c>
      <c r="E4179" s="17" t="s">
        <v>4347</v>
      </c>
    </row>
    <row r="4180" spans="1:5" x14ac:dyDescent="0.25">
      <c r="A4180" s="17" t="s">
        <v>4348</v>
      </c>
      <c r="E4180" s="17" t="s">
        <v>4348</v>
      </c>
    </row>
    <row r="4181" spans="1:5" x14ac:dyDescent="0.25">
      <c r="A4181" s="17" t="s">
        <v>4349</v>
      </c>
      <c r="E4181" s="17" t="s">
        <v>4349</v>
      </c>
    </row>
    <row r="4182" spans="1:5" x14ac:dyDescent="0.25">
      <c r="A4182" s="17" t="s">
        <v>4350</v>
      </c>
      <c r="E4182" s="17" t="s">
        <v>4350</v>
      </c>
    </row>
    <row r="4183" spans="1:5" x14ac:dyDescent="0.25">
      <c r="A4183" s="17" t="s">
        <v>4351</v>
      </c>
      <c r="E4183" s="17" t="s">
        <v>4351</v>
      </c>
    </row>
    <row r="4184" spans="1:5" x14ac:dyDescent="0.25">
      <c r="A4184" s="17" t="s">
        <v>4352</v>
      </c>
      <c r="E4184" s="17" t="s">
        <v>4352</v>
      </c>
    </row>
    <row r="4185" spans="1:5" x14ac:dyDescent="0.25">
      <c r="A4185" s="17" t="s">
        <v>4353</v>
      </c>
      <c r="E4185" s="17" t="s">
        <v>4353</v>
      </c>
    </row>
    <row r="4186" spans="1:5" x14ac:dyDescent="0.25">
      <c r="A4186" s="17" t="s">
        <v>4354</v>
      </c>
      <c r="E4186" s="17" t="s">
        <v>4354</v>
      </c>
    </row>
    <row r="4187" spans="1:5" x14ac:dyDescent="0.25">
      <c r="A4187" s="17" t="s">
        <v>4355</v>
      </c>
      <c r="E4187" s="17" t="s">
        <v>4355</v>
      </c>
    </row>
    <row r="4188" spans="1:5" x14ac:dyDescent="0.25">
      <c r="A4188" s="17" t="s">
        <v>4356</v>
      </c>
      <c r="E4188" s="17" t="s">
        <v>4356</v>
      </c>
    </row>
    <row r="4189" spans="1:5" x14ac:dyDescent="0.25">
      <c r="A4189" s="17" t="s">
        <v>4357</v>
      </c>
      <c r="E4189" s="17" t="s">
        <v>4357</v>
      </c>
    </row>
    <row r="4190" spans="1:5" x14ac:dyDescent="0.25">
      <c r="A4190" s="17" t="s">
        <v>4358</v>
      </c>
      <c r="E4190" s="17" t="s">
        <v>4358</v>
      </c>
    </row>
    <row r="4191" spans="1:5" x14ac:dyDescent="0.25">
      <c r="A4191" s="17" t="s">
        <v>4359</v>
      </c>
      <c r="E4191" s="17" t="s">
        <v>4359</v>
      </c>
    </row>
    <row r="4192" spans="1:5" x14ac:dyDescent="0.25">
      <c r="A4192" s="17" t="s">
        <v>4360</v>
      </c>
      <c r="E4192" s="17" t="s">
        <v>4360</v>
      </c>
    </row>
    <row r="4193" spans="1:5" x14ac:dyDescent="0.25">
      <c r="A4193" s="17" t="s">
        <v>4361</v>
      </c>
      <c r="E4193" s="17" t="s">
        <v>4361</v>
      </c>
    </row>
    <row r="4194" spans="1:5" x14ac:dyDescent="0.25">
      <c r="A4194" s="17" t="s">
        <v>4362</v>
      </c>
      <c r="E4194" s="17" t="s">
        <v>4362</v>
      </c>
    </row>
    <row r="4195" spans="1:5" x14ac:dyDescent="0.25">
      <c r="A4195" s="17" t="s">
        <v>4363</v>
      </c>
      <c r="E4195" s="17" t="s">
        <v>4363</v>
      </c>
    </row>
    <row r="4196" spans="1:5" x14ac:dyDescent="0.25">
      <c r="A4196" s="17" t="s">
        <v>4364</v>
      </c>
      <c r="E4196" s="17" t="s">
        <v>4364</v>
      </c>
    </row>
    <row r="4197" spans="1:5" x14ac:dyDescent="0.25">
      <c r="A4197" s="17" t="s">
        <v>4365</v>
      </c>
      <c r="E4197" s="17" t="s">
        <v>4365</v>
      </c>
    </row>
    <row r="4198" spans="1:5" x14ac:dyDescent="0.25">
      <c r="A4198" s="17" t="s">
        <v>4366</v>
      </c>
      <c r="E4198" s="17" t="s">
        <v>4366</v>
      </c>
    </row>
    <row r="4199" spans="1:5" x14ac:dyDescent="0.25">
      <c r="A4199" s="17" t="s">
        <v>4367</v>
      </c>
      <c r="E4199" s="17" t="s">
        <v>4367</v>
      </c>
    </row>
    <row r="4200" spans="1:5" x14ac:dyDescent="0.25">
      <c r="A4200" s="17" t="s">
        <v>4368</v>
      </c>
      <c r="E4200" s="17" t="s">
        <v>4368</v>
      </c>
    </row>
    <row r="4201" spans="1:5" x14ac:dyDescent="0.25">
      <c r="A4201" s="17" t="s">
        <v>4369</v>
      </c>
      <c r="E4201" s="17" t="s">
        <v>4369</v>
      </c>
    </row>
    <row r="4202" spans="1:5" x14ac:dyDescent="0.25">
      <c r="A4202" s="17" t="s">
        <v>4370</v>
      </c>
      <c r="E4202" s="17" t="s">
        <v>4370</v>
      </c>
    </row>
    <row r="4203" spans="1:5" x14ac:dyDescent="0.25">
      <c r="A4203" s="17" t="s">
        <v>4371</v>
      </c>
      <c r="E4203" s="17" t="s">
        <v>4371</v>
      </c>
    </row>
    <row r="4204" spans="1:5" x14ac:dyDescent="0.25">
      <c r="A4204" s="17" t="s">
        <v>4372</v>
      </c>
      <c r="E4204" s="17" t="s">
        <v>4372</v>
      </c>
    </row>
    <row r="4205" spans="1:5" x14ac:dyDescent="0.25">
      <c r="A4205" s="17" t="s">
        <v>4373</v>
      </c>
      <c r="E4205" s="17" t="s">
        <v>4373</v>
      </c>
    </row>
    <row r="4206" spans="1:5" x14ac:dyDescent="0.25">
      <c r="A4206" s="17" t="s">
        <v>4374</v>
      </c>
      <c r="E4206" s="17" t="s">
        <v>4374</v>
      </c>
    </row>
    <row r="4207" spans="1:5" x14ac:dyDescent="0.25">
      <c r="A4207" s="17" t="s">
        <v>4375</v>
      </c>
      <c r="E4207" s="17" t="s">
        <v>4375</v>
      </c>
    </row>
    <row r="4208" spans="1:5" x14ac:dyDescent="0.25">
      <c r="A4208" s="17" t="s">
        <v>4376</v>
      </c>
      <c r="E4208" s="17" t="s">
        <v>4376</v>
      </c>
    </row>
    <row r="4209" spans="1:5" x14ac:dyDescent="0.25">
      <c r="A4209" s="17" t="s">
        <v>4377</v>
      </c>
      <c r="E4209" s="17" t="s">
        <v>4377</v>
      </c>
    </row>
    <row r="4210" spans="1:5" x14ac:dyDescent="0.25">
      <c r="A4210" s="17" t="s">
        <v>4378</v>
      </c>
      <c r="E4210" s="17" t="s">
        <v>4378</v>
      </c>
    </row>
    <row r="4211" spans="1:5" x14ac:dyDescent="0.25">
      <c r="A4211" s="17" t="s">
        <v>4379</v>
      </c>
      <c r="E4211" s="17" t="s">
        <v>4379</v>
      </c>
    </row>
    <row r="4212" spans="1:5" x14ac:dyDescent="0.25">
      <c r="A4212" s="17" t="s">
        <v>4380</v>
      </c>
      <c r="E4212" s="17" t="s">
        <v>4380</v>
      </c>
    </row>
    <row r="4213" spans="1:5" x14ac:dyDescent="0.25">
      <c r="A4213" s="17" t="s">
        <v>4381</v>
      </c>
      <c r="E4213" s="17" t="s">
        <v>4381</v>
      </c>
    </row>
    <row r="4214" spans="1:5" x14ac:dyDescent="0.25">
      <c r="A4214" s="17" t="s">
        <v>4382</v>
      </c>
      <c r="E4214" s="17" t="s">
        <v>4382</v>
      </c>
    </row>
    <row r="4215" spans="1:5" x14ac:dyDescent="0.25">
      <c r="A4215" s="17" t="s">
        <v>4383</v>
      </c>
      <c r="E4215" s="17" t="s">
        <v>4383</v>
      </c>
    </row>
    <row r="4216" spans="1:5" x14ac:dyDescent="0.25">
      <c r="A4216" s="17" t="s">
        <v>4384</v>
      </c>
      <c r="E4216" s="17" t="s">
        <v>4384</v>
      </c>
    </row>
    <row r="4217" spans="1:5" x14ac:dyDescent="0.25">
      <c r="A4217" s="17" t="s">
        <v>4385</v>
      </c>
      <c r="E4217" s="17" t="s">
        <v>4385</v>
      </c>
    </row>
    <row r="4218" spans="1:5" x14ac:dyDescent="0.25">
      <c r="A4218" s="17" t="s">
        <v>4386</v>
      </c>
      <c r="E4218" s="17" t="s">
        <v>4386</v>
      </c>
    </row>
    <row r="4219" spans="1:5" x14ac:dyDescent="0.25">
      <c r="A4219" s="17" t="s">
        <v>4387</v>
      </c>
      <c r="E4219" s="17" t="s">
        <v>4387</v>
      </c>
    </row>
    <row r="4220" spans="1:5" x14ac:dyDescent="0.25">
      <c r="A4220" s="17" t="s">
        <v>4388</v>
      </c>
      <c r="E4220" s="17" t="s">
        <v>4388</v>
      </c>
    </row>
    <row r="4221" spans="1:5" x14ac:dyDescent="0.25">
      <c r="A4221" s="17" t="s">
        <v>4389</v>
      </c>
      <c r="E4221" s="17" t="s">
        <v>4389</v>
      </c>
    </row>
    <row r="4222" spans="1:5" x14ac:dyDescent="0.25">
      <c r="A4222" s="17" t="s">
        <v>4390</v>
      </c>
      <c r="E4222" s="17" t="s">
        <v>4390</v>
      </c>
    </row>
    <row r="4223" spans="1:5" x14ac:dyDescent="0.25">
      <c r="A4223" s="17" t="s">
        <v>4391</v>
      </c>
      <c r="E4223" s="17" t="s">
        <v>4391</v>
      </c>
    </row>
    <row r="4224" spans="1:5" x14ac:dyDescent="0.25">
      <c r="A4224" s="17" t="s">
        <v>4392</v>
      </c>
      <c r="E4224" s="17" t="s">
        <v>4392</v>
      </c>
    </row>
    <row r="4225" spans="1:5" x14ac:dyDescent="0.25">
      <c r="A4225" s="17" t="s">
        <v>4393</v>
      </c>
      <c r="E4225" s="17" t="s">
        <v>4393</v>
      </c>
    </row>
    <row r="4226" spans="1:5" x14ac:dyDescent="0.25">
      <c r="A4226" s="17" t="s">
        <v>4394</v>
      </c>
      <c r="E4226" s="17" t="s">
        <v>4394</v>
      </c>
    </row>
    <row r="4227" spans="1:5" x14ac:dyDescent="0.25">
      <c r="A4227" s="17" t="s">
        <v>4395</v>
      </c>
      <c r="E4227" s="17" t="s">
        <v>4395</v>
      </c>
    </row>
    <row r="4228" spans="1:5" x14ac:dyDescent="0.25">
      <c r="A4228" s="17" t="s">
        <v>4396</v>
      </c>
      <c r="E4228" s="17" t="s">
        <v>4396</v>
      </c>
    </row>
    <row r="4229" spans="1:5" x14ac:dyDescent="0.25">
      <c r="A4229" s="17" t="s">
        <v>4397</v>
      </c>
      <c r="E4229" s="17" t="s">
        <v>4397</v>
      </c>
    </row>
    <row r="4230" spans="1:5" x14ac:dyDescent="0.25">
      <c r="A4230" s="17" t="s">
        <v>4398</v>
      </c>
      <c r="E4230" s="17" t="s">
        <v>4398</v>
      </c>
    </row>
    <row r="4231" spans="1:5" x14ac:dyDescent="0.25">
      <c r="A4231" s="17" t="s">
        <v>4399</v>
      </c>
      <c r="E4231" s="17" t="s">
        <v>4399</v>
      </c>
    </row>
    <row r="4232" spans="1:5" x14ac:dyDescent="0.25">
      <c r="A4232" s="17" t="s">
        <v>4400</v>
      </c>
      <c r="E4232" s="17" t="s">
        <v>4400</v>
      </c>
    </row>
    <row r="4233" spans="1:5" x14ac:dyDescent="0.25">
      <c r="A4233" s="17" t="s">
        <v>4401</v>
      </c>
      <c r="E4233" s="17" t="s">
        <v>4401</v>
      </c>
    </row>
    <row r="4234" spans="1:5" x14ac:dyDescent="0.25">
      <c r="A4234" s="17" t="s">
        <v>4402</v>
      </c>
      <c r="E4234" s="17" t="s">
        <v>4402</v>
      </c>
    </row>
    <row r="4235" spans="1:5" x14ac:dyDescent="0.25">
      <c r="A4235" s="17" t="s">
        <v>4403</v>
      </c>
      <c r="E4235" s="17" t="s">
        <v>4403</v>
      </c>
    </row>
    <row r="4236" spans="1:5" x14ac:dyDescent="0.25">
      <c r="A4236" s="17" t="s">
        <v>4404</v>
      </c>
      <c r="E4236" s="17" t="s">
        <v>4404</v>
      </c>
    </row>
    <row r="4237" spans="1:5" x14ac:dyDescent="0.25">
      <c r="A4237" s="17" t="s">
        <v>4405</v>
      </c>
      <c r="E4237" s="17" t="s">
        <v>4405</v>
      </c>
    </row>
    <row r="4238" spans="1:5" x14ac:dyDescent="0.25">
      <c r="A4238" s="17" t="s">
        <v>4406</v>
      </c>
      <c r="E4238" s="17" t="s">
        <v>4406</v>
      </c>
    </row>
    <row r="4239" spans="1:5" x14ac:dyDescent="0.25">
      <c r="A4239" s="17" t="s">
        <v>4407</v>
      </c>
      <c r="E4239" s="17" t="s">
        <v>4407</v>
      </c>
    </row>
    <row r="4240" spans="1:5" x14ac:dyDescent="0.25">
      <c r="A4240" s="17" t="s">
        <v>4408</v>
      </c>
      <c r="E4240" s="17" t="s">
        <v>4408</v>
      </c>
    </row>
    <row r="4241" spans="1:5" x14ac:dyDescent="0.25">
      <c r="A4241" s="17" t="s">
        <v>4409</v>
      </c>
      <c r="E4241" s="17" t="s">
        <v>4409</v>
      </c>
    </row>
    <row r="4242" spans="1:5" x14ac:dyDescent="0.25">
      <c r="A4242" s="17" t="s">
        <v>4410</v>
      </c>
      <c r="E4242" s="17" t="s">
        <v>4410</v>
      </c>
    </row>
    <row r="4243" spans="1:5" x14ac:dyDescent="0.25">
      <c r="A4243" s="17" t="s">
        <v>4411</v>
      </c>
      <c r="E4243" s="17" t="s">
        <v>4411</v>
      </c>
    </row>
    <row r="4244" spans="1:5" x14ac:dyDescent="0.25">
      <c r="A4244" s="17" t="s">
        <v>4412</v>
      </c>
      <c r="E4244" s="17" t="s">
        <v>4412</v>
      </c>
    </row>
    <row r="4245" spans="1:5" x14ac:dyDescent="0.25">
      <c r="A4245" s="17" t="s">
        <v>4413</v>
      </c>
      <c r="E4245" s="17" t="s">
        <v>4413</v>
      </c>
    </row>
    <row r="4246" spans="1:5" x14ac:dyDescent="0.25">
      <c r="A4246" s="17" t="s">
        <v>4414</v>
      </c>
      <c r="E4246" s="17" t="s">
        <v>4414</v>
      </c>
    </row>
    <row r="4247" spans="1:5" x14ac:dyDescent="0.25">
      <c r="A4247" s="17" t="s">
        <v>4415</v>
      </c>
      <c r="E4247" s="17" t="s">
        <v>4415</v>
      </c>
    </row>
    <row r="4248" spans="1:5" x14ac:dyDescent="0.25">
      <c r="A4248" s="17" t="s">
        <v>4416</v>
      </c>
      <c r="E4248" s="17" t="s">
        <v>4416</v>
      </c>
    </row>
    <row r="4249" spans="1:5" x14ac:dyDescent="0.25">
      <c r="A4249" s="17" t="s">
        <v>4417</v>
      </c>
      <c r="E4249" s="17" t="s">
        <v>4417</v>
      </c>
    </row>
    <row r="4250" spans="1:5" x14ac:dyDescent="0.25">
      <c r="A4250" s="17" t="s">
        <v>4418</v>
      </c>
      <c r="E4250" s="17" t="s">
        <v>4418</v>
      </c>
    </row>
    <row r="4251" spans="1:5" x14ac:dyDescent="0.25">
      <c r="A4251" s="17" t="s">
        <v>4419</v>
      </c>
      <c r="E4251" s="17" t="s">
        <v>4419</v>
      </c>
    </row>
    <row r="4252" spans="1:5" x14ac:dyDescent="0.25">
      <c r="A4252" s="17" t="s">
        <v>4420</v>
      </c>
      <c r="E4252" s="17" t="s">
        <v>4420</v>
      </c>
    </row>
    <row r="4253" spans="1:5" x14ac:dyDescent="0.25">
      <c r="A4253" s="17" t="s">
        <v>4421</v>
      </c>
      <c r="E4253" s="17" t="s">
        <v>4421</v>
      </c>
    </row>
    <row r="4254" spans="1:5" x14ac:dyDescent="0.25">
      <c r="A4254" s="17" t="s">
        <v>4422</v>
      </c>
      <c r="E4254" s="17" t="s">
        <v>4422</v>
      </c>
    </row>
    <row r="4255" spans="1:5" x14ac:dyDescent="0.25">
      <c r="A4255" s="17" t="s">
        <v>4423</v>
      </c>
      <c r="E4255" s="17" t="s">
        <v>4423</v>
      </c>
    </row>
    <row r="4256" spans="1:5" x14ac:dyDescent="0.25">
      <c r="A4256" s="17" t="s">
        <v>4424</v>
      </c>
      <c r="E4256" s="17" t="s">
        <v>4424</v>
      </c>
    </row>
    <row r="4257" spans="1:5" x14ac:dyDescent="0.25">
      <c r="A4257" s="17" t="s">
        <v>4425</v>
      </c>
      <c r="E4257" s="17" t="s">
        <v>4425</v>
      </c>
    </row>
    <row r="4258" spans="1:5" x14ac:dyDescent="0.25">
      <c r="A4258" s="17" t="s">
        <v>4426</v>
      </c>
      <c r="E4258" s="17" t="s">
        <v>4426</v>
      </c>
    </row>
    <row r="4259" spans="1:5" x14ac:dyDescent="0.25">
      <c r="A4259" s="17" t="s">
        <v>4427</v>
      </c>
      <c r="E4259" s="17" t="s">
        <v>4427</v>
      </c>
    </row>
    <row r="4260" spans="1:5" x14ac:dyDescent="0.25">
      <c r="A4260" s="17" t="s">
        <v>4428</v>
      </c>
      <c r="E4260" s="17" t="s">
        <v>4428</v>
      </c>
    </row>
    <row r="4261" spans="1:5" x14ac:dyDescent="0.25">
      <c r="A4261" s="17" t="s">
        <v>4429</v>
      </c>
      <c r="E4261" s="17" t="s">
        <v>4429</v>
      </c>
    </row>
    <row r="4262" spans="1:5" x14ac:dyDescent="0.25">
      <c r="A4262" s="17" t="s">
        <v>4430</v>
      </c>
      <c r="E4262" s="17" t="s">
        <v>4430</v>
      </c>
    </row>
    <row r="4263" spans="1:5" x14ac:dyDescent="0.25">
      <c r="A4263" s="17" t="s">
        <v>4431</v>
      </c>
      <c r="E4263" s="17" t="s">
        <v>4431</v>
      </c>
    </row>
    <row r="4264" spans="1:5" x14ac:dyDescent="0.25">
      <c r="A4264" s="17" t="s">
        <v>4432</v>
      </c>
      <c r="E4264" s="17" t="s">
        <v>4432</v>
      </c>
    </row>
    <row r="4265" spans="1:5" x14ac:dyDescent="0.25">
      <c r="A4265" s="17" t="s">
        <v>4433</v>
      </c>
      <c r="E4265" s="17" t="s">
        <v>4433</v>
      </c>
    </row>
    <row r="4266" spans="1:5" x14ac:dyDescent="0.25">
      <c r="A4266" s="17" t="s">
        <v>4434</v>
      </c>
      <c r="E4266" s="17" t="s">
        <v>4434</v>
      </c>
    </row>
    <row r="4267" spans="1:5" x14ac:dyDescent="0.25">
      <c r="A4267" s="17" t="s">
        <v>4435</v>
      </c>
      <c r="E4267" s="17" t="s">
        <v>4435</v>
      </c>
    </row>
    <row r="4268" spans="1:5" x14ac:dyDescent="0.25">
      <c r="A4268" s="17" t="s">
        <v>4436</v>
      </c>
      <c r="E4268" s="17" t="s">
        <v>4436</v>
      </c>
    </row>
    <row r="4269" spans="1:5" x14ac:dyDescent="0.25">
      <c r="A4269" s="17" t="s">
        <v>4437</v>
      </c>
      <c r="E4269" s="17" t="s">
        <v>4437</v>
      </c>
    </row>
    <row r="4270" spans="1:5" x14ac:dyDescent="0.25">
      <c r="A4270" s="17" t="s">
        <v>4438</v>
      </c>
      <c r="E4270" s="17" t="s">
        <v>4438</v>
      </c>
    </row>
    <row r="4271" spans="1:5" x14ac:dyDescent="0.25">
      <c r="A4271" s="17" t="s">
        <v>4439</v>
      </c>
      <c r="E4271" s="17" t="s">
        <v>4439</v>
      </c>
    </row>
    <row r="4272" spans="1:5" x14ac:dyDescent="0.25">
      <c r="A4272" s="17" t="s">
        <v>4440</v>
      </c>
      <c r="E4272" s="17" t="s">
        <v>4440</v>
      </c>
    </row>
    <row r="4273" spans="1:5" x14ac:dyDescent="0.25">
      <c r="A4273" s="17" t="s">
        <v>4441</v>
      </c>
      <c r="E4273" s="17" t="s">
        <v>4441</v>
      </c>
    </row>
    <row r="4274" spans="1:5" x14ac:dyDescent="0.25">
      <c r="A4274" s="17" t="s">
        <v>4442</v>
      </c>
      <c r="E4274" s="17" t="s">
        <v>4442</v>
      </c>
    </row>
    <row r="4275" spans="1:5" x14ac:dyDescent="0.25">
      <c r="A4275" s="17" t="s">
        <v>4443</v>
      </c>
      <c r="E4275" s="17" t="s">
        <v>4443</v>
      </c>
    </row>
    <row r="4276" spans="1:5" x14ac:dyDescent="0.25">
      <c r="A4276" s="17" t="s">
        <v>4444</v>
      </c>
      <c r="E4276" s="17" t="s">
        <v>4444</v>
      </c>
    </row>
    <row r="4277" spans="1:5" x14ac:dyDescent="0.25">
      <c r="A4277" s="17" t="s">
        <v>4445</v>
      </c>
      <c r="E4277" s="17" t="s">
        <v>4445</v>
      </c>
    </row>
    <row r="4278" spans="1:5" x14ac:dyDescent="0.25">
      <c r="A4278" s="17" t="s">
        <v>4446</v>
      </c>
      <c r="E4278" s="17" t="s">
        <v>4446</v>
      </c>
    </row>
    <row r="4279" spans="1:5" x14ac:dyDescent="0.25">
      <c r="A4279" s="17" t="s">
        <v>4447</v>
      </c>
      <c r="E4279" s="17" t="s">
        <v>4447</v>
      </c>
    </row>
    <row r="4280" spans="1:5" x14ac:dyDescent="0.25">
      <c r="A4280" s="17" t="s">
        <v>4448</v>
      </c>
      <c r="E4280" s="17" t="s">
        <v>4448</v>
      </c>
    </row>
    <row r="4281" spans="1:5" x14ac:dyDescent="0.25">
      <c r="A4281" s="17" t="s">
        <v>4449</v>
      </c>
      <c r="E4281" s="17" t="s">
        <v>4449</v>
      </c>
    </row>
    <row r="4282" spans="1:5" x14ac:dyDescent="0.25">
      <c r="A4282" s="17" t="s">
        <v>4450</v>
      </c>
      <c r="E4282" s="17" t="s">
        <v>4450</v>
      </c>
    </row>
    <row r="4283" spans="1:5" x14ac:dyDescent="0.25">
      <c r="A4283" s="17" t="s">
        <v>4451</v>
      </c>
      <c r="E4283" s="17" t="s">
        <v>4451</v>
      </c>
    </row>
    <row r="4284" spans="1:5" x14ac:dyDescent="0.25">
      <c r="A4284" s="17" t="s">
        <v>4452</v>
      </c>
      <c r="E4284" s="17" t="s">
        <v>4452</v>
      </c>
    </row>
    <row r="4285" spans="1:5" x14ac:dyDescent="0.25">
      <c r="A4285" s="17" t="s">
        <v>4453</v>
      </c>
      <c r="E4285" s="17" t="s">
        <v>4453</v>
      </c>
    </row>
    <row r="4286" spans="1:5" x14ac:dyDescent="0.25">
      <c r="A4286" s="17" t="s">
        <v>4454</v>
      </c>
      <c r="E4286" s="17" t="s">
        <v>4454</v>
      </c>
    </row>
    <row r="4287" spans="1:5" x14ac:dyDescent="0.25">
      <c r="A4287" s="17" t="s">
        <v>4455</v>
      </c>
      <c r="E4287" s="17" t="s">
        <v>4455</v>
      </c>
    </row>
    <row r="4288" spans="1:5" x14ac:dyDescent="0.25">
      <c r="A4288" s="17" t="s">
        <v>4456</v>
      </c>
      <c r="E4288" s="17" t="s">
        <v>4456</v>
      </c>
    </row>
    <row r="4289" spans="1:5" x14ac:dyDescent="0.25">
      <c r="A4289" s="17" t="s">
        <v>4457</v>
      </c>
      <c r="E4289" s="17" t="s">
        <v>4457</v>
      </c>
    </row>
    <row r="4290" spans="1:5" x14ac:dyDescent="0.25">
      <c r="A4290" s="17" t="s">
        <v>4458</v>
      </c>
      <c r="E4290" s="17" t="s">
        <v>4458</v>
      </c>
    </row>
    <row r="4291" spans="1:5" x14ac:dyDescent="0.25">
      <c r="A4291" s="17" t="s">
        <v>4459</v>
      </c>
      <c r="E4291" s="17" t="s">
        <v>4459</v>
      </c>
    </row>
    <row r="4292" spans="1:5" x14ac:dyDescent="0.25">
      <c r="A4292" s="17" t="s">
        <v>4460</v>
      </c>
      <c r="E4292" s="17" t="s">
        <v>4460</v>
      </c>
    </row>
    <row r="4293" spans="1:5" x14ac:dyDescent="0.25">
      <c r="A4293" s="17" t="s">
        <v>4461</v>
      </c>
      <c r="E4293" s="17" t="s">
        <v>4461</v>
      </c>
    </row>
    <row r="4294" spans="1:5" x14ac:dyDescent="0.25">
      <c r="A4294" s="17" t="s">
        <v>4462</v>
      </c>
      <c r="E4294" s="17" t="s">
        <v>4462</v>
      </c>
    </row>
    <row r="4295" spans="1:5" x14ac:dyDescent="0.25">
      <c r="A4295" s="17" t="s">
        <v>4463</v>
      </c>
      <c r="E4295" s="17" t="s">
        <v>4463</v>
      </c>
    </row>
    <row r="4296" spans="1:5" x14ac:dyDescent="0.25">
      <c r="A4296" s="17" t="s">
        <v>4464</v>
      </c>
      <c r="E4296" s="17" t="s">
        <v>4464</v>
      </c>
    </row>
    <row r="4297" spans="1:5" x14ac:dyDescent="0.25">
      <c r="A4297" s="17" t="s">
        <v>4465</v>
      </c>
      <c r="E4297" s="17" t="s">
        <v>4465</v>
      </c>
    </row>
    <row r="4298" spans="1:5" x14ac:dyDescent="0.25">
      <c r="A4298" s="17" t="s">
        <v>4466</v>
      </c>
      <c r="E4298" s="17" t="s">
        <v>4466</v>
      </c>
    </row>
    <row r="4299" spans="1:5" x14ac:dyDescent="0.25">
      <c r="A4299" s="17" t="s">
        <v>4467</v>
      </c>
      <c r="E4299" s="17" t="s">
        <v>4467</v>
      </c>
    </row>
    <row r="4300" spans="1:5" x14ac:dyDescent="0.25">
      <c r="A4300" s="17" t="s">
        <v>4468</v>
      </c>
      <c r="E4300" s="17" t="s">
        <v>4468</v>
      </c>
    </row>
    <row r="4301" spans="1:5" x14ac:dyDescent="0.25">
      <c r="A4301" s="17" t="s">
        <v>4469</v>
      </c>
      <c r="E4301" s="17" t="s">
        <v>4469</v>
      </c>
    </row>
    <row r="4302" spans="1:5" x14ac:dyDescent="0.25">
      <c r="A4302" s="17" t="s">
        <v>4470</v>
      </c>
      <c r="E4302" s="17" t="s">
        <v>4470</v>
      </c>
    </row>
    <row r="4303" spans="1:5" x14ac:dyDescent="0.25">
      <c r="A4303" s="17" t="s">
        <v>4471</v>
      </c>
      <c r="E4303" s="17" t="s">
        <v>4471</v>
      </c>
    </row>
    <row r="4304" spans="1:5" x14ac:dyDescent="0.25">
      <c r="A4304" s="17" t="s">
        <v>4472</v>
      </c>
      <c r="E4304" s="17" t="s">
        <v>4472</v>
      </c>
    </row>
    <row r="4305" spans="1:5" x14ac:dyDescent="0.25">
      <c r="A4305" s="17" t="s">
        <v>4473</v>
      </c>
      <c r="E4305" s="17" t="s">
        <v>4473</v>
      </c>
    </row>
    <row r="4306" spans="1:5" x14ac:dyDescent="0.25">
      <c r="A4306" s="17" t="s">
        <v>4474</v>
      </c>
      <c r="E4306" s="17" t="s">
        <v>4474</v>
      </c>
    </row>
    <row r="4307" spans="1:5" x14ac:dyDescent="0.25">
      <c r="A4307" s="17" t="s">
        <v>4475</v>
      </c>
      <c r="E4307" s="17" t="s">
        <v>4475</v>
      </c>
    </row>
    <row r="4308" spans="1:5" x14ac:dyDescent="0.25">
      <c r="A4308" s="17" t="s">
        <v>4476</v>
      </c>
      <c r="E4308" s="17" t="s">
        <v>4476</v>
      </c>
    </row>
    <row r="4309" spans="1:5" x14ac:dyDescent="0.25">
      <c r="A4309" s="17" t="s">
        <v>4477</v>
      </c>
      <c r="E4309" s="17" t="s">
        <v>4477</v>
      </c>
    </row>
    <row r="4310" spans="1:5" x14ac:dyDescent="0.25">
      <c r="A4310" s="17" t="s">
        <v>4478</v>
      </c>
      <c r="E4310" s="17" t="s">
        <v>4478</v>
      </c>
    </row>
    <row r="4311" spans="1:5" x14ac:dyDescent="0.25">
      <c r="A4311" s="17" t="s">
        <v>4479</v>
      </c>
      <c r="E4311" s="17" t="s">
        <v>4479</v>
      </c>
    </row>
    <row r="4312" spans="1:5" x14ac:dyDescent="0.25">
      <c r="A4312" s="17" t="s">
        <v>4480</v>
      </c>
      <c r="E4312" s="17" t="s">
        <v>4480</v>
      </c>
    </row>
    <row r="4313" spans="1:5" x14ac:dyDescent="0.25">
      <c r="A4313" s="17" t="s">
        <v>4481</v>
      </c>
      <c r="E4313" s="17" t="s">
        <v>4481</v>
      </c>
    </row>
    <row r="4314" spans="1:5" x14ac:dyDescent="0.25">
      <c r="A4314" s="17" t="s">
        <v>4482</v>
      </c>
      <c r="E4314" s="17" t="s">
        <v>4482</v>
      </c>
    </row>
    <row r="4315" spans="1:5" x14ac:dyDescent="0.25">
      <c r="A4315" s="17" t="s">
        <v>4483</v>
      </c>
      <c r="E4315" s="17" t="s">
        <v>4483</v>
      </c>
    </row>
    <row r="4316" spans="1:5" x14ac:dyDescent="0.25">
      <c r="A4316" s="17" t="s">
        <v>4484</v>
      </c>
      <c r="E4316" s="17" t="s">
        <v>4484</v>
      </c>
    </row>
    <row r="4317" spans="1:5" x14ac:dyDescent="0.25">
      <c r="A4317" s="17" t="s">
        <v>4485</v>
      </c>
      <c r="E4317" s="17" t="s">
        <v>4485</v>
      </c>
    </row>
    <row r="4318" spans="1:5" x14ac:dyDescent="0.25">
      <c r="A4318" s="17" t="s">
        <v>4486</v>
      </c>
      <c r="E4318" s="17" t="s">
        <v>4486</v>
      </c>
    </row>
    <row r="4319" spans="1:5" x14ac:dyDescent="0.25">
      <c r="A4319" s="17" t="s">
        <v>4487</v>
      </c>
      <c r="E4319" s="17" t="s">
        <v>4487</v>
      </c>
    </row>
    <row r="4320" spans="1:5" x14ac:dyDescent="0.25">
      <c r="A4320" s="17" t="s">
        <v>4488</v>
      </c>
      <c r="E4320" s="17" t="s">
        <v>4488</v>
      </c>
    </row>
    <row r="4321" spans="1:5" x14ac:dyDescent="0.25">
      <c r="A4321" s="17" t="s">
        <v>4489</v>
      </c>
      <c r="E4321" s="17" t="s">
        <v>4489</v>
      </c>
    </row>
    <row r="4322" spans="1:5" x14ac:dyDescent="0.25">
      <c r="A4322" s="17" t="s">
        <v>4490</v>
      </c>
      <c r="E4322" s="17" t="s">
        <v>4490</v>
      </c>
    </row>
    <row r="4323" spans="1:5" x14ac:dyDescent="0.25">
      <c r="A4323" s="17" t="s">
        <v>4491</v>
      </c>
      <c r="E4323" s="17" t="s">
        <v>4491</v>
      </c>
    </row>
    <row r="4324" spans="1:5" x14ac:dyDescent="0.25">
      <c r="A4324" s="17" t="s">
        <v>4492</v>
      </c>
      <c r="E4324" s="17" t="s">
        <v>4492</v>
      </c>
    </row>
    <row r="4325" spans="1:5" x14ac:dyDescent="0.25">
      <c r="A4325" s="17" t="s">
        <v>4493</v>
      </c>
      <c r="E4325" s="17" t="s">
        <v>4493</v>
      </c>
    </row>
    <row r="4326" spans="1:5" x14ac:dyDescent="0.25">
      <c r="A4326" s="17" t="s">
        <v>4494</v>
      </c>
      <c r="E4326" s="17" t="s">
        <v>4494</v>
      </c>
    </row>
    <row r="4327" spans="1:5" x14ac:dyDescent="0.25">
      <c r="A4327" s="17" t="s">
        <v>4495</v>
      </c>
      <c r="E4327" s="17" t="s">
        <v>4495</v>
      </c>
    </row>
    <row r="4328" spans="1:5" x14ac:dyDescent="0.25">
      <c r="A4328" s="17" t="s">
        <v>4496</v>
      </c>
      <c r="E4328" s="17" t="s">
        <v>4496</v>
      </c>
    </row>
    <row r="4329" spans="1:5" x14ac:dyDescent="0.25">
      <c r="A4329" s="17" t="s">
        <v>4497</v>
      </c>
      <c r="E4329" s="17" t="s">
        <v>4497</v>
      </c>
    </row>
    <row r="4330" spans="1:5" x14ac:dyDescent="0.25">
      <c r="A4330" s="17" t="s">
        <v>4498</v>
      </c>
      <c r="E4330" s="17" t="s">
        <v>4498</v>
      </c>
    </row>
    <row r="4331" spans="1:5" x14ac:dyDescent="0.25">
      <c r="A4331" s="17" t="s">
        <v>4499</v>
      </c>
      <c r="E4331" s="17" t="s">
        <v>4499</v>
      </c>
    </row>
    <row r="4332" spans="1:5" x14ac:dyDescent="0.25">
      <c r="A4332" s="17" t="s">
        <v>4500</v>
      </c>
      <c r="E4332" s="17" t="s">
        <v>4500</v>
      </c>
    </row>
    <row r="4333" spans="1:5" x14ac:dyDescent="0.25">
      <c r="A4333" s="17" t="s">
        <v>4501</v>
      </c>
      <c r="E4333" s="17" t="s">
        <v>4501</v>
      </c>
    </row>
    <row r="4334" spans="1:5" x14ac:dyDescent="0.25">
      <c r="A4334" s="17" t="s">
        <v>4502</v>
      </c>
      <c r="E4334" s="17" t="s">
        <v>4502</v>
      </c>
    </row>
    <row r="4335" spans="1:5" x14ac:dyDescent="0.25">
      <c r="A4335" s="17" t="s">
        <v>4503</v>
      </c>
      <c r="E4335" s="17" t="s">
        <v>4503</v>
      </c>
    </row>
    <row r="4336" spans="1:5" x14ac:dyDescent="0.25">
      <c r="A4336" s="17" t="s">
        <v>4504</v>
      </c>
      <c r="E4336" s="17" t="s">
        <v>4504</v>
      </c>
    </row>
    <row r="4337" spans="1:5" x14ac:dyDescent="0.25">
      <c r="A4337" s="17" t="s">
        <v>4505</v>
      </c>
      <c r="E4337" s="17" t="s">
        <v>4505</v>
      </c>
    </row>
    <row r="4338" spans="1:5" x14ac:dyDescent="0.25">
      <c r="A4338" s="17" t="s">
        <v>4506</v>
      </c>
      <c r="E4338" s="17" t="s">
        <v>4506</v>
      </c>
    </row>
    <row r="4339" spans="1:5" x14ac:dyDescent="0.25">
      <c r="A4339" s="17" t="s">
        <v>4507</v>
      </c>
      <c r="E4339" s="17" t="s">
        <v>4507</v>
      </c>
    </row>
    <row r="4340" spans="1:5" x14ac:dyDescent="0.25">
      <c r="A4340" s="17" t="s">
        <v>4508</v>
      </c>
      <c r="E4340" s="17" t="s">
        <v>4508</v>
      </c>
    </row>
    <row r="4341" spans="1:5" x14ac:dyDescent="0.25">
      <c r="A4341" s="17" t="s">
        <v>4509</v>
      </c>
      <c r="E4341" s="17" t="s">
        <v>4509</v>
      </c>
    </row>
    <row r="4342" spans="1:5" x14ac:dyDescent="0.25">
      <c r="A4342" s="17" t="s">
        <v>4510</v>
      </c>
      <c r="E4342" s="17" t="s">
        <v>4510</v>
      </c>
    </row>
    <row r="4343" spans="1:5" x14ac:dyDescent="0.25">
      <c r="A4343" s="17" t="s">
        <v>4511</v>
      </c>
      <c r="E4343" s="17" t="s">
        <v>4511</v>
      </c>
    </row>
    <row r="4344" spans="1:5" x14ac:dyDescent="0.25">
      <c r="A4344" s="17" t="s">
        <v>4512</v>
      </c>
      <c r="E4344" s="17" t="s">
        <v>4512</v>
      </c>
    </row>
    <row r="4345" spans="1:5" x14ac:dyDescent="0.25">
      <c r="A4345" s="17" t="s">
        <v>4513</v>
      </c>
      <c r="E4345" s="17" t="s">
        <v>4513</v>
      </c>
    </row>
    <row r="4346" spans="1:5" x14ac:dyDescent="0.25">
      <c r="A4346" s="17" t="s">
        <v>4514</v>
      </c>
      <c r="E4346" s="17" t="s">
        <v>4514</v>
      </c>
    </row>
    <row r="4347" spans="1:5" x14ac:dyDescent="0.25">
      <c r="A4347" s="17" t="s">
        <v>4515</v>
      </c>
      <c r="E4347" s="17" t="s">
        <v>4515</v>
      </c>
    </row>
    <row r="4348" spans="1:5" x14ac:dyDescent="0.25">
      <c r="A4348" s="17" t="s">
        <v>4516</v>
      </c>
      <c r="E4348" s="17" t="s">
        <v>4516</v>
      </c>
    </row>
    <row r="4349" spans="1:5" x14ac:dyDescent="0.25">
      <c r="A4349" s="17" t="s">
        <v>4517</v>
      </c>
      <c r="E4349" s="17" t="s">
        <v>4517</v>
      </c>
    </row>
    <row r="4350" spans="1:5" x14ac:dyDescent="0.25">
      <c r="A4350" s="17" t="s">
        <v>4518</v>
      </c>
      <c r="E4350" s="17" t="s">
        <v>4518</v>
      </c>
    </row>
    <row r="4351" spans="1:5" x14ac:dyDescent="0.25">
      <c r="A4351" s="17" t="s">
        <v>4519</v>
      </c>
      <c r="E4351" s="17" t="s">
        <v>4519</v>
      </c>
    </row>
    <row r="4352" spans="1:5" x14ac:dyDescent="0.25">
      <c r="A4352" s="17" t="s">
        <v>4520</v>
      </c>
      <c r="E4352" s="17" t="s">
        <v>4520</v>
      </c>
    </row>
    <row r="4353" spans="1:5" x14ac:dyDescent="0.25">
      <c r="A4353" s="17" t="s">
        <v>4521</v>
      </c>
      <c r="E4353" s="17" t="s">
        <v>4521</v>
      </c>
    </row>
    <row r="4354" spans="1:5" x14ac:dyDescent="0.25">
      <c r="A4354" s="17" t="s">
        <v>4522</v>
      </c>
      <c r="E4354" s="17" t="s">
        <v>4522</v>
      </c>
    </row>
    <row r="4355" spans="1:5" x14ac:dyDescent="0.25">
      <c r="A4355" s="17" t="s">
        <v>4523</v>
      </c>
      <c r="E4355" s="17" t="s">
        <v>4523</v>
      </c>
    </row>
    <row r="4356" spans="1:5" x14ac:dyDescent="0.25">
      <c r="A4356" s="17" t="s">
        <v>4524</v>
      </c>
      <c r="E4356" s="17" t="s">
        <v>4524</v>
      </c>
    </row>
    <row r="4357" spans="1:5" x14ac:dyDescent="0.25">
      <c r="A4357" s="17" t="s">
        <v>4525</v>
      </c>
      <c r="E4357" s="17" t="s">
        <v>4525</v>
      </c>
    </row>
    <row r="4358" spans="1:5" x14ac:dyDescent="0.25">
      <c r="A4358" s="17" t="s">
        <v>4526</v>
      </c>
      <c r="E4358" s="17" t="s">
        <v>4526</v>
      </c>
    </row>
    <row r="4359" spans="1:5" x14ac:dyDescent="0.25">
      <c r="A4359" s="17" t="s">
        <v>4527</v>
      </c>
      <c r="E4359" s="17" t="s">
        <v>4527</v>
      </c>
    </row>
    <row r="4360" spans="1:5" x14ac:dyDescent="0.25">
      <c r="A4360" s="17" t="s">
        <v>4528</v>
      </c>
      <c r="E4360" s="17" t="s">
        <v>4528</v>
      </c>
    </row>
    <row r="4361" spans="1:5" x14ac:dyDescent="0.25">
      <c r="A4361" s="17" t="s">
        <v>4529</v>
      </c>
      <c r="E4361" s="17" t="s">
        <v>4529</v>
      </c>
    </row>
    <row r="4362" spans="1:5" x14ac:dyDescent="0.25">
      <c r="A4362" s="17" t="s">
        <v>4530</v>
      </c>
      <c r="E4362" s="17" t="s">
        <v>4530</v>
      </c>
    </row>
    <row r="4363" spans="1:5" x14ac:dyDescent="0.25">
      <c r="A4363" s="17" t="s">
        <v>4531</v>
      </c>
      <c r="E4363" s="17" t="s">
        <v>4531</v>
      </c>
    </row>
    <row r="4364" spans="1:5" x14ac:dyDescent="0.25">
      <c r="A4364" s="17" t="s">
        <v>4532</v>
      </c>
      <c r="E4364" s="17" t="s">
        <v>4532</v>
      </c>
    </row>
    <row r="4365" spans="1:5" x14ac:dyDescent="0.25">
      <c r="A4365" s="17" t="s">
        <v>4533</v>
      </c>
      <c r="E4365" s="17" t="s">
        <v>4533</v>
      </c>
    </row>
    <row r="4366" spans="1:5" x14ac:dyDescent="0.25">
      <c r="A4366" s="17" t="s">
        <v>4534</v>
      </c>
      <c r="E4366" s="17" t="s">
        <v>4534</v>
      </c>
    </row>
    <row r="4367" spans="1:5" x14ac:dyDescent="0.25">
      <c r="A4367" s="17" t="s">
        <v>4535</v>
      </c>
      <c r="E4367" s="17" t="s">
        <v>4535</v>
      </c>
    </row>
    <row r="4368" spans="1:5" x14ac:dyDescent="0.25">
      <c r="A4368" s="17" t="s">
        <v>4536</v>
      </c>
      <c r="E4368" s="17" t="s">
        <v>4536</v>
      </c>
    </row>
    <row r="4369" spans="1:5" x14ac:dyDescent="0.25">
      <c r="A4369" s="17" t="s">
        <v>4537</v>
      </c>
      <c r="E4369" s="17" t="s">
        <v>4537</v>
      </c>
    </row>
    <row r="4370" spans="1:5" x14ac:dyDescent="0.25">
      <c r="A4370" s="17" t="s">
        <v>4538</v>
      </c>
      <c r="E4370" s="17" t="s">
        <v>4538</v>
      </c>
    </row>
    <row r="4371" spans="1:5" x14ac:dyDescent="0.25">
      <c r="A4371" s="17" t="s">
        <v>4539</v>
      </c>
      <c r="E4371" s="17" t="s">
        <v>4539</v>
      </c>
    </row>
    <row r="4372" spans="1:5" x14ac:dyDescent="0.25">
      <c r="A4372" s="17" t="s">
        <v>4540</v>
      </c>
      <c r="E4372" s="17" t="s">
        <v>4540</v>
      </c>
    </row>
    <row r="4373" spans="1:5" x14ac:dyDescent="0.25">
      <c r="A4373" s="17" t="s">
        <v>4541</v>
      </c>
      <c r="E4373" s="17" t="s">
        <v>4541</v>
      </c>
    </row>
    <row r="4374" spans="1:5" x14ac:dyDescent="0.25">
      <c r="A4374" s="17" t="s">
        <v>4542</v>
      </c>
      <c r="E4374" s="17" t="s">
        <v>4542</v>
      </c>
    </row>
    <row r="4375" spans="1:5" x14ac:dyDescent="0.25">
      <c r="A4375" s="17" t="s">
        <v>4543</v>
      </c>
      <c r="E4375" s="17" t="s">
        <v>4543</v>
      </c>
    </row>
    <row r="4376" spans="1:5" x14ac:dyDescent="0.25">
      <c r="A4376" s="17" t="s">
        <v>4544</v>
      </c>
      <c r="E4376" s="17" t="s">
        <v>4544</v>
      </c>
    </row>
    <row r="4377" spans="1:5" x14ac:dyDescent="0.25">
      <c r="A4377" s="17" t="s">
        <v>4545</v>
      </c>
      <c r="E4377" s="17" t="s">
        <v>4545</v>
      </c>
    </row>
    <row r="4378" spans="1:5" x14ac:dyDescent="0.25">
      <c r="A4378" s="17" t="s">
        <v>4546</v>
      </c>
      <c r="E4378" s="17" t="s">
        <v>4546</v>
      </c>
    </row>
    <row r="4379" spans="1:5" x14ac:dyDescent="0.25">
      <c r="A4379" s="17" t="s">
        <v>4547</v>
      </c>
      <c r="E4379" s="17" t="s">
        <v>4547</v>
      </c>
    </row>
    <row r="4380" spans="1:5" x14ac:dyDescent="0.25">
      <c r="A4380" s="17" t="s">
        <v>4548</v>
      </c>
      <c r="E4380" s="17" t="s">
        <v>4548</v>
      </c>
    </row>
    <row r="4381" spans="1:5" x14ac:dyDescent="0.25">
      <c r="A4381" s="17" t="s">
        <v>4549</v>
      </c>
      <c r="E4381" s="17" t="s">
        <v>4549</v>
      </c>
    </row>
    <row r="4382" spans="1:5" x14ac:dyDescent="0.25">
      <c r="A4382" s="17" t="s">
        <v>4550</v>
      </c>
      <c r="E4382" s="17" t="s">
        <v>4550</v>
      </c>
    </row>
    <row r="4383" spans="1:5" x14ac:dyDescent="0.25">
      <c r="A4383" s="17" t="s">
        <v>4551</v>
      </c>
      <c r="E4383" s="17" t="s">
        <v>4551</v>
      </c>
    </row>
    <row r="4384" spans="1:5" x14ac:dyDescent="0.25">
      <c r="A4384" s="17" t="s">
        <v>4552</v>
      </c>
      <c r="E4384" s="17" t="s">
        <v>4552</v>
      </c>
    </row>
    <row r="4385" spans="1:5" x14ac:dyDescent="0.25">
      <c r="A4385" s="17" t="s">
        <v>4553</v>
      </c>
      <c r="E4385" s="17" t="s">
        <v>4553</v>
      </c>
    </row>
    <row r="4386" spans="1:5" x14ac:dyDescent="0.25">
      <c r="A4386" s="17" t="s">
        <v>4554</v>
      </c>
      <c r="E4386" s="17" t="s">
        <v>4554</v>
      </c>
    </row>
    <row r="4387" spans="1:5" x14ac:dyDescent="0.25">
      <c r="A4387" s="17" t="s">
        <v>4555</v>
      </c>
      <c r="E4387" s="17" t="s">
        <v>4555</v>
      </c>
    </row>
    <row r="4388" spans="1:5" x14ac:dyDescent="0.25">
      <c r="A4388" s="17" t="s">
        <v>4556</v>
      </c>
      <c r="E4388" s="17" t="s">
        <v>4556</v>
      </c>
    </row>
    <row r="4389" spans="1:5" x14ac:dyDescent="0.25">
      <c r="A4389" s="17" t="s">
        <v>4557</v>
      </c>
      <c r="E4389" s="17" t="s">
        <v>4557</v>
      </c>
    </row>
    <row r="4390" spans="1:5" x14ac:dyDescent="0.25">
      <c r="A4390" s="17" t="s">
        <v>4558</v>
      </c>
      <c r="E4390" s="17" t="s">
        <v>4558</v>
      </c>
    </row>
    <row r="4391" spans="1:5" x14ac:dyDescent="0.25">
      <c r="A4391" s="17" t="s">
        <v>4559</v>
      </c>
      <c r="E4391" s="17" t="s">
        <v>4559</v>
      </c>
    </row>
    <row r="4392" spans="1:5" x14ac:dyDescent="0.25">
      <c r="A4392" s="17" t="s">
        <v>4560</v>
      </c>
      <c r="E4392" s="17" t="s">
        <v>4560</v>
      </c>
    </row>
    <row r="4393" spans="1:5" x14ac:dyDescent="0.25">
      <c r="A4393" s="17" t="s">
        <v>4561</v>
      </c>
      <c r="E4393" s="17" t="s">
        <v>4561</v>
      </c>
    </row>
    <row r="4394" spans="1:5" x14ac:dyDescent="0.25">
      <c r="A4394" s="17" t="s">
        <v>4562</v>
      </c>
      <c r="E4394" s="17" t="s">
        <v>4562</v>
      </c>
    </row>
    <row r="4395" spans="1:5" x14ac:dyDescent="0.25">
      <c r="A4395" s="17" t="s">
        <v>4563</v>
      </c>
      <c r="E4395" s="17" t="s">
        <v>4563</v>
      </c>
    </row>
    <row r="4396" spans="1:5" x14ac:dyDescent="0.25">
      <c r="A4396" s="17" t="s">
        <v>4564</v>
      </c>
      <c r="E4396" s="17" t="s">
        <v>4564</v>
      </c>
    </row>
    <row r="4397" spans="1:5" x14ac:dyDescent="0.25">
      <c r="A4397" s="17" t="s">
        <v>4565</v>
      </c>
      <c r="E4397" s="17" t="s">
        <v>4565</v>
      </c>
    </row>
    <row r="4398" spans="1:5" x14ac:dyDescent="0.25">
      <c r="A4398" s="17" t="s">
        <v>4566</v>
      </c>
      <c r="E4398" s="17" t="s">
        <v>4566</v>
      </c>
    </row>
    <row r="4399" spans="1:5" x14ac:dyDescent="0.25">
      <c r="A4399" s="17" t="s">
        <v>4567</v>
      </c>
      <c r="E4399" s="17" t="s">
        <v>4567</v>
      </c>
    </row>
    <row r="4400" spans="1:5" x14ac:dyDescent="0.25">
      <c r="A4400" s="17" t="s">
        <v>4568</v>
      </c>
      <c r="E4400" s="17" t="s">
        <v>4568</v>
      </c>
    </row>
    <row r="4401" spans="1:5" x14ac:dyDescent="0.25">
      <c r="A4401" s="17" t="s">
        <v>4569</v>
      </c>
      <c r="E4401" s="17" t="s">
        <v>4569</v>
      </c>
    </row>
    <row r="4402" spans="1:5" x14ac:dyDescent="0.25">
      <c r="A4402" s="17" t="s">
        <v>4570</v>
      </c>
      <c r="E4402" s="17" t="s">
        <v>4570</v>
      </c>
    </row>
    <row r="4403" spans="1:5" x14ac:dyDescent="0.25">
      <c r="A4403" s="17" t="s">
        <v>4571</v>
      </c>
      <c r="E4403" s="17" t="s">
        <v>4571</v>
      </c>
    </row>
    <row r="4404" spans="1:5" x14ac:dyDescent="0.25">
      <c r="A4404" s="17" t="s">
        <v>4572</v>
      </c>
      <c r="E4404" s="17" t="s">
        <v>4572</v>
      </c>
    </row>
    <row r="4405" spans="1:5" x14ac:dyDescent="0.25">
      <c r="A4405" s="17" t="s">
        <v>4573</v>
      </c>
      <c r="E4405" s="17" t="s">
        <v>4573</v>
      </c>
    </row>
    <row r="4406" spans="1:5" x14ac:dyDescent="0.25">
      <c r="A4406" s="17" t="s">
        <v>4574</v>
      </c>
      <c r="E4406" s="17" t="s">
        <v>4574</v>
      </c>
    </row>
    <row r="4407" spans="1:5" x14ac:dyDescent="0.25">
      <c r="A4407" s="17" t="s">
        <v>4575</v>
      </c>
      <c r="E4407" s="17" t="s">
        <v>4575</v>
      </c>
    </row>
    <row r="4408" spans="1:5" x14ac:dyDescent="0.25">
      <c r="A4408" s="17" t="s">
        <v>4576</v>
      </c>
      <c r="E4408" s="17" t="s">
        <v>4576</v>
      </c>
    </row>
    <row r="4409" spans="1:5" x14ac:dyDescent="0.25">
      <c r="A4409" s="17" t="s">
        <v>4577</v>
      </c>
      <c r="E4409" s="17" t="s">
        <v>4577</v>
      </c>
    </row>
    <row r="4410" spans="1:5" x14ac:dyDescent="0.25">
      <c r="A4410" s="17" t="s">
        <v>4578</v>
      </c>
      <c r="E4410" s="17" t="s">
        <v>4578</v>
      </c>
    </row>
    <row r="4411" spans="1:5" x14ac:dyDescent="0.25">
      <c r="A4411" s="17" t="s">
        <v>4579</v>
      </c>
      <c r="E4411" s="17" t="s">
        <v>4579</v>
      </c>
    </row>
    <row r="4412" spans="1:5" x14ac:dyDescent="0.25">
      <c r="A4412" s="17" t="s">
        <v>4580</v>
      </c>
      <c r="E4412" s="17" t="s">
        <v>4580</v>
      </c>
    </row>
    <row r="4413" spans="1:5" x14ac:dyDescent="0.25">
      <c r="A4413" s="17" t="s">
        <v>4581</v>
      </c>
      <c r="E4413" s="17" t="s">
        <v>4581</v>
      </c>
    </row>
    <row r="4414" spans="1:5" x14ac:dyDescent="0.25">
      <c r="A4414" s="17" t="s">
        <v>4582</v>
      </c>
      <c r="E4414" s="17" t="s">
        <v>4582</v>
      </c>
    </row>
    <row r="4415" spans="1:5" x14ac:dyDescent="0.25">
      <c r="A4415" s="17" t="s">
        <v>4583</v>
      </c>
      <c r="E4415" s="17" t="s">
        <v>4583</v>
      </c>
    </row>
    <row r="4416" spans="1:5" x14ac:dyDescent="0.25">
      <c r="A4416" s="17" t="s">
        <v>4584</v>
      </c>
      <c r="E4416" s="17" t="s">
        <v>4584</v>
      </c>
    </row>
    <row r="4417" spans="1:5" x14ac:dyDescent="0.25">
      <c r="A4417" s="17" t="s">
        <v>4585</v>
      </c>
      <c r="E4417" s="17" t="s">
        <v>4585</v>
      </c>
    </row>
    <row r="4418" spans="1:5" x14ac:dyDescent="0.25">
      <c r="A4418" s="17" t="s">
        <v>4586</v>
      </c>
      <c r="E4418" s="17" t="s">
        <v>4586</v>
      </c>
    </row>
    <row r="4419" spans="1:5" x14ac:dyDescent="0.25">
      <c r="A4419" s="17" t="s">
        <v>4587</v>
      </c>
      <c r="E4419" s="17" t="s">
        <v>4587</v>
      </c>
    </row>
    <row r="4420" spans="1:5" x14ac:dyDescent="0.25">
      <c r="A4420" s="17" t="s">
        <v>4588</v>
      </c>
      <c r="E4420" s="17" t="s">
        <v>4588</v>
      </c>
    </row>
    <row r="4421" spans="1:5" x14ac:dyDescent="0.25">
      <c r="A4421" s="17" t="s">
        <v>4589</v>
      </c>
      <c r="E4421" s="17" t="s">
        <v>4589</v>
      </c>
    </row>
    <row r="4422" spans="1:5" x14ac:dyDescent="0.25">
      <c r="A4422" s="17" t="s">
        <v>4590</v>
      </c>
      <c r="E4422" s="17" t="s">
        <v>4590</v>
      </c>
    </row>
    <row r="4423" spans="1:5" x14ac:dyDescent="0.25">
      <c r="A4423" s="17" t="s">
        <v>4591</v>
      </c>
      <c r="E4423" s="17" t="s">
        <v>4591</v>
      </c>
    </row>
    <row r="4424" spans="1:5" x14ac:dyDescent="0.25">
      <c r="A4424" s="17" t="s">
        <v>4592</v>
      </c>
      <c r="E4424" s="17" t="s">
        <v>4592</v>
      </c>
    </row>
    <row r="4425" spans="1:5" x14ac:dyDescent="0.25">
      <c r="A4425" s="17" t="s">
        <v>4593</v>
      </c>
      <c r="E4425" s="17" t="s">
        <v>4593</v>
      </c>
    </row>
    <row r="4426" spans="1:5" x14ac:dyDescent="0.25">
      <c r="A4426" s="17" t="s">
        <v>4594</v>
      </c>
      <c r="E4426" s="17" t="s">
        <v>4594</v>
      </c>
    </row>
    <row r="4427" spans="1:5" x14ac:dyDescent="0.25">
      <c r="A4427" s="17" t="s">
        <v>4595</v>
      </c>
      <c r="E4427" s="17" t="s">
        <v>4595</v>
      </c>
    </row>
    <row r="4428" spans="1:5" x14ac:dyDescent="0.25">
      <c r="A4428" s="17" t="s">
        <v>4596</v>
      </c>
      <c r="E4428" s="17" t="s">
        <v>4596</v>
      </c>
    </row>
    <row r="4429" spans="1:5" x14ac:dyDescent="0.25">
      <c r="A4429" s="17" t="s">
        <v>4597</v>
      </c>
      <c r="E4429" s="17" t="s">
        <v>4597</v>
      </c>
    </row>
    <row r="4430" spans="1:5" x14ac:dyDescent="0.25">
      <c r="A4430" s="17" t="s">
        <v>4598</v>
      </c>
      <c r="E4430" s="17" t="s">
        <v>4598</v>
      </c>
    </row>
    <row r="4431" spans="1:5" x14ac:dyDescent="0.25">
      <c r="A4431" s="17" t="s">
        <v>4599</v>
      </c>
      <c r="E4431" s="17" t="s">
        <v>4599</v>
      </c>
    </row>
    <row r="4432" spans="1:5" x14ac:dyDescent="0.25">
      <c r="A4432" s="17" t="s">
        <v>4600</v>
      </c>
      <c r="E4432" s="17" t="s">
        <v>4600</v>
      </c>
    </row>
    <row r="4433" spans="1:5" x14ac:dyDescent="0.25">
      <c r="A4433" s="17" t="s">
        <v>4601</v>
      </c>
      <c r="E4433" s="17" t="s">
        <v>4601</v>
      </c>
    </row>
    <row r="4434" spans="1:5" x14ac:dyDescent="0.25">
      <c r="A4434" s="17" t="s">
        <v>4602</v>
      </c>
      <c r="E4434" s="17" t="s">
        <v>4602</v>
      </c>
    </row>
    <row r="4435" spans="1:5" x14ac:dyDescent="0.25">
      <c r="A4435" s="17" t="s">
        <v>4603</v>
      </c>
      <c r="E4435" s="17" t="s">
        <v>4603</v>
      </c>
    </row>
    <row r="4436" spans="1:5" x14ac:dyDescent="0.25">
      <c r="A4436" s="17" t="s">
        <v>4604</v>
      </c>
      <c r="E4436" s="17" t="s">
        <v>4604</v>
      </c>
    </row>
    <row r="4437" spans="1:5" x14ac:dyDescent="0.25">
      <c r="A4437" s="17" t="s">
        <v>4605</v>
      </c>
      <c r="E4437" s="17" t="s">
        <v>4605</v>
      </c>
    </row>
    <row r="4438" spans="1:5" x14ac:dyDescent="0.25">
      <c r="A4438" s="17" t="s">
        <v>4606</v>
      </c>
      <c r="E4438" s="17" t="s">
        <v>4606</v>
      </c>
    </row>
    <row r="4439" spans="1:5" x14ac:dyDescent="0.25">
      <c r="A4439" s="17" t="s">
        <v>4607</v>
      </c>
      <c r="E4439" s="17" t="s">
        <v>4607</v>
      </c>
    </row>
    <row r="4440" spans="1:5" x14ac:dyDescent="0.25">
      <c r="A4440" s="17" t="s">
        <v>4608</v>
      </c>
      <c r="E4440" s="17" t="s">
        <v>4608</v>
      </c>
    </row>
    <row r="4441" spans="1:5" x14ac:dyDescent="0.25">
      <c r="A4441" s="17" t="s">
        <v>4609</v>
      </c>
      <c r="E4441" s="17" t="s">
        <v>4609</v>
      </c>
    </row>
    <row r="4442" spans="1:5" x14ac:dyDescent="0.25">
      <c r="A4442" s="17" t="s">
        <v>4610</v>
      </c>
      <c r="E4442" s="17" t="s">
        <v>4610</v>
      </c>
    </row>
    <row r="4443" spans="1:5" x14ac:dyDescent="0.25">
      <c r="A4443" s="17" t="s">
        <v>4611</v>
      </c>
      <c r="E4443" s="17" t="s">
        <v>4611</v>
      </c>
    </row>
    <row r="4444" spans="1:5" x14ac:dyDescent="0.25">
      <c r="A4444" s="17" t="s">
        <v>4612</v>
      </c>
      <c r="E4444" s="17" t="s">
        <v>4612</v>
      </c>
    </row>
    <row r="4445" spans="1:5" x14ac:dyDescent="0.25">
      <c r="A4445" s="17" t="s">
        <v>4613</v>
      </c>
      <c r="E4445" s="17" t="s">
        <v>4613</v>
      </c>
    </row>
    <row r="4446" spans="1:5" x14ac:dyDescent="0.25">
      <c r="A4446" s="17" t="s">
        <v>4614</v>
      </c>
      <c r="E4446" s="17" t="s">
        <v>4614</v>
      </c>
    </row>
    <row r="4447" spans="1:5" x14ac:dyDescent="0.25">
      <c r="A4447" s="17" t="s">
        <v>4615</v>
      </c>
      <c r="E4447" s="17" t="s">
        <v>4615</v>
      </c>
    </row>
    <row r="4448" spans="1:5" x14ac:dyDescent="0.25">
      <c r="A4448" s="17" t="s">
        <v>4616</v>
      </c>
      <c r="E4448" s="17" t="s">
        <v>4616</v>
      </c>
    </row>
    <row r="4449" spans="1:5" x14ac:dyDescent="0.25">
      <c r="A4449" s="17" t="s">
        <v>4617</v>
      </c>
      <c r="E4449" s="17" t="s">
        <v>4617</v>
      </c>
    </row>
    <row r="4450" spans="1:5" x14ac:dyDescent="0.25">
      <c r="A4450" s="17" t="s">
        <v>4618</v>
      </c>
      <c r="E4450" s="17" t="s">
        <v>4618</v>
      </c>
    </row>
    <row r="4451" spans="1:5" x14ac:dyDescent="0.25">
      <c r="A4451" s="17" t="s">
        <v>4619</v>
      </c>
      <c r="E4451" s="17" t="s">
        <v>4619</v>
      </c>
    </row>
    <row r="4452" spans="1:5" x14ac:dyDescent="0.25">
      <c r="A4452" s="17" t="s">
        <v>4620</v>
      </c>
      <c r="E4452" s="17" t="s">
        <v>4620</v>
      </c>
    </row>
    <row r="4453" spans="1:5" x14ac:dyDescent="0.25">
      <c r="A4453" s="17" t="s">
        <v>4621</v>
      </c>
      <c r="E4453" s="17" t="s">
        <v>4621</v>
      </c>
    </row>
    <row r="4454" spans="1:5" x14ac:dyDescent="0.25">
      <c r="A4454" s="17" t="s">
        <v>4622</v>
      </c>
      <c r="E4454" s="17" t="s">
        <v>4622</v>
      </c>
    </row>
    <row r="4455" spans="1:5" x14ac:dyDescent="0.25">
      <c r="A4455" s="17" t="s">
        <v>4623</v>
      </c>
      <c r="E4455" s="17" t="s">
        <v>4623</v>
      </c>
    </row>
    <row r="4456" spans="1:5" x14ac:dyDescent="0.25">
      <c r="A4456" s="17" t="s">
        <v>4624</v>
      </c>
      <c r="E4456" s="17" t="s">
        <v>4624</v>
      </c>
    </row>
    <row r="4457" spans="1:5" x14ac:dyDescent="0.25">
      <c r="A4457" s="17" t="s">
        <v>4625</v>
      </c>
      <c r="E4457" s="17" t="s">
        <v>4625</v>
      </c>
    </row>
    <row r="4458" spans="1:5" x14ac:dyDescent="0.25">
      <c r="A4458" s="17" t="s">
        <v>4626</v>
      </c>
      <c r="E4458" s="17" t="s">
        <v>4626</v>
      </c>
    </row>
    <row r="4459" spans="1:5" x14ac:dyDescent="0.25">
      <c r="A4459" s="17" t="s">
        <v>4627</v>
      </c>
      <c r="E4459" s="17" t="s">
        <v>4627</v>
      </c>
    </row>
    <row r="4460" spans="1:5" x14ac:dyDescent="0.25">
      <c r="A4460" s="17" t="s">
        <v>4628</v>
      </c>
      <c r="E4460" s="17" t="s">
        <v>4628</v>
      </c>
    </row>
    <row r="4461" spans="1:5" x14ac:dyDescent="0.25">
      <c r="A4461" s="17" t="s">
        <v>4629</v>
      </c>
      <c r="E4461" s="17" t="s">
        <v>4629</v>
      </c>
    </row>
    <row r="4462" spans="1:5" x14ac:dyDescent="0.25">
      <c r="A4462" s="17" t="s">
        <v>4630</v>
      </c>
      <c r="E4462" s="17" t="s">
        <v>4630</v>
      </c>
    </row>
    <row r="4463" spans="1:5" x14ac:dyDescent="0.25">
      <c r="A4463" s="17" t="s">
        <v>4631</v>
      </c>
      <c r="E4463" s="17" t="s">
        <v>4631</v>
      </c>
    </row>
    <row r="4464" spans="1:5" x14ac:dyDescent="0.25">
      <c r="A4464" s="17" t="s">
        <v>4632</v>
      </c>
      <c r="E4464" s="17" t="s">
        <v>4632</v>
      </c>
    </row>
    <row r="4465" spans="1:5" x14ac:dyDescent="0.25">
      <c r="A4465" s="17" t="s">
        <v>4633</v>
      </c>
      <c r="E4465" s="17" t="s">
        <v>4633</v>
      </c>
    </row>
    <row r="4466" spans="1:5" x14ac:dyDescent="0.25">
      <c r="A4466" s="17" t="s">
        <v>4634</v>
      </c>
      <c r="E4466" s="17" t="s">
        <v>4634</v>
      </c>
    </row>
    <row r="4467" spans="1:5" x14ac:dyDescent="0.25">
      <c r="A4467" s="17" t="s">
        <v>4635</v>
      </c>
      <c r="E4467" s="17" t="s">
        <v>4635</v>
      </c>
    </row>
    <row r="4468" spans="1:5" x14ac:dyDescent="0.25">
      <c r="A4468" s="17" t="s">
        <v>4636</v>
      </c>
      <c r="E4468" s="17" t="s">
        <v>4636</v>
      </c>
    </row>
    <row r="4469" spans="1:5" x14ac:dyDescent="0.25">
      <c r="A4469" s="17" t="s">
        <v>4637</v>
      </c>
      <c r="E4469" s="17" t="s">
        <v>4637</v>
      </c>
    </row>
    <row r="4470" spans="1:5" x14ac:dyDescent="0.25">
      <c r="A4470" s="17" t="s">
        <v>4638</v>
      </c>
      <c r="E4470" s="17" t="s">
        <v>4638</v>
      </c>
    </row>
    <row r="4471" spans="1:5" x14ac:dyDescent="0.25">
      <c r="A4471" s="17" t="s">
        <v>4639</v>
      </c>
      <c r="E4471" s="17" t="s">
        <v>4639</v>
      </c>
    </row>
    <row r="4472" spans="1:5" x14ac:dyDescent="0.25">
      <c r="A4472" s="17" t="s">
        <v>4640</v>
      </c>
      <c r="E4472" s="17" t="s">
        <v>4640</v>
      </c>
    </row>
    <row r="4473" spans="1:5" x14ac:dyDescent="0.25">
      <c r="A4473" s="17" t="s">
        <v>4641</v>
      </c>
      <c r="E4473" s="17" t="s">
        <v>4641</v>
      </c>
    </row>
    <row r="4474" spans="1:5" x14ac:dyDescent="0.25">
      <c r="A4474" s="17" t="s">
        <v>4642</v>
      </c>
      <c r="E4474" s="17" t="s">
        <v>4642</v>
      </c>
    </row>
    <row r="4475" spans="1:5" x14ac:dyDescent="0.25">
      <c r="A4475" s="17" t="s">
        <v>4643</v>
      </c>
      <c r="E4475" s="17" t="s">
        <v>4643</v>
      </c>
    </row>
    <row r="4476" spans="1:5" x14ac:dyDescent="0.25">
      <c r="A4476" s="17" t="s">
        <v>4644</v>
      </c>
      <c r="E4476" s="17" t="s">
        <v>4644</v>
      </c>
    </row>
    <row r="4477" spans="1:5" x14ac:dyDescent="0.25">
      <c r="A4477" s="17" t="s">
        <v>4645</v>
      </c>
      <c r="E4477" s="17" t="s">
        <v>4645</v>
      </c>
    </row>
    <row r="4478" spans="1:5" x14ac:dyDescent="0.25">
      <c r="A4478" s="17" t="s">
        <v>4646</v>
      </c>
      <c r="E4478" s="17" t="s">
        <v>4646</v>
      </c>
    </row>
    <row r="4479" spans="1:5" x14ac:dyDescent="0.25">
      <c r="A4479" s="17" t="s">
        <v>4647</v>
      </c>
      <c r="E4479" s="17" t="s">
        <v>4647</v>
      </c>
    </row>
    <row r="4480" spans="1:5" x14ac:dyDescent="0.25">
      <c r="A4480" s="17" t="s">
        <v>4648</v>
      </c>
      <c r="E4480" s="17" t="s">
        <v>4648</v>
      </c>
    </row>
    <row r="4481" spans="1:5" x14ac:dyDescent="0.25">
      <c r="A4481" s="17" t="s">
        <v>4649</v>
      </c>
      <c r="E4481" s="17" t="s">
        <v>4649</v>
      </c>
    </row>
    <row r="4482" spans="1:5" x14ac:dyDescent="0.25">
      <c r="A4482" s="17" t="s">
        <v>4650</v>
      </c>
      <c r="E4482" s="17" t="s">
        <v>4650</v>
      </c>
    </row>
    <row r="4483" spans="1:5" x14ac:dyDescent="0.25">
      <c r="A4483" s="17" t="s">
        <v>4651</v>
      </c>
      <c r="E4483" s="17" t="s">
        <v>4651</v>
      </c>
    </row>
    <row r="4484" spans="1:5" x14ac:dyDescent="0.25">
      <c r="A4484" s="17" t="s">
        <v>4652</v>
      </c>
      <c r="E4484" s="17" t="s">
        <v>4652</v>
      </c>
    </row>
    <row r="4485" spans="1:5" x14ac:dyDescent="0.25">
      <c r="A4485" s="17" t="s">
        <v>4653</v>
      </c>
      <c r="E4485" s="17" t="s">
        <v>4653</v>
      </c>
    </row>
    <row r="4486" spans="1:5" x14ac:dyDescent="0.25">
      <c r="A4486" s="17" t="s">
        <v>4654</v>
      </c>
      <c r="E4486" s="17" t="s">
        <v>4654</v>
      </c>
    </row>
    <row r="4487" spans="1:5" x14ac:dyDescent="0.25">
      <c r="A4487" s="17" t="s">
        <v>4655</v>
      </c>
      <c r="E4487" s="17" t="s">
        <v>4655</v>
      </c>
    </row>
    <row r="4488" spans="1:5" x14ac:dyDescent="0.25">
      <c r="A4488" s="17" t="s">
        <v>4656</v>
      </c>
      <c r="E4488" s="17" t="s">
        <v>4656</v>
      </c>
    </row>
    <row r="4489" spans="1:5" x14ac:dyDescent="0.25">
      <c r="A4489" s="17" t="s">
        <v>4657</v>
      </c>
      <c r="E4489" s="17" t="s">
        <v>4657</v>
      </c>
    </row>
    <row r="4490" spans="1:5" x14ac:dyDescent="0.25">
      <c r="A4490" s="17" t="s">
        <v>4658</v>
      </c>
      <c r="E4490" s="17" t="s">
        <v>4658</v>
      </c>
    </row>
    <row r="4491" spans="1:5" x14ac:dyDescent="0.25">
      <c r="A4491" s="17" t="s">
        <v>4659</v>
      </c>
      <c r="E4491" s="17" t="s">
        <v>4659</v>
      </c>
    </row>
    <row r="4492" spans="1:5" x14ac:dyDescent="0.25">
      <c r="A4492" s="17" t="s">
        <v>4660</v>
      </c>
      <c r="E4492" s="17" t="s">
        <v>4660</v>
      </c>
    </row>
    <row r="4493" spans="1:5" x14ac:dyDescent="0.25">
      <c r="A4493" s="17" t="s">
        <v>4661</v>
      </c>
      <c r="E4493" s="17" t="s">
        <v>4661</v>
      </c>
    </row>
    <row r="4494" spans="1:5" x14ac:dyDescent="0.25">
      <c r="A4494" s="17" t="s">
        <v>4662</v>
      </c>
      <c r="E4494" s="17" t="s">
        <v>4662</v>
      </c>
    </row>
    <row r="4495" spans="1:5" x14ac:dyDescent="0.25">
      <c r="A4495" s="17" t="s">
        <v>4663</v>
      </c>
      <c r="E4495" s="17" t="s">
        <v>4663</v>
      </c>
    </row>
    <row r="4496" spans="1:5" x14ac:dyDescent="0.25">
      <c r="A4496" s="17" t="s">
        <v>4664</v>
      </c>
      <c r="E4496" s="17" t="s">
        <v>4664</v>
      </c>
    </row>
    <row r="4497" spans="1:5" x14ac:dyDescent="0.25">
      <c r="A4497" s="17" t="s">
        <v>4665</v>
      </c>
      <c r="E4497" s="17" t="s">
        <v>4665</v>
      </c>
    </row>
    <row r="4498" spans="1:5" x14ac:dyDescent="0.25">
      <c r="A4498" s="17" t="s">
        <v>4666</v>
      </c>
      <c r="E4498" s="17" t="s">
        <v>4666</v>
      </c>
    </row>
    <row r="4499" spans="1:5" x14ac:dyDescent="0.25">
      <c r="A4499" s="17" t="s">
        <v>4667</v>
      </c>
      <c r="E4499" s="17" t="s">
        <v>4667</v>
      </c>
    </row>
    <row r="4500" spans="1:5" x14ac:dyDescent="0.25">
      <c r="A4500" s="17" t="s">
        <v>4668</v>
      </c>
      <c r="E4500" s="17" t="s">
        <v>4668</v>
      </c>
    </row>
    <row r="4501" spans="1:5" x14ac:dyDescent="0.25">
      <c r="A4501" s="17" t="s">
        <v>4669</v>
      </c>
      <c r="E4501" s="17" t="s">
        <v>4669</v>
      </c>
    </row>
    <row r="4502" spans="1:5" x14ac:dyDescent="0.25">
      <c r="A4502" s="17" t="s">
        <v>4670</v>
      </c>
      <c r="E4502" s="17" t="s">
        <v>4670</v>
      </c>
    </row>
    <row r="4503" spans="1:5" x14ac:dyDescent="0.25">
      <c r="A4503" s="17" t="s">
        <v>4671</v>
      </c>
      <c r="E4503" s="17" t="s">
        <v>4671</v>
      </c>
    </row>
    <row r="4504" spans="1:5" x14ac:dyDescent="0.25">
      <c r="A4504" s="17" t="s">
        <v>4672</v>
      </c>
      <c r="E4504" s="17" t="s">
        <v>4672</v>
      </c>
    </row>
    <row r="4505" spans="1:5" x14ac:dyDescent="0.25">
      <c r="A4505" s="17" t="s">
        <v>4673</v>
      </c>
      <c r="E4505" s="17" t="s">
        <v>4673</v>
      </c>
    </row>
    <row r="4506" spans="1:5" x14ac:dyDescent="0.25">
      <c r="A4506" s="17" t="s">
        <v>4674</v>
      </c>
      <c r="E4506" s="17" t="s">
        <v>4674</v>
      </c>
    </row>
    <row r="4507" spans="1:5" x14ac:dyDescent="0.25">
      <c r="A4507" s="17" t="s">
        <v>4675</v>
      </c>
      <c r="E4507" s="17" t="s">
        <v>4675</v>
      </c>
    </row>
    <row r="4508" spans="1:5" x14ac:dyDescent="0.25">
      <c r="A4508" s="17" t="s">
        <v>4676</v>
      </c>
      <c r="E4508" s="17" t="s">
        <v>4676</v>
      </c>
    </row>
    <row r="4509" spans="1:5" x14ac:dyDescent="0.25">
      <c r="A4509" s="17" t="s">
        <v>4677</v>
      </c>
      <c r="E4509" s="17" t="s">
        <v>4677</v>
      </c>
    </row>
    <row r="4510" spans="1:5" x14ac:dyDescent="0.25">
      <c r="A4510" s="17" t="s">
        <v>4678</v>
      </c>
      <c r="E4510" s="17" t="s">
        <v>4678</v>
      </c>
    </row>
    <row r="4511" spans="1:5" x14ac:dyDescent="0.25">
      <c r="A4511" s="17" t="s">
        <v>4679</v>
      </c>
      <c r="E4511" s="17" t="s">
        <v>4679</v>
      </c>
    </row>
    <row r="4512" spans="1:5" x14ac:dyDescent="0.25">
      <c r="A4512" s="17" t="s">
        <v>4680</v>
      </c>
      <c r="E4512" s="17" t="s">
        <v>4680</v>
      </c>
    </row>
    <row r="4513" spans="1:5" x14ac:dyDescent="0.25">
      <c r="A4513" s="17" t="s">
        <v>4681</v>
      </c>
      <c r="E4513" s="17" t="s">
        <v>4681</v>
      </c>
    </row>
    <row r="4514" spans="1:5" x14ac:dyDescent="0.25">
      <c r="A4514" s="17" t="s">
        <v>4682</v>
      </c>
      <c r="E4514" s="17" t="s">
        <v>4682</v>
      </c>
    </row>
    <row r="4515" spans="1:5" x14ac:dyDescent="0.25">
      <c r="A4515" s="17" t="s">
        <v>4683</v>
      </c>
      <c r="E4515" s="17" t="s">
        <v>4683</v>
      </c>
    </row>
    <row r="4516" spans="1:5" x14ac:dyDescent="0.25">
      <c r="A4516" s="17" t="s">
        <v>4684</v>
      </c>
      <c r="E4516" s="17" t="s">
        <v>4684</v>
      </c>
    </row>
    <row r="4517" spans="1:5" x14ac:dyDescent="0.25">
      <c r="A4517" s="17" t="s">
        <v>4685</v>
      </c>
      <c r="E4517" s="17" t="s">
        <v>4685</v>
      </c>
    </row>
    <row r="4518" spans="1:5" x14ac:dyDescent="0.25">
      <c r="A4518" s="17" t="s">
        <v>4686</v>
      </c>
      <c r="E4518" s="17" t="s">
        <v>4686</v>
      </c>
    </row>
    <row r="4519" spans="1:5" x14ac:dyDescent="0.25">
      <c r="A4519" s="17" t="s">
        <v>4687</v>
      </c>
      <c r="E4519" s="17" t="s">
        <v>4687</v>
      </c>
    </row>
    <row r="4520" spans="1:5" x14ac:dyDescent="0.25">
      <c r="A4520" s="17" t="s">
        <v>4688</v>
      </c>
      <c r="E4520" s="17" t="s">
        <v>4688</v>
      </c>
    </row>
    <row r="4521" spans="1:5" x14ac:dyDescent="0.25">
      <c r="A4521" s="17" t="s">
        <v>4689</v>
      </c>
      <c r="E4521" s="17" t="s">
        <v>4689</v>
      </c>
    </row>
    <row r="4522" spans="1:5" x14ac:dyDescent="0.25">
      <c r="A4522" s="17" t="s">
        <v>4690</v>
      </c>
      <c r="E4522" s="17" t="s">
        <v>4690</v>
      </c>
    </row>
    <row r="4523" spans="1:5" x14ac:dyDescent="0.25">
      <c r="A4523" s="17" t="s">
        <v>4691</v>
      </c>
      <c r="E4523" s="17" t="s">
        <v>4691</v>
      </c>
    </row>
    <row r="4524" spans="1:5" x14ac:dyDescent="0.25">
      <c r="A4524" s="17" t="s">
        <v>4692</v>
      </c>
      <c r="E4524" s="17" t="s">
        <v>4692</v>
      </c>
    </row>
    <row r="4525" spans="1:5" x14ac:dyDescent="0.25">
      <c r="A4525" s="17" t="s">
        <v>4693</v>
      </c>
      <c r="E4525" s="17" t="s">
        <v>4693</v>
      </c>
    </row>
    <row r="4526" spans="1:5" x14ac:dyDescent="0.25">
      <c r="A4526" s="17" t="s">
        <v>4694</v>
      </c>
      <c r="E4526" s="17" t="s">
        <v>4694</v>
      </c>
    </row>
    <row r="4527" spans="1:5" x14ac:dyDescent="0.25">
      <c r="A4527" s="17" t="s">
        <v>4695</v>
      </c>
      <c r="E4527" s="17" t="s">
        <v>4695</v>
      </c>
    </row>
    <row r="4528" spans="1:5" x14ac:dyDescent="0.25">
      <c r="A4528" s="17" t="s">
        <v>4696</v>
      </c>
      <c r="E4528" s="17" t="s">
        <v>4696</v>
      </c>
    </row>
    <row r="4529" spans="1:5" x14ac:dyDescent="0.25">
      <c r="A4529" s="17" t="s">
        <v>4697</v>
      </c>
      <c r="E4529" s="17" t="s">
        <v>4697</v>
      </c>
    </row>
    <row r="4530" spans="1:5" x14ac:dyDescent="0.25">
      <c r="A4530" s="17" t="s">
        <v>4698</v>
      </c>
      <c r="E4530" s="17" t="s">
        <v>4698</v>
      </c>
    </row>
    <row r="4531" spans="1:5" x14ac:dyDescent="0.25">
      <c r="A4531" s="17" t="s">
        <v>4699</v>
      </c>
      <c r="E4531" s="17" t="s">
        <v>4699</v>
      </c>
    </row>
    <row r="4532" spans="1:5" x14ac:dyDescent="0.25">
      <c r="A4532" s="17" t="s">
        <v>4700</v>
      </c>
      <c r="E4532" s="17" t="s">
        <v>4700</v>
      </c>
    </row>
    <row r="4533" spans="1:5" x14ac:dyDescent="0.25">
      <c r="A4533" s="17" t="s">
        <v>4701</v>
      </c>
      <c r="E4533" s="17" t="s">
        <v>4701</v>
      </c>
    </row>
    <row r="4534" spans="1:5" x14ac:dyDescent="0.25">
      <c r="A4534" s="17" t="s">
        <v>4702</v>
      </c>
      <c r="E4534" s="17" t="s">
        <v>4702</v>
      </c>
    </row>
    <row r="4535" spans="1:5" x14ac:dyDescent="0.25">
      <c r="A4535" s="17" t="s">
        <v>4703</v>
      </c>
      <c r="E4535" s="17" t="s">
        <v>4703</v>
      </c>
    </row>
    <row r="4536" spans="1:5" x14ac:dyDescent="0.25">
      <c r="A4536" s="17" t="s">
        <v>4704</v>
      </c>
      <c r="E4536" s="17" t="s">
        <v>4704</v>
      </c>
    </row>
    <row r="4537" spans="1:5" x14ac:dyDescent="0.25">
      <c r="A4537" s="17" t="s">
        <v>4705</v>
      </c>
      <c r="E4537" s="17" t="s">
        <v>4705</v>
      </c>
    </row>
    <row r="4538" spans="1:5" x14ac:dyDescent="0.25">
      <c r="A4538" s="17" t="s">
        <v>4706</v>
      </c>
      <c r="E4538" s="17" t="s">
        <v>4706</v>
      </c>
    </row>
    <row r="4539" spans="1:5" x14ac:dyDescent="0.25">
      <c r="A4539" s="17" t="s">
        <v>4707</v>
      </c>
      <c r="E4539" s="17" t="s">
        <v>4707</v>
      </c>
    </row>
    <row r="4540" spans="1:5" x14ac:dyDescent="0.25">
      <c r="A4540" s="17" t="s">
        <v>4708</v>
      </c>
      <c r="E4540" s="17" t="s">
        <v>4708</v>
      </c>
    </row>
    <row r="4541" spans="1:5" x14ac:dyDescent="0.25">
      <c r="A4541" s="17" t="s">
        <v>4709</v>
      </c>
      <c r="E4541" s="17" t="s">
        <v>4709</v>
      </c>
    </row>
    <row r="4542" spans="1:5" x14ac:dyDescent="0.25">
      <c r="A4542" s="17" t="s">
        <v>4710</v>
      </c>
      <c r="E4542" s="17" t="s">
        <v>4710</v>
      </c>
    </row>
    <row r="4543" spans="1:5" x14ac:dyDescent="0.25">
      <c r="A4543" s="17" t="s">
        <v>4711</v>
      </c>
      <c r="E4543" s="17" t="s">
        <v>4711</v>
      </c>
    </row>
    <row r="4544" spans="1:5" x14ac:dyDescent="0.25">
      <c r="A4544" s="17" t="s">
        <v>4712</v>
      </c>
      <c r="E4544" s="17" t="s">
        <v>4712</v>
      </c>
    </row>
    <row r="4545" spans="1:5" x14ac:dyDescent="0.25">
      <c r="A4545" s="17" t="s">
        <v>4713</v>
      </c>
      <c r="E4545" s="17" t="s">
        <v>4713</v>
      </c>
    </row>
    <row r="4546" spans="1:5" x14ac:dyDescent="0.25">
      <c r="A4546" s="17" t="s">
        <v>4714</v>
      </c>
      <c r="E4546" s="17" t="s">
        <v>4714</v>
      </c>
    </row>
    <row r="4547" spans="1:5" x14ac:dyDescent="0.25">
      <c r="A4547" s="17" t="s">
        <v>4715</v>
      </c>
      <c r="E4547" s="17" t="s">
        <v>4715</v>
      </c>
    </row>
    <row r="4548" spans="1:5" x14ac:dyDescent="0.25">
      <c r="A4548" s="17" t="s">
        <v>4716</v>
      </c>
      <c r="E4548" s="17" t="s">
        <v>4716</v>
      </c>
    </row>
    <row r="4549" spans="1:5" x14ac:dyDescent="0.25">
      <c r="A4549" s="17" t="s">
        <v>4717</v>
      </c>
      <c r="E4549" s="17" t="s">
        <v>4717</v>
      </c>
    </row>
    <row r="4550" spans="1:5" x14ac:dyDescent="0.25">
      <c r="A4550" s="17" t="s">
        <v>4718</v>
      </c>
      <c r="E4550" s="17" t="s">
        <v>4718</v>
      </c>
    </row>
    <row r="4551" spans="1:5" x14ac:dyDescent="0.25">
      <c r="A4551" s="17" t="s">
        <v>4719</v>
      </c>
      <c r="E4551" s="17" t="s">
        <v>4719</v>
      </c>
    </row>
    <row r="4552" spans="1:5" x14ac:dyDescent="0.25">
      <c r="A4552" s="17" t="s">
        <v>4720</v>
      </c>
      <c r="E4552" s="17" t="s">
        <v>4720</v>
      </c>
    </row>
    <row r="4553" spans="1:5" x14ac:dyDescent="0.25">
      <c r="A4553" s="17" t="s">
        <v>4721</v>
      </c>
      <c r="E4553" s="17" t="s">
        <v>4721</v>
      </c>
    </row>
    <row r="4554" spans="1:5" x14ac:dyDescent="0.25">
      <c r="A4554" s="17" t="s">
        <v>4722</v>
      </c>
      <c r="E4554" s="17" t="s">
        <v>4722</v>
      </c>
    </row>
    <row r="4555" spans="1:5" x14ac:dyDescent="0.25">
      <c r="A4555" s="17" t="s">
        <v>4723</v>
      </c>
      <c r="E4555" s="17" t="s">
        <v>4723</v>
      </c>
    </row>
    <row r="4556" spans="1:5" x14ac:dyDescent="0.25">
      <c r="A4556" s="17" t="s">
        <v>4724</v>
      </c>
      <c r="E4556" s="17" t="s">
        <v>4724</v>
      </c>
    </row>
    <row r="4557" spans="1:5" x14ac:dyDescent="0.25">
      <c r="A4557" s="17" t="s">
        <v>4725</v>
      </c>
      <c r="E4557" s="17" t="s">
        <v>4725</v>
      </c>
    </row>
    <row r="4558" spans="1:5" x14ac:dyDescent="0.25">
      <c r="A4558" s="17" t="s">
        <v>4726</v>
      </c>
      <c r="E4558" s="17" t="s">
        <v>4726</v>
      </c>
    </row>
    <row r="4559" spans="1:5" x14ac:dyDescent="0.25">
      <c r="A4559" s="17" t="s">
        <v>4727</v>
      </c>
      <c r="E4559" s="17" t="s">
        <v>4727</v>
      </c>
    </row>
    <row r="4560" spans="1:5" x14ac:dyDescent="0.25">
      <c r="A4560" s="17" t="s">
        <v>4728</v>
      </c>
      <c r="E4560" s="17" t="s">
        <v>4728</v>
      </c>
    </row>
    <row r="4561" spans="1:5" x14ac:dyDescent="0.25">
      <c r="A4561" s="17" t="s">
        <v>4729</v>
      </c>
      <c r="E4561" s="17" t="s">
        <v>4729</v>
      </c>
    </row>
    <row r="4562" spans="1:5" x14ac:dyDescent="0.25">
      <c r="A4562" s="17" t="s">
        <v>4730</v>
      </c>
      <c r="E4562" s="17" t="s">
        <v>4730</v>
      </c>
    </row>
    <row r="4563" spans="1:5" x14ac:dyDescent="0.25">
      <c r="A4563" s="17" t="s">
        <v>4731</v>
      </c>
      <c r="E4563" s="17" t="s">
        <v>4731</v>
      </c>
    </row>
    <row r="4564" spans="1:5" x14ac:dyDescent="0.25">
      <c r="A4564" s="17" t="s">
        <v>4732</v>
      </c>
      <c r="E4564" s="17" t="s">
        <v>4732</v>
      </c>
    </row>
    <row r="4565" spans="1:5" x14ac:dyDescent="0.25">
      <c r="A4565" s="17" t="s">
        <v>4733</v>
      </c>
      <c r="E4565" s="17" t="s">
        <v>4733</v>
      </c>
    </row>
    <row r="4566" spans="1:5" x14ac:dyDescent="0.25">
      <c r="A4566" s="17" t="s">
        <v>4734</v>
      </c>
      <c r="E4566" s="17" t="s">
        <v>4734</v>
      </c>
    </row>
    <row r="4567" spans="1:5" x14ac:dyDescent="0.25">
      <c r="A4567" s="17" t="s">
        <v>4735</v>
      </c>
      <c r="E4567" s="17" t="s">
        <v>4735</v>
      </c>
    </row>
    <row r="4568" spans="1:5" x14ac:dyDescent="0.25">
      <c r="A4568" s="17" t="s">
        <v>4736</v>
      </c>
      <c r="E4568" s="17" t="s">
        <v>4736</v>
      </c>
    </row>
    <row r="4569" spans="1:5" x14ac:dyDescent="0.25">
      <c r="A4569" s="17" t="s">
        <v>4737</v>
      </c>
      <c r="E4569" s="17" t="s">
        <v>4737</v>
      </c>
    </row>
    <row r="4570" spans="1:5" x14ac:dyDescent="0.25">
      <c r="A4570" s="17" t="s">
        <v>4738</v>
      </c>
      <c r="E4570" s="17" t="s">
        <v>4738</v>
      </c>
    </row>
    <row r="4571" spans="1:5" x14ac:dyDescent="0.25">
      <c r="A4571" s="17" t="s">
        <v>4739</v>
      </c>
      <c r="E4571" s="17" t="s">
        <v>4739</v>
      </c>
    </row>
    <row r="4572" spans="1:5" x14ac:dyDescent="0.25">
      <c r="A4572" s="17" t="s">
        <v>4740</v>
      </c>
      <c r="E4572" s="17" t="s">
        <v>4740</v>
      </c>
    </row>
    <row r="4573" spans="1:5" x14ac:dyDescent="0.25">
      <c r="A4573" s="17" t="s">
        <v>4741</v>
      </c>
      <c r="E4573" s="17" t="s">
        <v>4741</v>
      </c>
    </row>
    <row r="4574" spans="1:5" x14ac:dyDescent="0.25">
      <c r="A4574" s="17" t="s">
        <v>4742</v>
      </c>
      <c r="E4574" s="17" t="s">
        <v>4742</v>
      </c>
    </row>
    <row r="4575" spans="1:5" x14ac:dyDescent="0.25">
      <c r="A4575" s="17" t="s">
        <v>4743</v>
      </c>
      <c r="E4575" s="17" t="s">
        <v>4743</v>
      </c>
    </row>
    <row r="4576" spans="1:5" x14ac:dyDescent="0.25">
      <c r="A4576" s="17" t="s">
        <v>4744</v>
      </c>
      <c r="E4576" s="17" t="s">
        <v>4744</v>
      </c>
    </row>
    <row r="4577" spans="1:5" x14ac:dyDescent="0.25">
      <c r="A4577" s="17" t="s">
        <v>4745</v>
      </c>
      <c r="E4577" s="17" t="s">
        <v>4745</v>
      </c>
    </row>
    <row r="4578" spans="1:5" x14ac:dyDescent="0.25">
      <c r="A4578" s="17" t="s">
        <v>4746</v>
      </c>
      <c r="E4578" s="17" t="s">
        <v>4746</v>
      </c>
    </row>
    <row r="4579" spans="1:5" x14ac:dyDescent="0.25">
      <c r="A4579" s="17" t="s">
        <v>4747</v>
      </c>
      <c r="E4579" s="17" t="s">
        <v>4747</v>
      </c>
    </row>
    <row r="4580" spans="1:5" x14ac:dyDescent="0.25">
      <c r="A4580" s="17" t="s">
        <v>4748</v>
      </c>
      <c r="E4580" s="17" t="s">
        <v>4748</v>
      </c>
    </row>
    <row r="4581" spans="1:5" x14ac:dyDescent="0.25">
      <c r="A4581" s="17" t="s">
        <v>4749</v>
      </c>
      <c r="E4581" s="17" t="s">
        <v>4749</v>
      </c>
    </row>
    <row r="4582" spans="1:5" x14ac:dyDescent="0.25">
      <c r="A4582" s="17" t="s">
        <v>4750</v>
      </c>
      <c r="E4582" s="17" t="s">
        <v>4750</v>
      </c>
    </row>
    <row r="4583" spans="1:5" x14ac:dyDescent="0.25">
      <c r="A4583" s="17" t="s">
        <v>4751</v>
      </c>
      <c r="E4583" s="17" t="s">
        <v>4751</v>
      </c>
    </row>
    <row r="4584" spans="1:5" x14ac:dyDescent="0.25">
      <c r="A4584" s="17" t="s">
        <v>4752</v>
      </c>
      <c r="E4584" s="17" t="s">
        <v>4752</v>
      </c>
    </row>
    <row r="4585" spans="1:5" x14ac:dyDescent="0.25">
      <c r="A4585" s="17" t="s">
        <v>4753</v>
      </c>
      <c r="E4585" s="17" t="s">
        <v>4753</v>
      </c>
    </row>
    <row r="4586" spans="1:5" x14ac:dyDescent="0.25">
      <c r="A4586" s="17" t="s">
        <v>4754</v>
      </c>
      <c r="E4586" s="17" t="s">
        <v>4754</v>
      </c>
    </row>
    <row r="4587" spans="1:5" x14ac:dyDescent="0.25">
      <c r="A4587" s="17" t="s">
        <v>4755</v>
      </c>
      <c r="E4587" s="17" t="s">
        <v>4755</v>
      </c>
    </row>
    <row r="4588" spans="1:5" x14ac:dyDescent="0.25">
      <c r="A4588" s="17" t="s">
        <v>4756</v>
      </c>
      <c r="E4588" s="17" t="s">
        <v>4756</v>
      </c>
    </row>
    <row r="4589" spans="1:5" x14ac:dyDescent="0.25">
      <c r="A4589" s="17" t="s">
        <v>4757</v>
      </c>
      <c r="E4589" s="17" t="s">
        <v>4757</v>
      </c>
    </row>
    <row r="4590" spans="1:5" x14ac:dyDescent="0.25">
      <c r="A4590" s="17" t="s">
        <v>4758</v>
      </c>
      <c r="E4590" s="17" t="s">
        <v>4758</v>
      </c>
    </row>
    <row r="4591" spans="1:5" x14ac:dyDescent="0.25">
      <c r="A4591" s="17" t="s">
        <v>4759</v>
      </c>
      <c r="E4591" s="17" t="s">
        <v>4759</v>
      </c>
    </row>
    <row r="4592" spans="1:5" x14ac:dyDescent="0.25">
      <c r="A4592" s="17" t="s">
        <v>4760</v>
      </c>
      <c r="E4592" s="17" t="s">
        <v>4760</v>
      </c>
    </row>
    <row r="4593" spans="1:5" x14ac:dyDescent="0.25">
      <c r="A4593" s="17" t="s">
        <v>4761</v>
      </c>
      <c r="E4593" s="17" t="s">
        <v>4761</v>
      </c>
    </row>
    <row r="4594" spans="1:5" x14ac:dyDescent="0.25">
      <c r="A4594" s="17" t="s">
        <v>4762</v>
      </c>
      <c r="E4594" s="17" t="s">
        <v>4762</v>
      </c>
    </row>
    <row r="4595" spans="1:5" x14ac:dyDescent="0.25">
      <c r="A4595" s="17" t="s">
        <v>4763</v>
      </c>
      <c r="E4595" s="17" t="s">
        <v>4763</v>
      </c>
    </row>
    <row r="4596" spans="1:5" x14ac:dyDescent="0.25">
      <c r="A4596" s="17" t="s">
        <v>4764</v>
      </c>
      <c r="E4596" s="17" t="s">
        <v>4764</v>
      </c>
    </row>
    <row r="4597" spans="1:5" x14ac:dyDescent="0.25">
      <c r="A4597" s="17" t="s">
        <v>4765</v>
      </c>
      <c r="E4597" s="17" t="s">
        <v>4765</v>
      </c>
    </row>
    <row r="4598" spans="1:5" x14ac:dyDescent="0.25">
      <c r="A4598" s="17" t="s">
        <v>4766</v>
      </c>
      <c r="E4598" s="17" t="s">
        <v>4766</v>
      </c>
    </row>
    <row r="4599" spans="1:5" x14ac:dyDescent="0.25">
      <c r="A4599" s="17" t="s">
        <v>4767</v>
      </c>
      <c r="E4599" s="17" t="s">
        <v>4767</v>
      </c>
    </row>
    <row r="4600" spans="1:5" x14ac:dyDescent="0.25">
      <c r="A4600" s="17" t="s">
        <v>4768</v>
      </c>
      <c r="E4600" s="17" t="s">
        <v>4768</v>
      </c>
    </row>
    <row r="4601" spans="1:5" x14ac:dyDescent="0.25">
      <c r="A4601" s="17" t="s">
        <v>4769</v>
      </c>
      <c r="E4601" s="17" t="s">
        <v>4769</v>
      </c>
    </row>
    <row r="4602" spans="1:5" x14ac:dyDescent="0.25">
      <c r="A4602" s="17" t="s">
        <v>4770</v>
      </c>
      <c r="E4602" s="17" t="s">
        <v>4770</v>
      </c>
    </row>
    <row r="4603" spans="1:5" x14ac:dyDescent="0.25">
      <c r="A4603" s="17" t="s">
        <v>4771</v>
      </c>
      <c r="E4603" s="17" t="s">
        <v>4771</v>
      </c>
    </row>
    <row r="4604" spans="1:5" x14ac:dyDescent="0.25">
      <c r="A4604" s="17" t="s">
        <v>4772</v>
      </c>
      <c r="E4604" s="17" t="s">
        <v>4772</v>
      </c>
    </row>
    <row r="4605" spans="1:5" x14ac:dyDescent="0.25">
      <c r="A4605" s="17" t="s">
        <v>4773</v>
      </c>
      <c r="E4605" s="17" t="s">
        <v>4773</v>
      </c>
    </row>
    <row r="4606" spans="1:5" x14ac:dyDescent="0.25">
      <c r="A4606" s="17" t="s">
        <v>4774</v>
      </c>
      <c r="E4606" s="17" t="s">
        <v>4774</v>
      </c>
    </row>
    <row r="4607" spans="1:5" x14ac:dyDescent="0.25">
      <c r="A4607" s="17" t="s">
        <v>4775</v>
      </c>
      <c r="E4607" s="17" t="s">
        <v>4775</v>
      </c>
    </row>
    <row r="4608" spans="1:5" x14ac:dyDescent="0.25">
      <c r="A4608" s="17" t="s">
        <v>4776</v>
      </c>
      <c r="E4608" s="17" t="s">
        <v>4776</v>
      </c>
    </row>
    <row r="4609" spans="1:5" x14ac:dyDescent="0.25">
      <c r="A4609" s="17" t="s">
        <v>4777</v>
      </c>
      <c r="E4609" s="17" t="s">
        <v>4777</v>
      </c>
    </row>
    <row r="4610" spans="1:5" x14ac:dyDescent="0.25">
      <c r="A4610" s="17" t="s">
        <v>4778</v>
      </c>
      <c r="E4610" s="17" t="s">
        <v>4778</v>
      </c>
    </row>
    <row r="4611" spans="1:5" x14ac:dyDescent="0.25">
      <c r="A4611" s="17" t="s">
        <v>4779</v>
      </c>
      <c r="E4611" s="17" t="s">
        <v>4779</v>
      </c>
    </row>
    <row r="4612" spans="1:5" x14ac:dyDescent="0.25">
      <c r="A4612" s="17" t="s">
        <v>4780</v>
      </c>
      <c r="E4612" s="17" t="s">
        <v>4780</v>
      </c>
    </row>
    <row r="4613" spans="1:5" x14ac:dyDescent="0.25">
      <c r="A4613" s="17" t="s">
        <v>4781</v>
      </c>
      <c r="E4613" s="17" t="s">
        <v>4781</v>
      </c>
    </row>
    <row r="4614" spans="1:5" x14ac:dyDescent="0.25">
      <c r="A4614" s="17" t="s">
        <v>4782</v>
      </c>
      <c r="E4614" s="17" t="s">
        <v>4782</v>
      </c>
    </row>
    <row r="4615" spans="1:5" x14ac:dyDescent="0.25">
      <c r="A4615" s="17" t="s">
        <v>4783</v>
      </c>
      <c r="E4615" s="17" t="s">
        <v>4783</v>
      </c>
    </row>
    <row r="4616" spans="1:5" x14ac:dyDescent="0.25">
      <c r="A4616" s="17" t="s">
        <v>4784</v>
      </c>
      <c r="E4616" s="17" t="s">
        <v>4784</v>
      </c>
    </row>
    <row r="4617" spans="1:5" x14ac:dyDescent="0.25">
      <c r="A4617" s="17" t="s">
        <v>4785</v>
      </c>
      <c r="E4617" s="17" t="s">
        <v>4785</v>
      </c>
    </row>
    <row r="4618" spans="1:5" x14ac:dyDescent="0.25">
      <c r="A4618" s="17" t="s">
        <v>4786</v>
      </c>
      <c r="E4618" s="17" t="s">
        <v>4786</v>
      </c>
    </row>
    <row r="4619" spans="1:5" x14ac:dyDescent="0.25">
      <c r="A4619" s="17" t="s">
        <v>4787</v>
      </c>
      <c r="E4619" s="17" t="s">
        <v>4787</v>
      </c>
    </row>
    <row r="4620" spans="1:5" x14ac:dyDescent="0.25">
      <c r="A4620" s="17" t="s">
        <v>4788</v>
      </c>
      <c r="E4620" s="17" t="s">
        <v>4788</v>
      </c>
    </row>
    <row r="4621" spans="1:5" x14ac:dyDescent="0.25">
      <c r="A4621" s="17" t="s">
        <v>4789</v>
      </c>
      <c r="E4621" s="17" t="s">
        <v>4789</v>
      </c>
    </row>
    <row r="4622" spans="1:5" x14ac:dyDescent="0.25">
      <c r="A4622" s="17" t="s">
        <v>4790</v>
      </c>
      <c r="E4622" s="17" t="s">
        <v>4790</v>
      </c>
    </row>
    <row r="4623" spans="1:5" x14ac:dyDescent="0.25">
      <c r="A4623" s="17" t="s">
        <v>4791</v>
      </c>
      <c r="E4623" s="17" t="s">
        <v>4791</v>
      </c>
    </row>
    <row r="4624" spans="1:5" x14ac:dyDescent="0.25">
      <c r="A4624" s="17" t="s">
        <v>4792</v>
      </c>
      <c r="E4624" s="17" t="s">
        <v>4792</v>
      </c>
    </row>
    <row r="4625" spans="1:5" x14ac:dyDescent="0.25">
      <c r="A4625" s="17" t="s">
        <v>4793</v>
      </c>
      <c r="E4625" s="17" t="s">
        <v>4793</v>
      </c>
    </row>
    <row r="4626" spans="1:5" x14ac:dyDescent="0.25">
      <c r="A4626" s="17" t="s">
        <v>4794</v>
      </c>
      <c r="E4626" s="17" t="s">
        <v>4794</v>
      </c>
    </row>
    <row r="4627" spans="1:5" x14ac:dyDescent="0.25">
      <c r="A4627" s="17" t="s">
        <v>4795</v>
      </c>
      <c r="E4627" s="17" t="s">
        <v>4795</v>
      </c>
    </row>
    <row r="4628" spans="1:5" x14ac:dyDescent="0.25">
      <c r="A4628" s="17" t="s">
        <v>4796</v>
      </c>
      <c r="E4628" s="17" t="s">
        <v>4796</v>
      </c>
    </row>
    <row r="4629" spans="1:5" x14ac:dyDescent="0.25">
      <c r="A4629" s="17" t="s">
        <v>4797</v>
      </c>
      <c r="E4629" s="17" t="s">
        <v>4797</v>
      </c>
    </row>
    <row r="4630" spans="1:5" x14ac:dyDescent="0.25">
      <c r="A4630" s="17" t="s">
        <v>4798</v>
      </c>
      <c r="E4630" s="17" t="s">
        <v>4798</v>
      </c>
    </row>
    <row r="4631" spans="1:5" x14ac:dyDescent="0.25">
      <c r="A4631" s="17" t="s">
        <v>4799</v>
      </c>
      <c r="E4631" s="17" t="s">
        <v>4799</v>
      </c>
    </row>
    <row r="4632" spans="1:5" x14ac:dyDescent="0.25">
      <c r="A4632" s="17" t="s">
        <v>4800</v>
      </c>
      <c r="E4632" s="17" t="s">
        <v>4800</v>
      </c>
    </row>
    <row r="4633" spans="1:5" x14ac:dyDescent="0.25">
      <c r="A4633" s="17" t="s">
        <v>4801</v>
      </c>
      <c r="E4633" s="17" t="s">
        <v>4801</v>
      </c>
    </row>
    <row r="4634" spans="1:5" x14ac:dyDescent="0.25">
      <c r="A4634" s="17" t="s">
        <v>4802</v>
      </c>
      <c r="E4634" s="17" t="s">
        <v>4802</v>
      </c>
    </row>
    <row r="4635" spans="1:5" x14ac:dyDescent="0.25">
      <c r="A4635" s="17" t="s">
        <v>4803</v>
      </c>
      <c r="E4635" s="17" t="s">
        <v>4803</v>
      </c>
    </row>
    <row r="4636" spans="1:5" x14ac:dyDescent="0.25">
      <c r="A4636" s="17" t="s">
        <v>4804</v>
      </c>
      <c r="E4636" s="17" t="s">
        <v>4804</v>
      </c>
    </row>
    <row r="4637" spans="1:5" x14ac:dyDescent="0.25">
      <c r="A4637" s="17" t="s">
        <v>4805</v>
      </c>
      <c r="E4637" s="17" t="s">
        <v>4805</v>
      </c>
    </row>
    <row r="4638" spans="1:5" x14ac:dyDescent="0.25">
      <c r="A4638" s="17" t="s">
        <v>4806</v>
      </c>
      <c r="E4638" s="17" t="s">
        <v>4806</v>
      </c>
    </row>
    <row r="4639" spans="1:5" x14ac:dyDescent="0.25">
      <c r="A4639" s="17" t="s">
        <v>4807</v>
      </c>
      <c r="E4639" s="17" t="s">
        <v>4807</v>
      </c>
    </row>
    <row r="4640" spans="1:5" x14ac:dyDescent="0.25">
      <c r="A4640" s="17" t="s">
        <v>4808</v>
      </c>
      <c r="E4640" s="17" t="s">
        <v>4808</v>
      </c>
    </row>
    <row r="4641" spans="1:5" x14ac:dyDescent="0.25">
      <c r="A4641" s="17" t="s">
        <v>4809</v>
      </c>
      <c r="E4641" s="17" t="s">
        <v>4809</v>
      </c>
    </row>
    <row r="4642" spans="1:5" x14ac:dyDescent="0.25">
      <c r="A4642" s="17" t="s">
        <v>4810</v>
      </c>
      <c r="E4642" s="17" t="s">
        <v>4810</v>
      </c>
    </row>
    <row r="4643" spans="1:5" x14ac:dyDescent="0.25">
      <c r="A4643" s="17" t="s">
        <v>4811</v>
      </c>
      <c r="E4643" s="17" t="s">
        <v>4811</v>
      </c>
    </row>
    <row r="4644" spans="1:5" x14ac:dyDescent="0.25">
      <c r="A4644" s="17" t="s">
        <v>4812</v>
      </c>
      <c r="E4644" s="17" t="s">
        <v>4812</v>
      </c>
    </row>
    <row r="4645" spans="1:5" x14ac:dyDescent="0.25">
      <c r="A4645" s="17" t="s">
        <v>4813</v>
      </c>
      <c r="E4645" s="17" t="s">
        <v>4813</v>
      </c>
    </row>
    <row r="4646" spans="1:5" x14ac:dyDescent="0.25">
      <c r="A4646" s="17" t="s">
        <v>4814</v>
      </c>
      <c r="E4646" s="17" t="s">
        <v>4814</v>
      </c>
    </row>
    <row r="4647" spans="1:5" x14ac:dyDescent="0.25">
      <c r="A4647" s="17" t="s">
        <v>4815</v>
      </c>
      <c r="E4647" s="17" t="s">
        <v>4815</v>
      </c>
    </row>
    <row r="4648" spans="1:5" x14ac:dyDescent="0.25">
      <c r="A4648" s="17" t="s">
        <v>4816</v>
      </c>
      <c r="E4648" s="17" t="s">
        <v>4816</v>
      </c>
    </row>
    <row r="4649" spans="1:5" x14ac:dyDescent="0.25">
      <c r="A4649" s="17" t="s">
        <v>4817</v>
      </c>
      <c r="E4649" s="17" t="s">
        <v>4817</v>
      </c>
    </row>
    <row r="4650" spans="1:5" x14ac:dyDescent="0.25">
      <c r="A4650" s="17" t="s">
        <v>4818</v>
      </c>
      <c r="E4650" s="17" t="s">
        <v>4818</v>
      </c>
    </row>
    <row r="4651" spans="1:5" x14ac:dyDescent="0.25">
      <c r="A4651" s="17" t="s">
        <v>4819</v>
      </c>
      <c r="E4651" s="17" t="s">
        <v>4819</v>
      </c>
    </row>
    <row r="4652" spans="1:5" x14ac:dyDescent="0.25">
      <c r="A4652" s="17" t="s">
        <v>4820</v>
      </c>
      <c r="E4652" s="17" t="s">
        <v>4820</v>
      </c>
    </row>
    <row r="4653" spans="1:5" x14ac:dyDescent="0.25">
      <c r="A4653" s="17" t="s">
        <v>4821</v>
      </c>
      <c r="E4653" s="17" t="s">
        <v>4821</v>
      </c>
    </row>
    <row r="4654" spans="1:5" x14ac:dyDescent="0.25">
      <c r="A4654" s="17" t="s">
        <v>4822</v>
      </c>
      <c r="E4654" s="17" t="s">
        <v>4822</v>
      </c>
    </row>
    <row r="4655" spans="1:5" x14ac:dyDescent="0.25">
      <c r="A4655" s="17" t="s">
        <v>4823</v>
      </c>
      <c r="E4655" s="17" t="s">
        <v>4823</v>
      </c>
    </row>
    <row r="4656" spans="1:5" x14ac:dyDescent="0.25">
      <c r="A4656" s="17" t="s">
        <v>4824</v>
      </c>
      <c r="E4656" s="17" t="s">
        <v>4824</v>
      </c>
    </row>
    <row r="4657" spans="1:5" x14ac:dyDescent="0.25">
      <c r="A4657" s="17" t="s">
        <v>4825</v>
      </c>
      <c r="E4657" s="17" t="s">
        <v>4825</v>
      </c>
    </row>
    <row r="4658" spans="1:5" x14ac:dyDescent="0.25">
      <c r="A4658" s="17" t="s">
        <v>4826</v>
      </c>
      <c r="E4658" s="17" t="s">
        <v>4826</v>
      </c>
    </row>
    <row r="4659" spans="1:5" x14ac:dyDescent="0.25">
      <c r="A4659" s="17" t="s">
        <v>4827</v>
      </c>
      <c r="E4659" s="17" t="s">
        <v>4827</v>
      </c>
    </row>
    <row r="4660" spans="1:5" x14ac:dyDescent="0.25">
      <c r="A4660" s="17" t="s">
        <v>4828</v>
      </c>
      <c r="E4660" s="17" t="s">
        <v>4828</v>
      </c>
    </row>
    <row r="4661" spans="1:5" x14ac:dyDescent="0.25">
      <c r="A4661" s="17" t="s">
        <v>4829</v>
      </c>
      <c r="E4661" s="17" t="s">
        <v>4829</v>
      </c>
    </row>
    <row r="4662" spans="1:5" x14ac:dyDescent="0.25">
      <c r="A4662" s="17" t="s">
        <v>4830</v>
      </c>
      <c r="E4662" s="17" t="s">
        <v>4830</v>
      </c>
    </row>
    <row r="4663" spans="1:5" x14ac:dyDescent="0.25">
      <c r="A4663" s="17" t="s">
        <v>4831</v>
      </c>
      <c r="E4663" s="17" t="s">
        <v>4831</v>
      </c>
    </row>
    <row r="4664" spans="1:5" x14ac:dyDescent="0.25">
      <c r="A4664" s="17" t="s">
        <v>4832</v>
      </c>
      <c r="E4664" s="17" t="s">
        <v>4832</v>
      </c>
    </row>
    <row r="4665" spans="1:5" x14ac:dyDescent="0.25">
      <c r="A4665" s="17" t="s">
        <v>4833</v>
      </c>
      <c r="E4665" s="17" t="s">
        <v>4833</v>
      </c>
    </row>
    <row r="4666" spans="1:5" x14ac:dyDescent="0.25">
      <c r="A4666" s="17" t="s">
        <v>4834</v>
      </c>
      <c r="E4666" s="17" t="s">
        <v>4834</v>
      </c>
    </row>
    <row r="4667" spans="1:5" x14ac:dyDescent="0.25">
      <c r="A4667" s="17" t="s">
        <v>4835</v>
      </c>
      <c r="E4667" s="17" t="s">
        <v>4835</v>
      </c>
    </row>
    <row r="4668" spans="1:5" x14ac:dyDescent="0.25">
      <c r="A4668" s="17" t="s">
        <v>4836</v>
      </c>
      <c r="E4668" s="17" t="s">
        <v>4836</v>
      </c>
    </row>
    <row r="4669" spans="1:5" x14ac:dyDescent="0.25">
      <c r="A4669" s="17" t="s">
        <v>4837</v>
      </c>
      <c r="E4669" s="17" t="s">
        <v>4837</v>
      </c>
    </row>
    <row r="4670" spans="1:5" x14ac:dyDescent="0.25">
      <c r="A4670" s="17" t="s">
        <v>4838</v>
      </c>
      <c r="E4670" s="17" t="s">
        <v>4838</v>
      </c>
    </row>
    <row r="4671" spans="1:5" x14ac:dyDescent="0.25">
      <c r="A4671" s="17" t="s">
        <v>4839</v>
      </c>
      <c r="E4671" s="17" t="s">
        <v>4839</v>
      </c>
    </row>
    <row r="4672" spans="1:5" x14ac:dyDescent="0.25">
      <c r="A4672" s="17" t="s">
        <v>4840</v>
      </c>
      <c r="E4672" s="17" t="s">
        <v>4840</v>
      </c>
    </row>
    <row r="4673" spans="1:5" x14ac:dyDescent="0.25">
      <c r="A4673" s="17" t="s">
        <v>4841</v>
      </c>
      <c r="E4673" s="17" t="s">
        <v>4841</v>
      </c>
    </row>
    <row r="4674" spans="1:5" x14ac:dyDescent="0.25">
      <c r="A4674" s="17" t="s">
        <v>4842</v>
      </c>
      <c r="E4674" s="17" t="s">
        <v>4842</v>
      </c>
    </row>
    <row r="4675" spans="1:5" x14ac:dyDescent="0.25">
      <c r="A4675" s="17" t="s">
        <v>4843</v>
      </c>
      <c r="E4675" s="17" t="s">
        <v>4843</v>
      </c>
    </row>
    <row r="4676" spans="1:5" x14ac:dyDescent="0.25">
      <c r="A4676" s="17" t="s">
        <v>4844</v>
      </c>
      <c r="E4676" s="17" t="s">
        <v>4844</v>
      </c>
    </row>
    <row r="4677" spans="1:5" x14ac:dyDescent="0.25">
      <c r="A4677" s="17" t="s">
        <v>4845</v>
      </c>
      <c r="E4677" s="17" t="s">
        <v>4845</v>
      </c>
    </row>
    <row r="4678" spans="1:5" x14ac:dyDescent="0.25">
      <c r="A4678" s="17" t="s">
        <v>4846</v>
      </c>
      <c r="E4678" s="17" t="s">
        <v>4846</v>
      </c>
    </row>
    <row r="4679" spans="1:5" x14ac:dyDescent="0.25">
      <c r="A4679" s="17" t="s">
        <v>4847</v>
      </c>
      <c r="E4679" s="17" t="s">
        <v>4847</v>
      </c>
    </row>
    <row r="4680" spans="1:5" x14ac:dyDescent="0.25">
      <c r="A4680" s="17" t="s">
        <v>4848</v>
      </c>
      <c r="E4680" s="17" t="s">
        <v>4848</v>
      </c>
    </row>
    <row r="4681" spans="1:5" x14ac:dyDescent="0.25">
      <c r="A4681" s="17" t="s">
        <v>4849</v>
      </c>
      <c r="E4681" s="17" t="s">
        <v>4849</v>
      </c>
    </row>
    <row r="4682" spans="1:5" x14ac:dyDescent="0.25">
      <c r="A4682" s="17" t="s">
        <v>4850</v>
      </c>
      <c r="E4682" s="17" t="s">
        <v>4850</v>
      </c>
    </row>
    <row r="4683" spans="1:5" x14ac:dyDescent="0.25">
      <c r="A4683" s="17" t="s">
        <v>4851</v>
      </c>
      <c r="E4683" s="17" t="s">
        <v>4851</v>
      </c>
    </row>
    <row r="4684" spans="1:5" x14ac:dyDescent="0.25">
      <c r="A4684" s="17" t="s">
        <v>4852</v>
      </c>
      <c r="E4684" s="17" t="s">
        <v>4852</v>
      </c>
    </row>
    <row r="4685" spans="1:5" x14ac:dyDescent="0.25">
      <c r="A4685" s="17" t="s">
        <v>4853</v>
      </c>
      <c r="E4685" s="17" t="s">
        <v>4853</v>
      </c>
    </row>
    <row r="4686" spans="1:5" x14ac:dyDescent="0.25">
      <c r="A4686" s="17" t="s">
        <v>4854</v>
      </c>
      <c r="E4686" s="17" t="s">
        <v>4854</v>
      </c>
    </row>
    <row r="4687" spans="1:5" x14ac:dyDescent="0.25">
      <c r="A4687" s="17" t="s">
        <v>4855</v>
      </c>
      <c r="E4687" s="17" t="s">
        <v>4855</v>
      </c>
    </row>
    <row r="4688" spans="1:5" x14ac:dyDescent="0.25">
      <c r="A4688" s="17" t="s">
        <v>4856</v>
      </c>
      <c r="E4688" s="17" t="s">
        <v>4856</v>
      </c>
    </row>
    <row r="4689" spans="1:5" x14ac:dyDescent="0.25">
      <c r="A4689" s="17" t="s">
        <v>4857</v>
      </c>
      <c r="E4689" s="17" t="s">
        <v>4857</v>
      </c>
    </row>
    <row r="4690" spans="1:5" x14ac:dyDescent="0.25">
      <c r="A4690" s="17" t="s">
        <v>4858</v>
      </c>
      <c r="E4690" s="17" t="s">
        <v>4858</v>
      </c>
    </row>
    <row r="4691" spans="1:5" x14ac:dyDescent="0.25">
      <c r="A4691" s="17" t="s">
        <v>4859</v>
      </c>
      <c r="E4691" s="17" t="s">
        <v>4859</v>
      </c>
    </row>
    <row r="4692" spans="1:5" x14ac:dyDescent="0.25">
      <c r="A4692" s="17" t="s">
        <v>4860</v>
      </c>
      <c r="E4692" s="17" t="s">
        <v>4860</v>
      </c>
    </row>
    <row r="4693" spans="1:5" x14ac:dyDescent="0.25">
      <c r="A4693" s="17" t="s">
        <v>4861</v>
      </c>
      <c r="E4693" s="17" t="s">
        <v>4861</v>
      </c>
    </row>
    <row r="4694" spans="1:5" x14ac:dyDescent="0.25">
      <c r="A4694" s="17" t="s">
        <v>4862</v>
      </c>
      <c r="E4694" s="17" t="s">
        <v>4862</v>
      </c>
    </row>
    <row r="4695" spans="1:5" x14ac:dyDescent="0.25">
      <c r="A4695" s="17" t="s">
        <v>4863</v>
      </c>
      <c r="E4695" s="17" t="s">
        <v>4863</v>
      </c>
    </row>
    <row r="4696" spans="1:5" x14ac:dyDescent="0.25">
      <c r="A4696" s="17" t="s">
        <v>4864</v>
      </c>
      <c r="E4696" s="17" t="s">
        <v>4864</v>
      </c>
    </row>
    <row r="4697" spans="1:5" x14ac:dyDescent="0.25">
      <c r="A4697" s="17" t="s">
        <v>4865</v>
      </c>
      <c r="E4697" s="17" t="s">
        <v>4865</v>
      </c>
    </row>
    <row r="4698" spans="1:5" x14ac:dyDescent="0.25">
      <c r="A4698" s="17" t="s">
        <v>4866</v>
      </c>
      <c r="E4698" s="17" t="s">
        <v>4866</v>
      </c>
    </row>
    <row r="4699" spans="1:5" x14ac:dyDescent="0.25">
      <c r="A4699" s="17" t="s">
        <v>4867</v>
      </c>
      <c r="E4699" s="17" t="s">
        <v>4867</v>
      </c>
    </row>
    <row r="4700" spans="1:5" x14ac:dyDescent="0.25">
      <c r="A4700" s="17" t="s">
        <v>4868</v>
      </c>
      <c r="E4700" s="17" t="s">
        <v>4868</v>
      </c>
    </row>
    <row r="4701" spans="1:5" x14ac:dyDescent="0.25">
      <c r="A4701" s="17" t="s">
        <v>4869</v>
      </c>
      <c r="E4701" s="17" t="s">
        <v>4869</v>
      </c>
    </row>
    <row r="4702" spans="1:5" x14ac:dyDescent="0.25">
      <c r="A4702" s="17" t="s">
        <v>4870</v>
      </c>
      <c r="E4702" s="17" t="s">
        <v>4870</v>
      </c>
    </row>
    <row r="4703" spans="1:5" x14ac:dyDescent="0.25">
      <c r="A4703" s="17" t="s">
        <v>4871</v>
      </c>
      <c r="E4703" s="17" t="s">
        <v>4871</v>
      </c>
    </row>
    <row r="4704" spans="1:5" x14ac:dyDescent="0.25">
      <c r="A4704" s="17" t="s">
        <v>4872</v>
      </c>
      <c r="E4704" s="17" t="s">
        <v>4872</v>
      </c>
    </row>
    <row r="4705" spans="1:5" x14ac:dyDescent="0.25">
      <c r="A4705" s="17" t="s">
        <v>4873</v>
      </c>
      <c r="E4705" s="17" t="s">
        <v>4873</v>
      </c>
    </row>
    <row r="4706" spans="1:5" x14ac:dyDescent="0.25">
      <c r="A4706" s="17" t="s">
        <v>4874</v>
      </c>
      <c r="E4706" s="17" t="s">
        <v>4874</v>
      </c>
    </row>
    <row r="4707" spans="1:5" x14ac:dyDescent="0.25">
      <c r="A4707" s="17" t="s">
        <v>4875</v>
      </c>
      <c r="E4707" s="17" t="s">
        <v>4875</v>
      </c>
    </row>
    <row r="4708" spans="1:5" x14ac:dyDescent="0.25">
      <c r="A4708" s="17" t="s">
        <v>4876</v>
      </c>
      <c r="E4708" s="17" t="s">
        <v>4876</v>
      </c>
    </row>
    <row r="4709" spans="1:5" x14ac:dyDescent="0.25">
      <c r="A4709" s="17" t="s">
        <v>4877</v>
      </c>
      <c r="E4709" s="17" t="s">
        <v>4877</v>
      </c>
    </row>
    <row r="4710" spans="1:5" x14ac:dyDescent="0.25">
      <c r="A4710" s="17" t="s">
        <v>4878</v>
      </c>
      <c r="E4710" s="17" t="s">
        <v>4878</v>
      </c>
    </row>
    <row r="4711" spans="1:5" x14ac:dyDescent="0.25">
      <c r="A4711" s="17" t="s">
        <v>4879</v>
      </c>
      <c r="E4711" s="17" t="s">
        <v>4879</v>
      </c>
    </row>
    <row r="4712" spans="1:5" x14ac:dyDescent="0.25">
      <c r="A4712" s="17" t="s">
        <v>4880</v>
      </c>
      <c r="E4712" s="17" t="s">
        <v>4880</v>
      </c>
    </row>
    <row r="4713" spans="1:5" x14ac:dyDescent="0.25">
      <c r="A4713" s="17" t="s">
        <v>4881</v>
      </c>
      <c r="E4713" s="17" t="s">
        <v>4881</v>
      </c>
    </row>
    <row r="4714" spans="1:5" x14ac:dyDescent="0.25">
      <c r="A4714" s="17" t="s">
        <v>4882</v>
      </c>
      <c r="E4714" s="17" t="s">
        <v>4882</v>
      </c>
    </row>
    <row r="4715" spans="1:5" x14ac:dyDescent="0.25">
      <c r="A4715" s="17" t="s">
        <v>4883</v>
      </c>
      <c r="E4715" s="17" t="s">
        <v>4883</v>
      </c>
    </row>
    <row r="4716" spans="1:5" x14ac:dyDescent="0.25">
      <c r="A4716" s="17" t="s">
        <v>4884</v>
      </c>
      <c r="E4716" s="17" t="s">
        <v>4884</v>
      </c>
    </row>
    <row r="4717" spans="1:5" x14ac:dyDescent="0.25">
      <c r="A4717" s="17" t="s">
        <v>4885</v>
      </c>
      <c r="E4717" s="17" t="s">
        <v>4885</v>
      </c>
    </row>
    <row r="4718" spans="1:5" x14ac:dyDescent="0.25">
      <c r="A4718" s="17" t="s">
        <v>4886</v>
      </c>
      <c r="E4718" s="17" t="s">
        <v>4886</v>
      </c>
    </row>
    <row r="4719" spans="1:5" x14ac:dyDescent="0.25">
      <c r="A4719" s="17" t="s">
        <v>4887</v>
      </c>
      <c r="E4719" s="17" t="s">
        <v>4887</v>
      </c>
    </row>
    <row r="4720" spans="1:5" x14ac:dyDescent="0.25">
      <c r="A4720" s="17" t="s">
        <v>4888</v>
      </c>
      <c r="E4720" s="17" t="s">
        <v>4888</v>
      </c>
    </row>
    <row r="4721" spans="1:5" x14ac:dyDescent="0.25">
      <c r="A4721" s="17" t="s">
        <v>4889</v>
      </c>
      <c r="E4721" s="17" t="s">
        <v>4889</v>
      </c>
    </row>
    <row r="4722" spans="1:5" x14ac:dyDescent="0.25">
      <c r="A4722" s="17" t="s">
        <v>4890</v>
      </c>
      <c r="E4722" s="17" t="s">
        <v>4890</v>
      </c>
    </row>
    <row r="4723" spans="1:5" x14ac:dyDescent="0.25">
      <c r="A4723" s="17" t="s">
        <v>4891</v>
      </c>
      <c r="E4723" s="17" t="s">
        <v>4891</v>
      </c>
    </row>
    <row r="4724" spans="1:5" x14ac:dyDescent="0.25">
      <c r="A4724" s="17" t="s">
        <v>4892</v>
      </c>
      <c r="E4724" s="17" t="s">
        <v>4892</v>
      </c>
    </row>
    <row r="4725" spans="1:5" x14ac:dyDescent="0.25">
      <c r="A4725" s="17" t="s">
        <v>4893</v>
      </c>
      <c r="E4725" s="17" t="s">
        <v>4893</v>
      </c>
    </row>
    <row r="4726" spans="1:5" x14ac:dyDescent="0.25">
      <c r="A4726" s="17" t="s">
        <v>4894</v>
      </c>
      <c r="E4726" s="17" t="s">
        <v>4894</v>
      </c>
    </row>
    <row r="4727" spans="1:5" x14ac:dyDescent="0.25">
      <c r="A4727" s="17" t="s">
        <v>4895</v>
      </c>
      <c r="E4727" s="17" t="s">
        <v>4895</v>
      </c>
    </row>
    <row r="4728" spans="1:5" x14ac:dyDescent="0.25">
      <c r="A4728" s="17" t="s">
        <v>4896</v>
      </c>
      <c r="E4728" s="17" t="s">
        <v>4896</v>
      </c>
    </row>
    <row r="4729" spans="1:5" x14ac:dyDescent="0.25">
      <c r="A4729" s="17" t="s">
        <v>4897</v>
      </c>
      <c r="E4729" s="17" t="s">
        <v>4897</v>
      </c>
    </row>
    <row r="4730" spans="1:5" x14ac:dyDescent="0.25">
      <c r="A4730" s="17" t="s">
        <v>4898</v>
      </c>
      <c r="E4730" s="17" t="s">
        <v>4898</v>
      </c>
    </row>
    <row r="4731" spans="1:5" x14ac:dyDescent="0.25">
      <c r="A4731" s="17" t="s">
        <v>4899</v>
      </c>
      <c r="E4731" s="17" t="s">
        <v>4899</v>
      </c>
    </row>
    <row r="4732" spans="1:5" x14ac:dyDescent="0.25">
      <c r="A4732" s="17" t="s">
        <v>4900</v>
      </c>
      <c r="E4732" s="17" t="s">
        <v>4900</v>
      </c>
    </row>
    <row r="4733" spans="1:5" x14ac:dyDescent="0.25">
      <c r="A4733" s="17" t="s">
        <v>4901</v>
      </c>
      <c r="E4733" s="17" t="s">
        <v>4901</v>
      </c>
    </row>
    <row r="4734" spans="1:5" x14ac:dyDescent="0.25">
      <c r="A4734" s="17" t="s">
        <v>4902</v>
      </c>
      <c r="E4734" s="17" t="s">
        <v>4902</v>
      </c>
    </row>
    <row r="4735" spans="1:5" x14ac:dyDescent="0.25">
      <c r="A4735" s="17" t="s">
        <v>4903</v>
      </c>
      <c r="E4735" s="17" t="s">
        <v>4903</v>
      </c>
    </row>
    <row r="4736" spans="1:5" x14ac:dyDescent="0.25">
      <c r="A4736" s="17" t="s">
        <v>4904</v>
      </c>
      <c r="E4736" s="17" t="s">
        <v>4904</v>
      </c>
    </row>
    <row r="4737" spans="1:5" x14ac:dyDescent="0.25">
      <c r="A4737" s="17" t="s">
        <v>4905</v>
      </c>
      <c r="E4737" s="17" t="s">
        <v>4905</v>
      </c>
    </row>
    <row r="4738" spans="1:5" x14ac:dyDescent="0.25">
      <c r="A4738" s="17" t="s">
        <v>4906</v>
      </c>
      <c r="E4738" s="17" t="s">
        <v>4906</v>
      </c>
    </row>
    <row r="4739" spans="1:5" x14ac:dyDescent="0.25">
      <c r="A4739" s="17" t="s">
        <v>4907</v>
      </c>
      <c r="E4739" s="17" t="s">
        <v>4907</v>
      </c>
    </row>
    <row r="4740" spans="1:5" x14ac:dyDescent="0.25">
      <c r="A4740" s="17" t="s">
        <v>4908</v>
      </c>
      <c r="E4740" s="17" t="s">
        <v>4908</v>
      </c>
    </row>
    <row r="4741" spans="1:5" x14ac:dyDescent="0.25">
      <c r="A4741" s="17" t="s">
        <v>4909</v>
      </c>
      <c r="E4741" s="17" t="s">
        <v>4909</v>
      </c>
    </row>
    <row r="4742" spans="1:5" x14ac:dyDescent="0.25">
      <c r="A4742" s="17" t="s">
        <v>4910</v>
      </c>
      <c r="E4742" s="17" t="s">
        <v>4910</v>
      </c>
    </row>
    <row r="4743" spans="1:5" x14ac:dyDescent="0.25">
      <c r="A4743" s="17" t="s">
        <v>4911</v>
      </c>
      <c r="E4743" s="17" t="s">
        <v>4911</v>
      </c>
    </row>
    <row r="4744" spans="1:5" x14ac:dyDescent="0.25">
      <c r="A4744" s="17" t="s">
        <v>4912</v>
      </c>
      <c r="E4744" s="17" t="s">
        <v>4912</v>
      </c>
    </row>
    <row r="4745" spans="1:5" x14ac:dyDescent="0.25">
      <c r="A4745" s="17" t="s">
        <v>4913</v>
      </c>
      <c r="E4745" s="17" t="s">
        <v>4913</v>
      </c>
    </row>
    <row r="4746" spans="1:5" x14ac:dyDescent="0.25">
      <c r="A4746" s="17" t="s">
        <v>4914</v>
      </c>
      <c r="E4746" s="17" t="s">
        <v>4914</v>
      </c>
    </row>
    <row r="4747" spans="1:5" x14ac:dyDescent="0.25">
      <c r="A4747" s="17" t="s">
        <v>4915</v>
      </c>
      <c r="E4747" s="17" t="s">
        <v>4915</v>
      </c>
    </row>
    <row r="4748" spans="1:5" x14ac:dyDescent="0.25">
      <c r="A4748" s="17" t="s">
        <v>4916</v>
      </c>
      <c r="E4748" s="17" t="s">
        <v>4916</v>
      </c>
    </row>
    <row r="4749" spans="1:5" x14ac:dyDescent="0.25">
      <c r="A4749" s="17" t="s">
        <v>4917</v>
      </c>
      <c r="E4749" s="17" t="s">
        <v>4917</v>
      </c>
    </row>
    <row r="4750" spans="1:5" x14ac:dyDescent="0.25">
      <c r="A4750" s="17" t="s">
        <v>4918</v>
      </c>
      <c r="E4750" s="17" t="s">
        <v>4918</v>
      </c>
    </row>
    <row r="4751" spans="1:5" x14ac:dyDescent="0.25">
      <c r="A4751" s="17" t="s">
        <v>4919</v>
      </c>
      <c r="E4751" s="17" t="s">
        <v>4919</v>
      </c>
    </row>
    <row r="4752" spans="1:5" x14ac:dyDescent="0.25">
      <c r="A4752" s="17" t="s">
        <v>4920</v>
      </c>
      <c r="E4752" s="17" t="s">
        <v>4920</v>
      </c>
    </row>
    <row r="4753" spans="1:5" x14ac:dyDescent="0.25">
      <c r="A4753" s="17" t="s">
        <v>4921</v>
      </c>
      <c r="E4753" s="17" t="s">
        <v>4921</v>
      </c>
    </row>
    <row r="4754" spans="1:5" x14ac:dyDescent="0.25">
      <c r="A4754" s="17" t="s">
        <v>4922</v>
      </c>
      <c r="E4754" s="17" t="s">
        <v>4922</v>
      </c>
    </row>
    <row r="4755" spans="1:5" x14ac:dyDescent="0.25">
      <c r="A4755" s="17" t="s">
        <v>4923</v>
      </c>
      <c r="E4755" s="17" t="s">
        <v>4923</v>
      </c>
    </row>
    <row r="4756" spans="1:5" x14ac:dyDescent="0.25">
      <c r="A4756" s="17" t="s">
        <v>4924</v>
      </c>
      <c r="E4756" s="17" t="s">
        <v>4924</v>
      </c>
    </row>
    <row r="4757" spans="1:5" x14ac:dyDescent="0.25">
      <c r="A4757" s="17" t="s">
        <v>4925</v>
      </c>
      <c r="E4757" s="17" t="s">
        <v>4925</v>
      </c>
    </row>
    <row r="4758" spans="1:5" x14ac:dyDescent="0.25">
      <c r="A4758" s="17" t="s">
        <v>4926</v>
      </c>
      <c r="E4758" s="17" t="s">
        <v>4926</v>
      </c>
    </row>
    <row r="4759" spans="1:5" x14ac:dyDescent="0.25">
      <c r="A4759" s="17" t="s">
        <v>4927</v>
      </c>
      <c r="E4759" s="17" t="s">
        <v>4927</v>
      </c>
    </row>
    <row r="4760" spans="1:5" x14ac:dyDescent="0.25">
      <c r="A4760" s="17" t="s">
        <v>4928</v>
      </c>
      <c r="E4760" s="17" t="s">
        <v>4928</v>
      </c>
    </row>
    <row r="4761" spans="1:5" x14ac:dyDescent="0.25">
      <c r="A4761" s="17" t="s">
        <v>4929</v>
      </c>
      <c r="E4761" s="17" t="s">
        <v>4929</v>
      </c>
    </row>
    <row r="4762" spans="1:5" x14ac:dyDescent="0.25">
      <c r="A4762" s="17" t="s">
        <v>4930</v>
      </c>
      <c r="E4762" s="17" t="s">
        <v>4930</v>
      </c>
    </row>
    <row r="4763" spans="1:5" x14ac:dyDescent="0.25">
      <c r="A4763" s="17" t="s">
        <v>4931</v>
      </c>
      <c r="E4763" s="17" t="s">
        <v>4931</v>
      </c>
    </row>
    <row r="4764" spans="1:5" x14ac:dyDescent="0.25">
      <c r="A4764" s="17" t="s">
        <v>4932</v>
      </c>
      <c r="E4764" s="17" t="s">
        <v>4932</v>
      </c>
    </row>
    <row r="4765" spans="1:5" x14ac:dyDescent="0.25">
      <c r="A4765" s="17" t="s">
        <v>4933</v>
      </c>
      <c r="E4765" s="17" t="s">
        <v>4933</v>
      </c>
    </row>
    <row r="4766" spans="1:5" x14ac:dyDescent="0.25">
      <c r="A4766" s="17" t="s">
        <v>4934</v>
      </c>
      <c r="E4766" s="17" t="s">
        <v>4934</v>
      </c>
    </row>
    <row r="4767" spans="1:5" x14ac:dyDescent="0.25">
      <c r="A4767" s="17" t="s">
        <v>4935</v>
      </c>
      <c r="E4767" s="17" t="s">
        <v>4935</v>
      </c>
    </row>
    <row r="4768" spans="1:5" x14ac:dyDescent="0.25">
      <c r="A4768" s="17" t="s">
        <v>4936</v>
      </c>
      <c r="E4768" s="17" t="s">
        <v>4936</v>
      </c>
    </row>
    <row r="4769" spans="1:5" x14ac:dyDescent="0.25">
      <c r="A4769" s="17" t="s">
        <v>4937</v>
      </c>
      <c r="E4769" s="17" t="s">
        <v>4937</v>
      </c>
    </row>
    <row r="4770" spans="1:5" x14ac:dyDescent="0.25">
      <c r="A4770" s="17" t="s">
        <v>4938</v>
      </c>
      <c r="E4770" s="17" t="s">
        <v>4938</v>
      </c>
    </row>
    <row r="4771" spans="1:5" x14ac:dyDescent="0.25">
      <c r="A4771" s="17" t="s">
        <v>4939</v>
      </c>
      <c r="E4771" s="17" t="s">
        <v>4939</v>
      </c>
    </row>
    <row r="4772" spans="1:5" x14ac:dyDescent="0.25">
      <c r="A4772" s="17" t="s">
        <v>4940</v>
      </c>
      <c r="E4772" s="17" t="s">
        <v>4940</v>
      </c>
    </row>
    <row r="4773" spans="1:5" x14ac:dyDescent="0.25">
      <c r="A4773" s="17" t="s">
        <v>4941</v>
      </c>
      <c r="E4773" s="17" t="s">
        <v>4941</v>
      </c>
    </row>
    <row r="4774" spans="1:5" x14ac:dyDescent="0.25">
      <c r="A4774" s="17" t="s">
        <v>4942</v>
      </c>
      <c r="E4774" s="17" t="s">
        <v>4942</v>
      </c>
    </row>
    <row r="4775" spans="1:5" x14ac:dyDescent="0.25">
      <c r="A4775" s="17" t="s">
        <v>4943</v>
      </c>
      <c r="E4775" s="17" t="s">
        <v>4943</v>
      </c>
    </row>
    <row r="4776" spans="1:5" x14ac:dyDescent="0.25">
      <c r="A4776" s="17" t="s">
        <v>4944</v>
      </c>
      <c r="E4776" s="17" t="s">
        <v>4944</v>
      </c>
    </row>
    <row r="4777" spans="1:5" x14ac:dyDescent="0.25">
      <c r="A4777" s="17" t="s">
        <v>4945</v>
      </c>
      <c r="E4777" s="17" t="s">
        <v>4945</v>
      </c>
    </row>
    <row r="4778" spans="1:5" x14ac:dyDescent="0.25">
      <c r="A4778" s="17" t="s">
        <v>4946</v>
      </c>
      <c r="E4778" s="17" t="s">
        <v>4946</v>
      </c>
    </row>
    <row r="4779" spans="1:5" x14ac:dyDescent="0.25">
      <c r="A4779" s="17" t="s">
        <v>4947</v>
      </c>
      <c r="E4779" s="17" t="s">
        <v>4947</v>
      </c>
    </row>
    <row r="4780" spans="1:5" x14ac:dyDescent="0.25">
      <c r="A4780" s="17" t="s">
        <v>4948</v>
      </c>
      <c r="E4780" s="17" t="s">
        <v>4948</v>
      </c>
    </row>
    <row r="4781" spans="1:5" x14ac:dyDescent="0.25">
      <c r="A4781" s="17" t="s">
        <v>4949</v>
      </c>
      <c r="E4781" s="17" t="s">
        <v>4949</v>
      </c>
    </row>
    <row r="4782" spans="1:5" x14ac:dyDescent="0.25">
      <c r="A4782" s="17" t="s">
        <v>4950</v>
      </c>
      <c r="E4782" s="17" t="s">
        <v>4950</v>
      </c>
    </row>
    <row r="4783" spans="1:5" x14ac:dyDescent="0.25">
      <c r="A4783" s="17" t="s">
        <v>4951</v>
      </c>
      <c r="E4783" s="17" t="s">
        <v>4951</v>
      </c>
    </row>
    <row r="4784" spans="1:5" x14ac:dyDescent="0.25">
      <c r="A4784" s="17" t="s">
        <v>4952</v>
      </c>
      <c r="E4784" s="17" t="s">
        <v>4952</v>
      </c>
    </row>
    <row r="4785" spans="1:5" x14ac:dyDescent="0.25">
      <c r="A4785" s="17" t="s">
        <v>4953</v>
      </c>
      <c r="E4785" s="17" t="s">
        <v>4953</v>
      </c>
    </row>
    <row r="4786" spans="1:5" x14ac:dyDescent="0.25">
      <c r="A4786" s="17" t="s">
        <v>4954</v>
      </c>
      <c r="E4786" s="17" t="s">
        <v>4954</v>
      </c>
    </row>
    <row r="4787" spans="1:5" x14ac:dyDescent="0.25">
      <c r="A4787" s="17" t="s">
        <v>4955</v>
      </c>
      <c r="E4787" s="17" t="s">
        <v>4955</v>
      </c>
    </row>
    <row r="4788" spans="1:5" x14ac:dyDescent="0.25">
      <c r="A4788" s="17" t="s">
        <v>4956</v>
      </c>
      <c r="E4788" s="17" t="s">
        <v>4956</v>
      </c>
    </row>
    <row r="4789" spans="1:5" x14ac:dyDescent="0.25">
      <c r="A4789" s="17" t="s">
        <v>4957</v>
      </c>
      <c r="E4789" s="17" t="s">
        <v>4957</v>
      </c>
    </row>
    <row r="4790" spans="1:5" x14ac:dyDescent="0.25">
      <c r="A4790" s="17" t="s">
        <v>4958</v>
      </c>
      <c r="E4790" s="17" t="s">
        <v>4958</v>
      </c>
    </row>
    <row r="4791" spans="1:5" x14ac:dyDescent="0.25">
      <c r="A4791" s="17" t="s">
        <v>4959</v>
      </c>
      <c r="E4791" s="17" t="s">
        <v>4959</v>
      </c>
    </row>
    <row r="4792" spans="1:5" x14ac:dyDescent="0.25">
      <c r="A4792" s="17" t="s">
        <v>4960</v>
      </c>
      <c r="E4792" s="17" t="s">
        <v>4960</v>
      </c>
    </row>
    <row r="4793" spans="1:5" x14ac:dyDescent="0.25">
      <c r="A4793" s="17" t="s">
        <v>4961</v>
      </c>
      <c r="E4793" s="17" t="s">
        <v>4961</v>
      </c>
    </row>
    <row r="4794" spans="1:5" x14ac:dyDescent="0.25">
      <c r="A4794" s="17" t="s">
        <v>4962</v>
      </c>
      <c r="E4794" s="17" t="s">
        <v>4962</v>
      </c>
    </row>
    <row r="4795" spans="1:5" x14ac:dyDescent="0.25">
      <c r="A4795" s="17" t="s">
        <v>4963</v>
      </c>
      <c r="E4795" s="17" t="s">
        <v>4963</v>
      </c>
    </row>
    <row r="4796" spans="1:5" x14ac:dyDescent="0.25">
      <c r="A4796" s="17" t="s">
        <v>4964</v>
      </c>
      <c r="E4796" s="17" t="s">
        <v>4964</v>
      </c>
    </row>
    <row r="4797" spans="1:5" x14ac:dyDescent="0.25">
      <c r="A4797" s="17" t="s">
        <v>4965</v>
      </c>
      <c r="E4797" s="17" t="s">
        <v>4965</v>
      </c>
    </row>
    <row r="4798" spans="1:5" x14ac:dyDescent="0.25">
      <c r="A4798" s="17" t="s">
        <v>4966</v>
      </c>
      <c r="E4798" s="17" t="s">
        <v>4966</v>
      </c>
    </row>
    <row r="4799" spans="1:5" x14ac:dyDescent="0.25">
      <c r="A4799" s="17" t="s">
        <v>4967</v>
      </c>
      <c r="E4799" s="17" t="s">
        <v>4967</v>
      </c>
    </row>
    <row r="4800" spans="1:5" x14ac:dyDescent="0.25">
      <c r="A4800" s="17" t="s">
        <v>4968</v>
      </c>
      <c r="E4800" s="17" t="s">
        <v>4968</v>
      </c>
    </row>
    <row r="4801" spans="1:5" x14ac:dyDescent="0.25">
      <c r="A4801" s="17" t="s">
        <v>4969</v>
      </c>
      <c r="E4801" s="17" t="s">
        <v>4969</v>
      </c>
    </row>
    <row r="4802" spans="1:5" x14ac:dyDescent="0.25">
      <c r="A4802" s="17" t="s">
        <v>4970</v>
      </c>
      <c r="E4802" s="17" t="s">
        <v>4970</v>
      </c>
    </row>
    <row r="4803" spans="1:5" x14ac:dyDescent="0.25">
      <c r="A4803" s="17" t="s">
        <v>4971</v>
      </c>
      <c r="E4803" s="17" t="s">
        <v>4971</v>
      </c>
    </row>
    <row r="4804" spans="1:5" x14ac:dyDescent="0.25">
      <c r="A4804" s="17" t="s">
        <v>4972</v>
      </c>
      <c r="E4804" s="17" t="s">
        <v>4972</v>
      </c>
    </row>
    <row r="4805" spans="1:5" x14ac:dyDescent="0.25">
      <c r="A4805" s="17" t="s">
        <v>4973</v>
      </c>
      <c r="E4805" s="17" t="s">
        <v>4973</v>
      </c>
    </row>
    <row r="4806" spans="1:5" x14ac:dyDescent="0.25">
      <c r="A4806" s="17" t="s">
        <v>4974</v>
      </c>
      <c r="E4806" s="17" t="s">
        <v>4974</v>
      </c>
    </row>
    <row r="4807" spans="1:5" x14ac:dyDescent="0.25">
      <c r="A4807" s="17" t="s">
        <v>4975</v>
      </c>
      <c r="E4807" s="17" t="s">
        <v>4975</v>
      </c>
    </row>
    <row r="4808" spans="1:5" x14ac:dyDescent="0.25">
      <c r="A4808" s="17" t="s">
        <v>4976</v>
      </c>
      <c r="E4808" s="17" t="s">
        <v>4976</v>
      </c>
    </row>
    <row r="4809" spans="1:5" x14ac:dyDescent="0.25">
      <c r="A4809" s="17" t="s">
        <v>4977</v>
      </c>
      <c r="E4809" s="17" t="s">
        <v>4977</v>
      </c>
    </row>
    <row r="4810" spans="1:5" x14ac:dyDescent="0.25">
      <c r="A4810" s="17" t="s">
        <v>4978</v>
      </c>
      <c r="E4810" s="17" t="s">
        <v>4978</v>
      </c>
    </row>
    <row r="4811" spans="1:5" x14ac:dyDescent="0.25">
      <c r="A4811" s="17" t="s">
        <v>4979</v>
      </c>
      <c r="E4811" s="17" t="s">
        <v>4979</v>
      </c>
    </row>
    <row r="4812" spans="1:5" x14ac:dyDescent="0.25">
      <c r="A4812" s="17" t="s">
        <v>4980</v>
      </c>
      <c r="E4812" s="17" t="s">
        <v>4980</v>
      </c>
    </row>
    <row r="4813" spans="1:5" x14ac:dyDescent="0.25">
      <c r="A4813" s="17" t="s">
        <v>4981</v>
      </c>
      <c r="E4813" s="17" t="s">
        <v>4981</v>
      </c>
    </row>
    <row r="4814" spans="1:5" x14ac:dyDescent="0.25">
      <c r="A4814" s="17" t="s">
        <v>4982</v>
      </c>
      <c r="E4814" s="17" t="s">
        <v>4982</v>
      </c>
    </row>
    <row r="4815" spans="1:5" x14ac:dyDescent="0.25">
      <c r="A4815" s="17" t="s">
        <v>4983</v>
      </c>
      <c r="E4815" s="17" t="s">
        <v>4983</v>
      </c>
    </row>
    <row r="4816" spans="1:5" x14ac:dyDescent="0.25">
      <c r="A4816" s="17" t="s">
        <v>4984</v>
      </c>
      <c r="E4816" s="17" t="s">
        <v>4984</v>
      </c>
    </row>
    <row r="4817" spans="1:5" x14ac:dyDescent="0.25">
      <c r="A4817" s="17" t="s">
        <v>4985</v>
      </c>
      <c r="E4817" s="17" t="s">
        <v>4985</v>
      </c>
    </row>
    <row r="4818" spans="1:5" x14ac:dyDescent="0.25">
      <c r="A4818" s="17" t="s">
        <v>4986</v>
      </c>
      <c r="E4818" s="17" t="s">
        <v>4986</v>
      </c>
    </row>
    <row r="4819" spans="1:5" x14ac:dyDescent="0.25">
      <c r="A4819" s="17" t="s">
        <v>4987</v>
      </c>
      <c r="E4819" s="17" t="s">
        <v>4987</v>
      </c>
    </row>
    <row r="4820" spans="1:5" x14ac:dyDescent="0.25">
      <c r="A4820" s="17" t="s">
        <v>4988</v>
      </c>
      <c r="E4820" s="17" t="s">
        <v>4988</v>
      </c>
    </row>
    <row r="4821" spans="1:5" x14ac:dyDescent="0.25">
      <c r="A4821" s="17" t="s">
        <v>4989</v>
      </c>
      <c r="E4821" s="17" t="s">
        <v>4989</v>
      </c>
    </row>
    <row r="4822" spans="1:5" x14ac:dyDescent="0.25">
      <c r="A4822" s="17" t="s">
        <v>4990</v>
      </c>
      <c r="E4822" s="17" t="s">
        <v>4990</v>
      </c>
    </row>
    <row r="4823" spans="1:5" x14ac:dyDescent="0.25">
      <c r="A4823" s="17" t="s">
        <v>4991</v>
      </c>
      <c r="E4823" s="17" t="s">
        <v>4991</v>
      </c>
    </row>
    <row r="4824" spans="1:5" x14ac:dyDescent="0.25">
      <c r="A4824" s="17" t="s">
        <v>4992</v>
      </c>
      <c r="E4824" s="17" t="s">
        <v>4992</v>
      </c>
    </row>
    <row r="4825" spans="1:5" x14ac:dyDescent="0.25">
      <c r="A4825" s="17" t="s">
        <v>4993</v>
      </c>
      <c r="E4825" s="17" t="s">
        <v>4993</v>
      </c>
    </row>
    <row r="4826" spans="1:5" x14ac:dyDescent="0.25">
      <c r="A4826" s="17" t="s">
        <v>4994</v>
      </c>
      <c r="E4826" s="17" t="s">
        <v>4994</v>
      </c>
    </row>
    <row r="4827" spans="1:5" x14ac:dyDescent="0.25">
      <c r="A4827" s="17" t="s">
        <v>4995</v>
      </c>
      <c r="E4827" s="17" t="s">
        <v>4995</v>
      </c>
    </row>
    <row r="4828" spans="1:5" x14ac:dyDescent="0.25">
      <c r="A4828" s="17" t="s">
        <v>4996</v>
      </c>
      <c r="E4828" s="17" t="s">
        <v>4996</v>
      </c>
    </row>
    <row r="4829" spans="1:5" x14ac:dyDescent="0.25">
      <c r="A4829" s="17" t="s">
        <v>4997</v>
      </c>
      <c r="E4829" s="17" t="s">
        <v>4997</v>
      </c>
    </row>
    <row r="4830" spans="1:5" x14ac:dyDescent="0.25">
      <c r="A4830" s="17" t="s">
        <v>4998</v>
      </c>
      <c r="E4830" s="17" t="s">
        <v>4998</v>
      </c>
    </row>
    <row r="4831" spans="1:5" x14ac:dyDescent="0.25">
      <c r="A4831" s="17" t="s">
        <v>4999</v>
      </c>
      <c r="E4831" s="17" t="s">
        <v>4999</v>
      </c>
    </row>
    <row r="4832" spans="1:5" x14ac:dyDescent="0.25">
      <c r="A4832" s="17" t="s">
        <v>5000</v>
      </c>
      <c r="E4832" s="17" t="s">
        <v>5000</v>
      </c>
    </row>
    <row r="4833" spans="1:5" x14ac:dyDescent="0.25">
      <c r="A4833" s="17" t="s">
        <v>5001</v>
      </c>
      <c r="E4833" s="17" t="s">
        <v>5001</v>
      </c>
    </row>
    <row r="4834" spans="1:5" x14ac:dyDescent="0.25">
      <c r="A4834" s="17" t="s">
        <v>5002</v>
      </c>
      <c r="E4834" s="17" t="s">
        <v>5002</v>
      </c>
    </row>
    <row r="4835" spans="1:5" x14ac:dyDescent="0.25">
      <c r="A4835" s="17" t="s">
        <v>5003</v>
      </c>
      <c r="E4835" s="17" t="s">
        <v>5003</v>
      </c>
    </row>
    <row r="4836" spans="1:5" x14ac:dyDescent="0.25">
      <c r="A4836" s="17" t="s">
        <v>5004</v>
      </c>
      <c r="E4836" s="17" t="s">
        <v>5004</v>
      </c>
    </row>
    <row r="4837" spans="1:5" x14ac:dyDescent="0.25">
      <c r="A4837" s="17" t="s">
        <v>5005</v>
      </c>
      <c r="E4837" s="17" t="s">
        <v>5005</v>
      </c>
    </row>
    <row r="4838" spans="1:5" x14ac:dyDescent="0.25">
      <c r="A4838" s="17" t="s">
        <v>5006</v>
      </c>
      <c r="E4838" s="17" t="s">
        <v>5006</v>
      </c>
    </row>
    <row r="4839" spans="1:5" x14ac:dyDescent="0.25">
      <c r="A4839" s="17" t="s">
        <v>5007</v>
      </c>
      <c r="E4839" s="17" t="s">
        <v>5007</v>
      </c>
    </row>
    <row r="4840" spans="1:5" x14ac:dyDescent="0.25">
      <c r="A4840" s="17" t="s">
        <v>5008</v>
      </c>
      <c r="E4840" s="17" t="s">
        <v>5008</v>
      </c>
    </row>
    <row r="4841" spans="1:5" x14ac:dyDescent="0.25">
      <c r="A4841" s="17" t="s">
        <v>5009</v>
      </c>
      <c r="E4841" s="17" t="s">
        <v>5009</v>
      </c>
    </row>
    <row r="4842" spans="1:5" x14ac:dyDescent="0.25">
      <c r="A4842" s="17" t="s">
        <v>5010</v>
      </c>
      <c r="E4842" s="17" t="s">
        <v>5010</v>
      </c>
    </row>
    <row r="4843" spans="1:5" x14ac:dyDescent="0.25">
      <c r="A4843" s="17" t="s">
        <v>5011</v>
      </c>
      <c r="E4843" s="17" t="s">
        <v>5011</v>
      </c>
    </row>
    <row r="4844" spans="1:5" x14ac:dyDescent="0.25">
      <c r="A4844" s="17" t="s">
        <v>5012</v>
      </c>
      <c r="E4844" s="17" t="s">
        <v>5012</v>
      </c>
    </row>
    <row r="4845" spans="1:5" x14ac:dyDescent="0.25">
      <c r="A4845" s="17" t="s">
        <v>5013</v>
      </c>
      <c r="E4845" s="17" t="s">
        <v>5013</v>
      </c>
    </row>
    <row r="4846" spans="1:5" x14ac:dyDescent="0.25">
      <c r="A4846" s="17" t="s">
        <v>5014</v>
      </c>
      <c r="E4846" s="17" t="s">
        <v>5014</v>
      </c>
    </row>
    <row r="4847" spans="1:5" x14ac:dyDescent="0.25">
      <c r="A4847" s="17" t="s">
        <v>5015</v>
      </c>
      <c r="E4847" s="17" t="s">
        <v>5015</v>
      </c>
    </row>
    <row r="4848" spans="1:5" x14ac:dyDescent="0.25">
      <c r="A4848" s="17" t="s">
        <v>5016</v>
      </c>
      <c r="E4848" s="17" t="s">
        <v>5016</v>
      </c>
    </row>
    <row r="4849" spans="1:5" x14ac:dyDescent="0.25">
      <c r="A4849" s="17" t="s">
        <v>5017</v>
      </c>
      <c r="E4849" s="17" t="s">
        <v>5017</v>
      </c>
    </row>
    <row r="4850" spans="1:5" x14ac:dyDescent="0.25">
      <c r="A4850" s="17" t="s">
        <v>5018</v>
      </c>
      <c r="E4850" s="17" t="s">
        <v>5018</v>
      </c>
    </row>
    <row r="4851" spans="1:5" x14ac:dyDescent="0.25">
      <c r="A4851" s="17" t="s">
        <v>5019</v>
      </c>
      <c r="E4851" s="17" t="s">
        <v>5019</v>
      </c>
    </row>
    <row r="4852" spans="1:5" x14ac:dyDescent="0.25">
      <c r="A4852" s="17" t="s">
        <v>5020</v>
      </c>
      <c r="E4852" s="17" t="s">
        <v>5020</v>
      </c>
    </row>
    <row r="4853" spans="1:5" x14ac:dyDescent="0.25">
      <c r="A4853" s="17" t="s">
        <v>5021</v>
      </c>
      <c r="E4853" s="17" t="s">
        <v>5021</v>
      </c>
    </row>
    <row r="4854" spans="1:5" x14ac:dyDescent="0.25">
      <c r="A4854" s="17" t="s">
        <v>5022</v>
      </c>
      <c r="E4854" s="17" t="s">
        <v>5022</v>
      </c>
    </row>
    <row r="4855" spans="1:5" x14ac:dyDescent="0.25">
      <c r="A4855" s="17" t="s">
        <v>5023</v>
      </c>
      <c r="E4855" s="17" t="s">
        <v>5023</v>
      </c>
    </row>
    <row r="4856" spans="1:5" x14ac:dyDescent="0.25">
      <c r="A4856" s="17" t="s">
        <v>5024</v>
      </c>
      <c r="E4856" s="17" t="s">
        <v>5024</v>
      </c>
    </row>
    <row r="4857" spans="1:5" x14ac:dyDescent="0.25">
      <c r="A4857" s="17" t="s">
        <v>5025</v>
      </c>
      <c r="E4857" s="17" t="s">
        <v>5025</v>
      </c>
    </row>
    <row r="4858" spans="1:5" x14ac:dyDescent="0.25">
      <c r="A4858" s="17" t="s">
        <v>5026</v>
      </c>
      <c r="E4858" s="17" t="s">
        <v>5026</v>
      </c>
    </row>
    <row r="4859" spans="1:5" x14ac:dyDescent="0.25">
      <c r="A4859" s="17" t="s">
        <v>5027</v>
      </c>
      <c r="E4859" s="17" t="s">
        <v>5027</v>
      </c>
    </row>
    <row r="4860" spans="1:5" x14ac:dyDescent="0.25">
      <c r="A4860" s="17" t="s">
        <v>5028</v>
      </c>
      <c r="E4860" s="17" t="s">
        <v>5028</v>
      </c>
    </row>
    <row r="4861" spans="1:5" x14ac:dyDescent="0.25">
      <c r="A4861" s="17" t="s">
        <v>5029</v>
      </c>
      <c r="E4861" s="17" t="s">
        <v>5029</v>
      </c>
    </row>
    <row r="4862" spans="1:5" x14ac:dyDescent="0.25">
      <c r="A4862" s="17" t="s">
        <v>5030</v>
      </c>
      <c r="E4862" s="17" t="s">
        <v>5030</v>
      </c>
    </row>
    <row r="4863" spans="1:5" x14ac:dyDescent="0.25">
      <c r="A4863" s="17" t="s">
        <v>5031</v>
      </c>
      <c r="E4863" s="17" t="s">
        <v>5031</v>
      </c>
    </row>
    <row r="4864" spans="1:5" x14ac:dyDescent="0.25">
      <c r="A4864" s="17" t="s">
        <v>5032</v>
      </c>
      <c r="E4864" s="17" t="s">
        <v>5032</v>
      </c>
    </row>
    <row r="4865" spans="1:5" x14ac:dyDescent="0.25">
      <c r="A4865" s="17" t="s">
        <v>5033</v>
      </c>
      <c r="E4865" s="17" t="s">
        <v>5033</v>
      </c>
    </row>
    <row r="4866" spans="1:5" x14ac:dyDescent="0.25">
      <c r="A4866" s="17" t="s">
        <v>5034</v>
      </c>
      <c r="E4866" s="17" t="s">
        <v>5034</v>
      </c>
    </row>
    <row r="4867" spans="1:5" x14ac:dyDescent="0.25">
      <c r="A4867" s="17" t="s">
        <v>5035</v>
      </c>
      <c r="E4867" s="17" t="s">
        <v>5035</v>
      </c>
    </row>
    <row r="4868" spans="1:5" x14ac:dyDescent="0.25">
      <c r="A4868" s="17" t="s">
        <v>5036</v>
      </c>
      <c r="E4868" s="17" t="s">
        <v>5036</v>
      </c>
    </row>
    <row r="4869" spans="1:5" x14ac:dyDescent="0.25">
      <c r="A4869" s="17" t="s">
        <v>5037</v>
      </c>
      <c r="E4869" s="17" t="s">
        <v>5037</v>
      </c>
    </row>
    <row r="4870" spans="1:5" x14ac:dyDescent="0.25">
      <c r="A4870" s="17" t="s">
        <v>5038</v>
      </c>
      <c r="E4870" s="17" t="s">
        <v>5038</v>
      </c>
    </row>
    <row r="4871" spans="1:5" x14ac:dyDescent="0.25">
      <c r="A4871" s="17" t="s">
        <v>5039</v>
      </c>
      <c r="E4871" s="17" t="s">
        <v>5039</v>
      </c>
    </row>
    <row r="4872" spans="1:5" x14ac:dyDescent="0.25">
      <c r="A4872" s="17" t="s">
        <v>5040</v>
      </c>
      <c r="E4872" s="17" t="s">
        <v>5040</v>
      </c>
    </row>
    <row r="4873" spans="1:5" x14ac:dyDescent="0.25">
      <c r="A4873" s="17" t="s">
        <v>5041</v>
      </c>
      <c r="E4873" s="17" t="s">
        <v>5041</v>
      </c>
    </row>
    <row r="4874" spans="1:5" x14ac:dyDescent="0.25">
      <c r="A4874" s="17" t="s">
        <v>5042</v>
      </c>
      <c r="E4874" s="17" t="s">
        <v>5042</v>
      </c>
    </row>
    <row r="4875" spans="1:5" x14ac:dyDescent="0.25">
      <c r="A4875" s="17" t="s">
        <v>5043</v>
      </c>
      <c r="E4875" s="17" t="s">
        <v>5043</v>
      </c>
    </row>
    <row r="4876" spans="1:5" x14ac:dyDescent="0.25">
      <c r="A4876" s="17" t="s">
        <v>5044</v>
      </c>
      <c r="E4876" s="17" t="s">
        <v>5044</v>
      </c>
    </row>
    <row r="4877" spans="1:5" x14ac:dyDescent="0.25">
      <c r="A4877" s="17" t="s">
        <v>5045</v>
      </c>
      <c r="E4877" s="17" t="s">
        <v>5045</v>
      </c>
    </row>
    <row r="4878" spans="1:5" x14ac:dyDescent="0.25">
      <c r="A4878" s="17" t="s">
        <v>5046</v>
      </c>
      <c r="E4878" s="17" t="s">
        <v>5046</v>
      </c>
    </row>
    <row r="4879" spans="1:5" x14ac:dyDescent="0.25">
      <c r="A4879" s="17" t="s">
        <v>5047</v>
      </c>
      <c r="E4879" s="17" t="s">
        <v>5047</v>
      </c>
    </row>
    <row r="4880" spans="1:5" x14ac:dyDescent="0.25">
      <c r="A4880" s="17" t="s">
        <v>5048</v>
      </c>
      <c r="E4880" s="17" t="s">
        <v>5048</v>
      </c>
    </row>
    <row r="4881" spans="1:5" x14ac:dyDescent="0.25">
      <c r="A4881" s="17" t="s">
        <v>5049</v>
      </c>
      <c r="E4881" s="17" t="s">
        <v>5049</v>
      </c>
    </row>
    <row r="4882" spans="1:5" x14ac:dyDescent="0.25">
      <c r="A4882" s="17" t="s">
        <v>5050</v>
      </c>
      <c r="E4882" s="17" t="s">
        <v>5050</v>
      </c>
    </row>
    <row r="4883" spans="1:5" x14ac:dyDescent="0.25">
      <c r="A4883" s="17" t="s">
        <v>5051</v>
      </c>
      <c r="E4883" s="17" t="s">
        <v>5051</v>
      </c>
    </row>
    <row r="4884" spans="1:5" x14ac:dyDescent="0.25">
      <c r="A4884" s="17" t="s">
        <v>5052</v>
      </c>
      <c r="E4884" s="17" t="s">
        <v>5052</v>
      </c>
    </row>
    <row r="4885" spans="1:5" x14ac:dyDescent="0.25">
      <c r="A4885" s="17" t="s">
        <v>5053</v>
      </c>
      <c r="E4885" s="17" t="s">
        <v>5053</v>
      </c>
    </row>
    <row r="4886" spans="1:5" x14ac:dyDescent="0.25">
      <c r="A4886" s="17" t="s">
        <v>5054</v>
      </c>
      <c r="E4886" s="17" t="s">
        <v>5054</v>
      </c>
    </row>
    <row r="4887" spans="1:5" x14ac:dyDescent="0.25">
      <c r="A4887" s="17" t="s">
        <v>5055</v>
      </c>
      <c r="E4887" s="17" t="s">
        <v>5055</v>
      </c>
    </row>
    <row r="4888" spans="1:5" x14ac:dyDescent="0.25">
      <c r="A4888" s="17" t="s">
        <v>5056</v>
      </c>
      <c r="E4888" s="17" t="s">
        <v>5056</v>
      </c>
    </row>
    <row r="4889" spans="1:5" x14ac:dyDescent="0.25">
      <c r="A4889" s="17" t="s">
        <v>5057</v>
      </c>
      <c r="E4889" s="17" t="s">
        <v>5057</v>
      </c>
    </row>
    <row r="4890" spans="1:5" x14ac:dyDescent="0.25">
      <c r="A4890" s="17" t="s">
        <v>5058</v>
      </c>
      <c r="E4890" s="17" t="s">
        <v>5058</v>
      </c>
    </row>
    <row r="4891" spans="1:5" x14ac:dyDescent="0.25">
      <c r="A4891" s="17" t="s">
        <v>5059</v>
      </c>
      <c r="E4891" s="17" t="s">
        <v>5059</v>
      </c>
    </row>
    <row r="4892" spans="1:5" x14ac:dyDescent="0.25">
      <c r="A4892" s="17" t="s">
        <v>5060</v>
      </c>
      <c r="E4892" s="17" t="s">
        <v>5060</v>
      </c>
    </row>
    <row r="4893" spans="1:5" x14ac:dyDescent="0.25">
      <c r="A4893" s="17" t="s">
        <v>5061</v>
      </c>
      <c r="E4893" s="17" t="s">
        <v>5061</v>
      </c>
    </row>
    <row r="4894" spans="1:5" x14ac:dyDescent="0.25">
      <c r="A4894" s="17" t="s">
        <v>5062</v>
      </c>
      <c r="E4894" s="17" t="s">
        <v>5062</v>
      </c>
    </row>
    <row r="4895" spans="1:5" x14ac:dyDescent="0.25">
      <c r="A4895" s="17" t="s">
        <v>5063</v>
      </c>
      <c r="E4895" s="17" t="s">
        <v>5063</v>
      </c>
    </row>
    <row r="4896" spans="1:5" x14ac:dyDescent="0.25">
      <c r="A4896" s="17" t="s">
        <v>5064</v>
      </c>
      <c r="E4896" s="17" t="s">
        <v>5064</v>
      </c>
    </row>
    <row r="4897" spans="1:5" x14ac:dyDescent="0.25">
      <c r="A4897" s="17" t="s">
        <v>5065</v>
      </c>
      <c r="E4897" s="17" t="s">
        <v>5065</v>
      </c>
    </row>
    <row r="4898" spans="1:5" x14ac:dyDescent="0.25">
      <c r="A4898" s="17" t="s">
        <v>5066</v>
      </c>
      <c r="E4898" s="17" t="s">
        <v>5066</v>
      </c>
    </row>
    <row r="4899" spans="1:5" x14ac:dyDescent="0.25">
      <c r="A4899" s="17" t="s">
        <v>5067</v>
      </c>
      <c r="E4899" s="17" t="s">
        <v>5067</v>
      </c>
    </row>
    <row r="4900" spans="1:5" x14ac:dyDescent="0.25">
      <c r="A4900" s="17" t="s">
        <v>5068</v>
      </c>
      <c r="E4900" s="17" t="s">
        <v>5068</v>
      </c>
    </row>
    <row r="4901" spans="1:5" x14ac:dyDescent="0.25">
      <c r="A4901" s="17" t="s">
        <v>5069</v>
      </c>
      <c r="E4901" s="17" t="s">
        <v>5069</v>
      </c>
    </row>
    <row r="4902" spans="1:5" x14ac:dyDescent="0.25">
      <c r="A4902" s="17" t="s">
        <v>5070</v>
      </c>
      <c r="E4902" s="17" t="s">
        <v>5070</v>
      </c>
    </row>
    <row r="4903" spans="1:5" x14ac:dyDescent="0.25">
      <c r="A4903" s="17" t="s">
        <v>5071</v>
      </c>
      <c r="E4903" s="17" t="s">
        <v>5071</v>
      </c>
    </row>
    <row r="4904" spans="1:5" x14ac:dyDescent="0.25">
      <c r="A4904" s="17" t="s">
        <v>5072</v>
      </c>
      <c r="E4904" s="17" t="s">
        <v>5072</v>
      </c>
    </row>
    <row r="4905" spans="1:5" x14ac:dyDescent="0.25">
      <c r="A4905" s="17" t="s">
        <v>5073</v>
      </c>
      <c r="E4905" s="17" t="s">
        <v>5073</v>
      </c>
    </row>
    <row r="4906" spans="1:5" x14ac:dyDescent="0.25">
      <c r="A4906" s="17" t="s">
        <v>5074</v>
      </c>
      <c r="E4906" s="17" t="s">
        <v>5074</v>
      </c>
    </row>
    <row r="4907" spans="1:5" x14ac:dyDescent="0.25">
      <c r="A4907" s="17" t="s">
        <v>5075</v>
      </c>
      <c r="E4907" s="17" t="s">
        <v>5075</v>
      </c>
    </row>
    <row r="4908" spans="1:5" x14ac:dyDescent="0.25">
      <c r="A4908" s="17" t="s">
        <v>5076</v>
      </c>
      <c r="E4908" s="17" t="s">
        <v>5076</v>
      </c>
    </row>
    <row r="4909" spans="1:5" x14ac:dyDescent="0.25">
      <c r="A4909" s="17" t="s">
        <v>5077</v>
      </c>
      <c r="E4909" s="17" t="s">
        <v>5077</v>
      </c>
    </row>
    <row r="4910" spans="1:5" x14ac:dyDescent="0.25">
      <c r="A4910" s="17" t="s">
        <v>5078</v>
      </c>
      <c r="E4910" s="17" t="s">
        <v>5078</v>
      </c>
    </row>
    <row r="4911" spans="1:5" x14ac:dyDescent="0.25">
      <c r="A4911" s="17" t="s">
        <v>5079</v>
      </c>
      <c r="E4911" s="17" t="s">
        <v>5079</v>
      </c>
    </row>
    <row r="4912" spans="1:5" x14ac:dyDescent="0.25">
      <c r="A4912" s="17" t="s">
        <v>5080</v>
      </c>
      <c r="E4912" s="17" t="s">
        <v>5080</v>
      </c>
    </row>
    <row r="4913" spans="1:5" x14ac:dyDescent="0.25">
      <c r="A4913" s="17" t="s">
        <v>5081</v>
      </c>
      <c r="E4913" s="17" t="s">
        <v>5081</v>
      </c>
    </row>
    <row r="4914" spans="1:5" x14ac:dyDescent="0.25">
      <c r="A4914" s="17" t="s">
        <v>5082</v>
      </c>
      <c r="E4914" s="17" t="s">
        <v>5082</v>
      </c>
    </row>
    <row r="4915" spans="1:5" x14ac:dyDescent="0.25">
      <c r="A4915" s="17" t="s">
        <v>5083</v>
      </c>
      <c r="E4915" s="17" t="s">
        <v>5083</v>
      </c>
    </row>
    <row r="4916" spans="1:5" x14ac:dyDescent="0.25">
      <c r="A4916" s="17" t="s">
        <v>5084</v>
      </c>
      <c r="E4916" s="17" t="s">
        <v>5084</v>
      </c>
    </row>
    <row r="4917" spans="1:5" x14ac:dyDescent="0.25">
      <c r="A4917" s="17" t="s">
        <v>5085</v>
      </c>
      <c r="E4917" s="17" t="s">
        <v>5085</v>
      </c>
    </row>
    <row r="4918" spans="1:5" x14ac:dyDescent="0.25">
      <c r="A4918" s="17" t="s">
        <v>5086</v>
      </c>
      <c r="E4918" s="17" t="s">
        <v>5086</v>
      </c>
    </row>
    <row r="4919" spans="1:5" x14ac:dyDescent="0.25">
      <c r="A4919" s="17" t="s">
        <v>5087</v>
      </c>
      <c r="E4919" s="17" t="s">
        <v>5087</v>
      </c>
    </row>
    <row r="4920" spans="1:5" x14ac:dyDescent="0.25">
      <c r="A4920" s="17" t="s">
        <v>5088</v>
      </c>
      <c r="E4920" s="17" t="s">
        <v>5088</v>
      </c>
    </row>
    <row r="4921" spans="1:5" x14ac:dyDescent="0.25">
      <c r="A4921" s="17" t="s">
        <v>5089</v>
      </c>
      <c r="E4921" s="17" t="s">
        <v>5089</v>
      </c>
    </row>
    <row r="4922" spans="1:5" x14ac:dyDescent="0.25">
      <c r="A4922" s="17" t="s">
        <v>5090</v>
      </c>
      <c r="E4922" s="17" t="s">
        <v>5090</v>
      </c>
    </row>
    <row r="4923" spans="1:5" x14ac:dyDescent="0.25">
      <c r="A4923" s="17" t="s">
        <v>5091</v>
      </c>
      <c r="E4923" s="17" t="s">
        <v>5091</v>
      </c>
    </row>
    <row r="4924" spans="1:5" x14ac:dyDescent="0.25">
      <c r="A4924" s="17" t="s">
        <v>5092</v>
      </c>
      <c r="E4924" s="17" t="s">
        <v>5092</v>
      </c>
    </row>
    <row r="4925" spans="1:5" x14ac:dyDescent="0.25">
      <c r="A4925" s="17" t="s">
        <v>5093</v>
      </c>
      <c r="E4925" s="17" t="s">
        <v>5093</v>
      </c>
    </row>
    <row r="4926" spans="1:5" x14ac:dyDescent="0.25">
      <c r="A4926" s="17" t="s">
        <v>5094</v>
      </c>
      <c r="E4926" s="17" t="s">
        <v>5094</v>
      </c>
    </row>
    <row r="4927" spans="1:5" x14ac:dyDescent="0.25">
      <c r="A4927" s="17" t="s">
        <v>5095</v>
      </c>
      <c r="E4927" s="17" t="s">
        <v>5095</v>
      </c>
    </row>
    <row r="4928" spans="1:5" x14ac:dyDescent="0.25">
      <c r="A4928" s="17" t="s">
        <v>5096</v>
      </c>
      <c r="E4928" s="17" t="s">
        <v>5096</v>
      </c>
    </row>
    <row r="4929" spans="1:5" x14ac:dyDescent="0.25">
      <c r="A4929" s="17" t="s">
        <v>5097</v>
      </c>
      <c r="E4929" s="17" t="s">
        <v>5097</v>
      </c>
    </row>
    <row r="4930" spans="1:5" x14ac:dyDescent="0.25">
      <c r="A4930" s="17" t="s">
        <v>5098</v>
      </c>
      <c r="E4930" s="17" t="s">
        <v>5098</v>
      </c>
    </row>
    <row r="4931" spans="1:5" x14ac:dyDescent="0.25">
      <c r="A4931" s="17" t="s">
        <v>5099</v>
      </c>
      <c r="E4931" s="17" t="s">
        <v>5099</v>
      </c>
    </row>
    <row r="4932" spans="1:5" x14ac:dyDescent="0.25">
      <c r="A4932" s="17" t="s">
        <v>5100</v>
      </c>
      <c r="E4932" s="17" t="s">
        <v>5100</v>
      </c>
    </row>
    <row r="4933" spans="1:5" x14ac:dyDescent="0.25">
      <c r="A4933" s="17" t="s">
        <v>5101</v>
      </c>
      <c r="E4933" s="17" t="s">
        <v>5101</v>
      </c>
    </row>
    <row r="4934" spans="1:5" x14ac:dyDescent="0.25">
      <c r="A4934" s="17" t="s">
        <v>5102</v>
      </c>
      <c r="E4934" s="17" t="s">
        <v>5102</v>
      </c>
    </row>
    <row r="4935" spans="1:5" x14ac:dyDescent="0.25">
      <c r="A4935" s="17" t="s">
        <v>5103</v>
      </c>
      <c r="E4935" s="17" t="s">
        <v>5103</v>
      </c>
    </row>
    <row r="4936" spans="1:5" x14ac:dyDescent="0.25">
      <c r="A4936" s="17" t="s">
        <v>5104</v>
      </c>
      <c r="E4936" s="17" t="s">
        <v>5104</v>
      </c>
    </row>
    <row r="4937" spans="1:5" x14ac:dyDescent="0.25">
      <c r="A4937" s="17" t="s">
        <v>5105</v>
      </c>
      <c r="E4937" s="17" t="s">
        <v>5105</v>
      </c>
    </row>
    <row r="4938" spans="1:5" x14ac:dyDescent="0.25">
      <c r="A4938" s="17" t="s">
        <v>5106</v>
      </c>
      <c r="E4938" s="17" t="s">
        <v>5106</v>
      </c>
    </row>
    <row r="4939" spans="1:5" x14ac:dyDescent="0.25">
      <c r="A4939" s="17" t="s">
        <v>5107</v>
      </c>
      <c r="E4939" s="17" t="s">
        <v>5107</v>
      </c>
    </row>
    <row r="4940" spans="1:5" x14ac:dyDescent="0.25">
      <c r="A4940" s="17" t="s">
        <v>5108</v>
      </c>
      <c r="E4940" s="17" t="s">
        <v>5108</v>
      </c>
    </row>
    <row r="4941" spans="1:5" x14ac:dyDescent="0.25">
      <c r="A4941" s="17" t="s">
        <v>5109</v>
      </c>
      <c r="E4941" s="17" t="s">
        <v>5109</v>
      </c>
    </row>
    <row r="4942" spans="1:5" x14ac:dyDescent="0.25">
      <c r="A4942" s="17" t="s">
        <v>5110</v>
      </c>
      <c r="E4942" s="17" t="s">
        <v>5110</v>
      </c>
    </row>
    <row r="4943" spans="1:5" x14ac:dyDescent="0.25">
      <c r="A4943" s="17" t="s">
        <v>5111</v>
      </c>
      <c r="E4943" s="17" t="s">
        <v>5111</v>
      </c>
    </row>
    <row r="4944" spans="1:5" x14ac:dyDescent="0.25">
      <c r="A4944" s="17" t="s">
        <v>5112</v>
      </c>
      <c r="E4944" s="17" t="s">
        <v>5112</v>
      </c>
    </row>
    <row r="4945" spans="1:5" x14ac:dyDescent="0.25">
      <c r="A4945" s="17" t="s">
        <v>5113</v>
      </c>
      <c r="E4945" s="17" t="s">
        <v>5113</v>
      </c>
    </row>
    <row r="4946" spans="1:5" x14ac:dyDescent="0.25">
      <c r="A4946" s="17" t="s">
        <v>5114</v>
      </c>
      <c r="E4946" s="17" t="s">
        <v>5114</v>
      </c>
    </row>
    <row r="4947" spans="1:5" x14ac:dyDescent="0.25">
      <c r="A4947" s="17" t="s">
        <v>5115</v>
      </c>
      <c r="E4947" s="17" t="s">
        <v>5115</v>
      </c>
    </row>
    <row r="4948" spans="1:5" x14ac:dyDescent="0.25">
      <c r="A4948" s="17" t="s">
        <v>5116</v>
      </c>
      <c r="E4948" s="17" t="s">
        <v>5116</v>
      </c>
    </row>
    <row r="4949" spans="1:5" x14ac:dyDescent="0.25">
      <c r="A4949" s="17" t="s">
        <v>5117</v>
      </c>
      <c r="E4949" s="17" t="s">
        <v>5117</v>
      </c>
    </row>
    <row r="4950" spans="1:5" x14ac:dyDescent="0.25">
      <c r="A4950" s="17" t="s">
        <v>5118</v>
      </c>
      <c r="E4950" s="17" t="s">
        <v>5118</v>
      </c>
    </row>
    <row r="4951" spans="1:5" x14ac:dyDescent="0.25">
      <c r="A4951" s="17" t="s">
        <v>5119</v>
      </c>
      <c r="E4951" s="17" t="s">
        <v>5119</v>
      </c>
    </row>
    <row r="4952" spans="1:5" x14ac:dyDescent="0.25">
      <c r="A4952" s="17" t="s">
        <v>5120</v>
      </c>
      <c r="E4952" s="17" t="s">
        <v>5120</v>
      </c>
    </row>
    <row r="4953" spans="1:5" x14ac:dyDescent="0.25">
      <c r="A4953" s="17" t="s">
        <v>5121</v>
      </c>
      <c r="E4953" s="17" t="s">
        <v>5121</v>
      </c>
    </row>
    <row r="4954" spans="1:5" x14ac:dyDescent="0.25">
      <c r="A4954" s="17" t="s">
        <v>5122</v>
      </c>
      <c r="E4954" s="17" t="s">
        <v>5122</v>
      </c>
    </row>
    <row r="4955" spans="1:5" x14ac:dyDescent="0.25">
      <c r="A4955" s="17" t="s">
        <v>5123</v>
      </c>
      <c r="E4955" s="17" t="s">
        <v>5123</v>
      </c>
    </row>
    <row r="4956" spans="1:5" x14ac:dyDescent="0.25">
      <c r="A4956" s="17" t="s">
        <v>5124</v>
      </c>
      <c r="E4956" s="17" t="s">
        <v>5124</v>
      </c>
    </row>
    <row r="4957" spans="1:5" x14ac:dyDescent="0.25">
      <c r="A4957" s="17" t="s">
        <v>5125</v>
      </c>
      <c r="E4957" s="17" t="s">
        <v>5125</v>
      </c>
    </row>
    <row r="4958" spans="1:5" x14ac:dyDescent="0.25">
      <c r="A4958" s="17" t="s">
        <v>5126</v>
      </c>
      <c r="E4958" s="17" t="s">
        <v>5126</v>
      </c>
    </row>
    <row r="4959" spans="1:5" x14ac:dyDescent="0.25">
      <c r="A4959" s="17" t="s">
        <v>5127</v>
      </c>
      <c r="E4959" s="17" t="s">
        <v>5127</v>
      </c>
    </row>
    <row r="4960" spans="1:5" x14ac:dyDescent="0.25">
      <c r="A4960" s="17" t="s">
        <v>5128</v>
      </c>
      <c r="E4960" s="17" t="s">
        <v>5128</v>
      </c>
    </row>
    <row r="4961" spans="1:5" x14ac:dyDescent="0.25">
      <c r="A4961" s="17" t="s">
        <v>5129</v>
      </c>
      <c r="E4961" s="17" t="s">
        <v>5129</v>
      </c>
    </row>
    <row r="4962" spans="1:5" x14ac:dyDescent="0.25">
      <c r="A4962" s="17" t="s">
        <v>5130</v>
      </c>
      <c r="E4962" s="17" t="s">
        <v>5130</v>
      </c>
    </row>
    <row r="4963" spans="1:5" x14ac:dyDescent="0.25">
      <c r="A4963" s="17" t="s">
        <v>5131</v>
      </c>
      <c r="E4963" s="17" t="s">
        <v>5131</v>
      </c>
    </row>
    <row r="4964" spans="1:5" x14ac:dyDescent="0.25">
      <c r="A4964" s="17" t="s">
        <v>5132</v>
      </c>
      <c r="E4964" s="17" t="s">
        <v>5132</v>
      </c>
    </row>
    <row r="4965" spans="1:5" x14ac:dyDescent="0.25">
      <c r="A4965" s="17" t="s">
        <v>5133</v>
      </c>
      <c r="E4965" s="17" t="s">
        <v>5133</v>
      </c>
    </row>
    <row r="4966" spans="1:5" x14ac:dyDescent="0.25">
      <c r="A4966" s="17" t="s">
        <v>5134</v>
      </c>
      <c r="E4966" s="17" t="s">
        <v>5134</v>
      </c>
    </row>
    <row r="4967" spans="1:5" x14ac:dyDescent="0.25">
      <c r="A4967" s="17" t="s">
        <v>5135</v>
      </c>
      <c r="E4967" s="17" t="s">
        <v>5135</v>
      </c>
    </row>
    <row r="4968" spans="1:5" x14ac:dyDescent="0.25">
      <c r="A4968" s="17" t="s">
        <v>5136</v>
      </c>
      <c r="E4968" s="17" t="s">
        <v>5136</v>
      </c>
    </row>
    <row r="4969" spans="1:5" x14ac:dyDescent="0.25">
      <c r="A4969" s="17" t="s">
        <v>5137</v>
      </c>
      <c r="E4969" s="17" t="s">
        <v>5137</v>
      </c>
    </row>
    <row r="4970" spans="1:5" x14ac:dyDescent="0.25">
      <c r="A4970" s="17" t="s">
        <v>5138</v>
      </c>
      <c r="E4970" s="17" t="s">
        <v>5138</v>
      </c>
    </row>
    <row r="4971" spans="1:5" x14ac:dyDescent="0.25">
      <c r="A4971" s="17" t="s">
        <v>5139</v>
      </c>
      <c r="E4971" s="17" t="s">
        <v>5139</v>
      </c>
    </row>
    <row r="4972" spans="1:5" x14ac:dyDescent="0.25">
      <c r="A4972" s="17" t="s">
        <v>5140</v>
      </c>
      <c r="E4972" s="17" t="s">
        <v>5140</v>
      </c>
    </row>
    <row r="4973" spans="1:5" x14ac:dyDescent="0.25">
      <c r="A4973" s="17" t="s">
        <v>5141</v>
      </c>
      <c r="E4973" s="17" t="s">
        <v>5141</v>
      </c>
    </row>
    <row r="4974" spans="1:5" x14ac:dyDescent="0.25">
      <c r="A4974" s="17" t="s">
        <v>5142</v>
      </c>
      <c r="E4974" s="17" t="s">
        <v>5142</v>
      </c>
    </row>
    <row r="4975" spans="1:5" x14ac:dyDescent="0.25">
      <c r="A4975" s="17" t="s">
        <v>5143</v>
      </c>
      <c r="E4975" s="17" t="s">
        <v>5143</v>
      </c>
    </row>
    <row r="4976" spans="1:5" x14ac:dyDescent="0.25">
      <c r="A4976" s="17" t="s">
        <v>5144</v>
      </c>
      <c r="E4976" s="17" t="s">
        <v>5144</v>
      </c>
    </row>
    <row r="4977" spans="1:5" x14ac:dyDescent="0.25">
      <c r="A4977" s="17" t="s">
        <v>5145</v>
      </c>
      <c r="E4977" s="17" t="s">
        <v>5145</v>
      </c>
    </row>
    <row r="4978" spans="1:5" x14ac:dyDescent="0.25">
      <c r="A4978" s="17" t="s">
        <v>5146</v>
      </c>
      <c r="E4978" s="17" t="s">
        <v>5146</v>
      </c>
    </row>
    <row r="4979" spans="1:5" x14ac:dyDescent="0.25">
      <c r="A4979" s="17" t="s">
        <v>5147</v>
      </c>
      <c r="E4979" s="17" t="s">
        <v>5147</v>
      </c>
    </row>
    <row r="4980" spans="1:5" x14ac:dyDescent="0.25">
      <c r="A4980" s="17" t="s">
        <v>5148</v>
      </c>
      <c r="E4980" s="17" t="s">
        <v>5148</v>
      </c>
    </row>
    <row r="4981" spans="1:5" x14ac:dyDescent="0.25">
      <c r="A4981" s="17" t="s">
        <v>5149</v>
      </c>
      <c r="E4981" s="17" t="s">
        <v>5149</v>
      </c>
    </row>
    <row r="4982" spans="1:5" x14ac:dyDescent="0.25">
      <c r="A4982" s="17" t="s">
        <v>5150</v>
      </c>
      <c r="E4982" s="17" t="s">
        <v>5150</v>
      </c>
    </row>
    <row r="4983" spans="1:5" x14ac:dyDescent="0.25">
      <c r="A4983" s="17" t="s">
        <v>5151</v>
      </c>
      <c r="E4983" s="17" t="s">
        <v>5151</v>
      </c>
    </row>
    <row r="4984" spans="1:5" x14ac:dyDescent="0.25">
      <c r="A4984" s="17" t="s">
        <v>5152</v>
      </c>
      <c r="E4984" s="17" t="s">
        <v>5152</v>
      </c>
    </row>
    <row r="4985" spans="1:5" x14ac:dyDescent="0.25">
      <c r="A4985" s="17" t="s">
        <v>5153</v>
      </c>
      <c r="E4985" s="17" t="s">
        <v>5153</v>
      </c>
    </row>
    <row r="4986" spans="1:5" x14ac:dyDescent="0.25">
      <c r="A4986" s="17" t="s">
        <v>5154</v>
      </c>
      <c r="E4986" s="17" t="s">
        <v>5154</v>
      </c>
    </row>
    <row r="4987" spans="1:5" x14ac:dyDescent="0.25">
      <c r="A4987" s="17" t="s">
        <v>5155</v>
      </c>
      <c r="E4987" s="17" t="s">
        <v>5155</v>
      </c>
    </row>
    <row r="4988" spans="1:5" x14ac:dyDescent="0.25">
      <c r="A4988" s="17" t="s">
        <v>5156</v>
      </c>
      <c r="E4988" s="17" t="s">
        <v>5156</v>
      </c>
    </row>
    <row r="4989" spans="1:5" x14ac:dyDescent="0.25">
      <c r="A4989" s="17" t="s">
        <v>5157</v>
      </c>
      <c r="E4989" s="17" t="s">
        <v>5157</v>
      </c>
    </row>
    <row r="4990" spans="1:5" x14ac:dyDescent="0.25">
      <c r="A4990" s="17" t="s">
        <v>5158</v>
      </c>
      <c r="E4990" s="17" t="s">
        <v>5158</v>
      </c>
    </row>
    <row r="4991" spans="1:5" x14ac:dyDescent="0.25">
      <c r="A4991" s="17" t="s">
        <v>5159</v>
      </c>
      <c r="E4991" s="17" t="s">
        <v>5159</v>
      </c>
    </row>
    <row r="4992" spans="1:5" x14ac:dyDescent="0.25">
      <c r="A4992" s="17" t="s">
        <v>5160</v>
      </c>
      <c r="E4992" s="17" t="s">
        <v>5160</v>
      </c>
    </row>
    <row r="4993" spans="1:5" x14ac:dyDescent="0.25">
      <c r="A4993" s="17" t="s">
        <v>5161</v>
      </c>
      <c r="E4993" s="17" t="s">
        <v>5161</v>
      </c>
    </row>
    <row r="4994" spans="1:5" x14ac:dyDescent="0.25">
      <c r="A4994" s="17" t="s">
        <v>5162</v>
      </c>
      <c r="E4994" s="17" t="s">
        <v>5162</v>
      </c>
    </row>
    <row r="4995" spans="1:5" x14ac:dyDescent="0.25">
      <c r="A4995" s="17" t="s">
        <v>5163</v>
      </c>
      <c r="E4995" s="17" t="s">
        <v>5163</v>
      </c>
    </row>
    <row r="4996" spans="1:5" x14ac:dyDescent="0.25">
      <c r="A4996" s="17" t="s">
        <v>5164</v>
      </c>
      <c r="E4996" s="17" t="s">
        <v>5164</v>
      </c>
    </row>
    <row r="4997" spans="1:5" x14ac:dyDescent="0.25">
      <c r="A4997" s="17" t="s">
        <v>5165</v>
      </c>
      <c r="E4997" s="17" t="s">
        <v>5165</v>
      </c>
    </row>
    <row r="4998" spans="1:5" x14ac:dyDescent="0.25">
      <c r="A4998" s="17" t="s">
        <v>5166</v>
      </c>
      <c r="E4998" s="17" t="s">
        <v>5166</v>
      </c>
    </row>
    <row r="4999" spans="1:5" x14ac:dyDescent="0.25">
      <c r="A4999" s="17" t="s">
        <v>5167</v>
      </c>
      <c r="E4999" s="17" t="s">
        <v>5167</v>
      </c>
    </row>
    <row r="5000" spans="1:5" x14ac:dyDescent="0.25">
      <c r="A5000" s="17" t="s">
        <v>5168</v>
      </c>
      <c r="E5000" s="17" t="s">
        <v>5168</v>
      </c>
    </row>
    <row r="5001" spans="1:5" x14ac:dyDescent="0.25">
      <c r="A5001" s="17" t="s">
        <v>5169</v>
      </c>
      <c r="E5001" s="17" t="s">
        <v>5169</v>
      </c>
    </row>
    <row r="5002" spans="1:5" x14ac:dyDescent="0.25">
      <c r="A5002" s="17" t="s">
        <v>5170</v>
      </c>
      <c r="E5002" s="17" t="s">
        <v>5170</v>
      </c>
    </row>
    <row r="5003" spans="1:5" x14ac:dyDescent="0.25">
      <c r="A5003" s="17" t="s">
        <v>5171</v>
      </c>
      <c r="E5003" s="17" t="s">
        <v>5171</v>
      </c>
    </row>
    <row r="5004" spans="1:5" x14ac:dyDescent="0.25">
      <c r="A5004" s="17" t="s">
        <v>5172</v>
      </c>
      <c r="E5004" s="17" t="s">
        <v>5172</v>
      </c>
    </row>
    <row r="5005" spans="1:5" x14ac:dyDescent="0.25">
      <c r="A5005" s="17" t="s">
        <v>5173</v>
      </c>
      <c r="E5005" s="17" t="s">
        <v>5173</v>
      </c>
    </row>
    <row r="5006" spans="1:5" x14ac:dyDescent="0.25">
      <c r="A5006" s="17" t="s">
        <v>5174</v>
      </c>
      <c r="E5006" s="17" t="s">
        <v>5174</v>
      </c>
    </row>
    <row r="5007" spans="1:5" x14ac:dyDescent="0.25">
      <c r="A5007" s="17" t="s">
        <v>5175</v>
      </c>
      <c r="E5007" s="17" t="s">
        <v>5175</v>
      </c>
    </row>
    <row r="5008" spans="1:5" x14ac:dyDescent="0.25">
      <c r="A5008" s="17" t="s">
        <v>5176</v>
      </c>
      <c r="E5008" s="17" t="s">
        <v>5176</v>
      </c>
    </row>
    <row r="5009" spans="1:5" x14ac:dyDescent="0.25">
      <c r="A5009" s="17" t="s">
        <v>5177</v>
      </c>
      <c r="E5009" s="17" t="s">
        <v>5177</v>
      </c>
    </row>
    <row r="5010" spans="1:5" x14ac:dyDescent="0.25">
      <c r="A5010" s="17" t="s">
        <v>5178</v>
      </c>
      <c r="E5010" s="17" t="s">
        <v>5178</v>
      </c>
    </row>
    <row r="5011" spans="1:5" x14ac:dyDescent="0.25">
      <c r="A5011" s="17" t="s">
        <v>5179</v>
      </c>
      <c r="E5011" s="17" t="s">
        <v>5179</v>
      </c>
    </row>
    <row r="5012" spans="1:5" x14ac:dyDescent="0.25">
      <c r="A5012" s="17" t="s">
        <v>5180</v>
      </c>
      <c r="E5012" s="17" t="s">
        <v>5180</v>
      </c>
    </row>
    <row r="5013" spans="1:5" x14ac:dyDescent="0.25">
      <c r="A5013" s="17" t="s">
        <v>5181</v>
      </c>
      <c r="E5013" s="17" t="s">
        <v>5181</v>
      </c>
    </row>
    <row r="5014" spans="1:5" x14ac:dyDescent="0.25">
      <c r="A5014" s="17" t="s">
        <v>5182</v>
      </c>
      <c r="E5014" s="17" t="s">
        <v>5182</v>
      </c>
    </row>
    <row r="5015" spans="1:5" x14ac:dyDescent="0.25">
      <c r="A5015" s="17" t="s">
        <v>5183</v>
      </c>
      <c r="E5015" s="17" t="s">
        <v>5183</v>
      </c>
    </row>
    <row r="5016" spans="1:5" x14ac:dyDescent="0.25">
      <c r="A5016" s="17" t="s">
        <v>5184</v>
      </c>
      <c r="E5016" s="17" t="s">
        <v>5184</v>
      </c>
    </row>
    <row r="5017" spans="1:5" x14ac:dyDescent="0.25">
      <c r="A5017" s="17" t="s">
        <v>5185</v>
      </c>
      <c r="E5017" s="17" t="s">
        <v>5185</v>
      </c>
    </row>
    <row r="5018" spans="1:5" x14ac:dyDescent="0.25">
      <c r="A5018" s="17" t="s">
        <v>5186</v>
      </c>
      <c r="E5018" s="17" t="s">
        <v>5186</v>
      </c>
    </row>
    <row r="5019" spans="1:5" x14ac:dyDescent="0.25">
      <c r="A5019" s="17" t="s">
        <v>5187</v>
      </c>
      <c r="E5019" s="17" t="s">
        <v>5187</v>
      </c>
    </row>
    <row r="5020" spans="1:5" x14ac:dyDescent="0.25">
      <c r="A5020" s="17" t="s">
        <v>5188</v>
      </c>
      <c r="E5020" s="17" t="s">
        <v>5188</v>
      </c>
    </row>
    <row r="5021" spans="1:5" x14ac:dyDescent="0.25">
      <c r="A5021" s="17" t="s">
        <v>5189</v>
      </c>
      <c r="E5021" s="17" t="s">
        <v>5189</v>
      </c>
    </row>
    <row r="5022" spans="1:5" x14ac:dyDescent="0.25">
      <c r="A5022" s="17" t="s">
        <v>5190</v>
      </c>
      <c r="E5022" s="17" t="s">
        <v>5190</v>
      </c>
    </row>
    <row r="5023" spans="1:5" x14ac:dyDescent="0.25">
      <c r="A5023" s="17" t="s">
        <v>5191</v>
      </c>
      <c r="E5023" s="17" t="s">
        <v>5191</v>
      </c>
    </row>
    <row r="5024" spans="1:5" x14ac:dyDescent="0.25">
      <c r="A5024" s="17" t="s">
        <v>5192</v>
      </c>
      <c r="E5024" s="17" t="s">
        <v>5192</v>
      </c>
    </row>
    <row r="5025" spans="1:5" x14ac:dyDescent="0.25">
      <c r="A5025" s="17" t="s">
        <v>5193</v>
      </c>
      <c r="E5025" s="17" t="s">
        <v>5193</v>
      </c>
    </row>
    <row r="5026" spans="1:5" x14ac:dyDescent="0.25">
      <c r="A5026" s="17" t="s">
        <v>5194</v>
      </c>
      <c r="E5026" s="17" t="s">
        <v>5194</v>
      </c>
    </row>
    <row r="5027" spans="1:5" x14ac:dyDescent="0.25">
      <c r="A5027" s="17" t="s">
        <v>5195</v>
      </c>
      <c r="E5027" s="17" t="s">
        <v>5195</v>
      </c>
    </row>
    <row r="5028" spans="1:5" x14ac:dyDescent="0.25">
      <c r="A5028" s="17" t="s">
        <v>5196</v>
      </c>
      <c r="E5028" s="17" t="s">
        <v>5196</v>
      </c>
    </row>
    <row r="5029" spans="1:5" x14ac:dyDescent="0.25">
      <c r="A5029" s="17" t="s">
        <v>5197</v>
      </c>
      <c r="E5029" s="17" t="s">
        <v>5197</v>
      </c>
    </row>
    <row r="5030" spans="1:5" x14ac:dyDescent="0.25">
      <c r="A5030" s="17" t="s">
        <v>5198</v>
      </c>
      <c r="E5030" s="17" t="s">
        <v>5198</v>
      </c>
    </row>
    <row r="5031" spans="1:5" x14ac:dyDescent="0.25">
      <c r="A5031" s="17" t="s">
        <v>5199</v>
      </c>
      <c r="E5031" s="17" t="s">
        <v>5199</v>
      </c>
    </row>
    <row r="5032" spans="1:5" x14ac:dyDescent="0.25">
      <c r="A5032" s="17" t="s">
        <v>5200</v>
      </c>
      <c r="E5032" s="17" t="s">
        <v>5200</v>
      </c>
    </row>
    <row r="5033" spans="1:5" x14ac:dyDescent="0.25">
      <c r="A5033" s="17" t="s">
        <v>5201</v>
      </c>
      <c r="E5033" s="17" t="s">
        <v>5201</v>
      </c>
    </row>
    <row r="5034" spans="1:5" x14ac:dyDescent="0.25">
      <c r="A5034" s="17" t="s">
        <v>5202</v>
      </c>
      <c r="E5034" s="17" t="s">
        <v>5202</v>
      </c>
    </row>
    <row r="5035" spans="1:5" x14ac:dyDescent="0.25">
      <c r="A5035" s="17" t="s">
        <v>5203</v>
      </c>
      <c r="E5035" s="17" t="s">
        <v>5203</v>
      </c>
    </row>
    <row r="5036" spans="1:5" x14ac:dyDescent="0.25">
      <c r="A5036" s="17" t="s">
        <v>5204</v>
      </c>
      <c r="E5036" s="17" t="s">
        <v>5204</v>
      </c>
    </row>
    <row r="5037" spans="1:5" x14ac:dyDescent="0.25">
      <c r="A5037" s="17" t="s">
        <v>5205</v>
      </c>
      <c r="E5037" s="17" t="s">
        <v>5205</v>
      </c>
    </row>
    <row r="5038" spans="1:5" x14ac:dyDescent="0.25">
      <c r="A5038" s="17" t="s">
        <v>5206</v>
      </c>
      <c r="E5038" s="17" t="s">
        <v>5206</v>
      </c>
    </row>
    <row r="5039" spans="1:5" x14ac:dyDescent="0.25">
      <c r="A5039" s="17" t="s">
        <v>5207</v>
      </c>
      <c r="E5039" s="17" t="s">
        <v>5207</v>
      </c>
    </row>
    <row r="5040" spans="1:5" x14ac:dyDescent="0.25">
      <c r="A5040" s="17" t="s">
        <v>5208</v>
      </c>
      <c r="E5040" s="17" t="s">
        <v>5208</v>
      </c>
    </row>
    <row r="5041" spans="1:5" x14ac:dyDescent="0.25">
      <c r="A5041" s="17" t="s">
        <v>5209</v>
      </c>
      <c r="E5041" s="17" t="s">
        <v>5209</v>
      </c>
    </row>
    <row r="5042" spans="1:5" x14ac:dyDescent="0.25">
      <c r="A5042" s="17" t="s">
        <v>5210</v>
      </c>
      <c r="E5042" s="17" t="s">
        <v>5210</v>
      </c>
    </row>
    <row r="5043" spans="1:5" x14ac:dyDescent="0.25">
      <c r="A5043" s="17" t="s">
        <v>5211</v>
      </c>
      <c r="E5043" s="17" t="s">
        <v>5211</v>
      </c>
    </row>
    <row r="5044" spans="1:5" x14ac:dyDescent="0.25">
      <c r="A5044" s="17" t="s">
        <v>5212</v>
      </c>
      <c r="E5044" s="17" t="s">
        <v>5212</v>
      </c>
    </row>
    <row r="5045" spans="1:5" x14ac:dyDescent="0.25">
      <c r="A5045" s="17" t="s">
        <v>5213</v>
      </c>
      <c r="E5045" s="17" t="s">
        <v>5213</v>
      </c>
    </row>
    <row r="5046" spans="1:5" x14ac:dyDescent="0.25">
      <c r="A5046" s="17" t="s">
        <v>5214</v>
      </c>
      <c r="E5046" s="17" t="s">
        <v>5214</v>
      </c>
    </row>
    <row r="5047" spans="1:5" x14ac:dyDescent="0.25">
      <c r="A5047" s="17" t="s">
        <v>5215</v>
      </c>
      <c r="E5047" s="17" t="s">
        <v>5215</v>
      </c>
    </row>
    <row r="5048" spans="1:5" x14ac:dyDescent="0.25">
      <c r="A5048" s="17" t="s">
        <v>5216</v>
      </c>
      <c r="E5048" s="17" t="s">
        <v>5216</v>
      </c>
    </row>
    <row r="5049" spans="1:5" x14ac:dyDescent="0.25">
      <c r="A5049" s="17" t="s">
        <v>5217</v>
      </c>
      <c r="E5049" s="17" t="s">
        <v>5217</v>
      </c>
    </row>
    <row r="5050" spans="1:5" x14ac:dyDescent="0.25">
      <c r="A5050" s="17" t="s">
        <v>5218</v>
      </c>
      <c r="E5050" s="17" t="s">
        <v>5218</v>
      </c>
    </row>
    <row r="5051" spans="1:5" x14ac:dyDescent="0.25">
      <c r="A5051" s="17" t="s">
        <v>5219</v>
      </c>
      <c r="E5051" s="17" t="s">
        <v>5219</v>
      </c>
    </row>
    <row r="5052" spans="1:5" x14ac:dyDescent="0.25">
      <c r="A5052" s="17" t="s">
        <v>5220</v>
      </c>
      <c r="E5052" s="17" t="s">
        <v>5220</v>
      </c>
    </row>
    <row r="5053" spans="1:5" x14ac:dyDescent="0.25">
      <c r="A5053" s="17" t="s">
        <v>5221</v>
      </c>
      <c r="E5053" s="17" t="s">
        <v>5221</v>
      </c>
    </row>
    <row r="5054" spans="1:5" x14ac:dyDescent="0.25">
      <c r="A5054" s="17" t="s">
        <v>5222</v>
      </c>
      <c r="E5054" s="17" t="s">
        <v>5222</v>
      </c>
    </row>
    <row r="5055" spans="1:5" x14ac:dyDescent="0.25">
      <c r="A5055" s="17" t="s">
        <v>5223</v>
      </c>
      <c r="E5055" s="17" t="s">
        <v>5223</v>
      </c>
    </row>
    <row r="5056" spans="1:5" x14ac:dyDescent="0.25">
      <c r="A5056" s="17" t="s">
        <v>5224</v>
      </c>
      <c r="E5056" s="17" t="s">
        <v>5224</v>
      </c>
    </row>
    <row r="5057" spans="1:5" x14ac:dyDescent="0.25">
      <c r="A5057" s="17" t="s">
        <v>5225</v>
      </c>
      <c r="E5057" s="17" t="s">
        <v>5225</v>
      </c>
    </row>
    <row r="5058" spans="1:5" x14ac:dyDescent="0.25">
      <c r="A5058" s="17" t="s">
        <v>5226</v>
      </c>
      <c r="E5058" s="17" t="s">
        <v>5226</v>
      </c>
    </row>
    <row r="5059" spans="1:5" x14ac:dyDescent="0.25">
      <c r="A5059" s="17" t="s">
        <v>5227</v>
      </c>
      <c r="E5059" s="17" t="s">
        <v>5227</v>
      </c>
    </row>
    <row r="5060" spans="1:5" x14ac:dyDescent="0.25">
      <c r="A5060" s="17" t="s">
        <v>5228</v>
      </c>
      <c r="E5060" s="17" t="s">
        <v>5228</v>
      </c>
    </row>
    <row r="5061" spans="1:5" x14ac:dyDescent="0.25">
      <c r="A5061" s="17" t="s">
        <v>5229</v>
      </c>
      <c r="E5061" s="17" t="s">
        <v>5229</v>
      </c>
    </row>
    <row r="5062" spans="1:5" x14ac:dyDescent="0.25">
      <c r="A5062" s="17" t="s">
        <v>5230</v>
      </c>
      <c r="E5062" s="17" t="s">
        <v>5230</v>
      </c>
    </row>
    <row r="5063" spans="1:5" x14ac:dyDescent="0.25">
      <c r="A5063" s="17" t="s">
        <v>5231</v>
      </c>
      <c r="E5063" s="17" t="s">
        <v>5231</v>
      </c>
    </row>
    <row r="5064" spans="1:5" x14ac:dyDescent="0.25">
      <c r="A5064" s="17" t="s">
        <v>5232</v>
      </c>
      <c r="E5064" s="17" t="s">
        <v>5232</v>
      </c>
    </row>
    <row r="5065" spans="1:5" x14ac:dyDescent="0.25">
      <c r="A5065" s="17" t="s">
        <v>5233</v>
      </c>
      <c r="E5065" s="17" t="s">
        <v>5233</v>
      </c>
    </row>
    <row r="5066" spans="1:5" x14ac:dyDescent="0.25">
      <c r="A5066" s="17" t="s">
        <v>5234</v>
      </c>
      <c r="E5066" s="17" t="s">
        <v>5234</v>
      </c>
    </row>
    <row r="5067" spans="1:5" x14ac:dyDescent="0.25">
      <c r="A5067" s="17" t="s">
        <v>5235</v>
      </c>
      <c r="E5067" s="17" t="s">
        <v>5235</v>
      </c>
    </row>
    <row r="5068" spans="1:5" x14ac:dyDescent="0.25">
      <c r="A5068" s="17" t="s">
        <v>5236</v>
      </c>
      <c r="E5068" s="17" t="s">
        <v>5236</v>
      </c>
    </row>
    <row r="5069" spans="1:5" x14ac:dyDescent="0.25">
      <c r="A5069" s="17" t="s">
        <v>5237</v>
      </c>
      <c r="E5069" s="17" t="s">
        <v>5237</v>
      </c>
    </row>
    <row r="5070" spans="1:5" x14ac:dyDescent="0.25">
      <c r="A5070" s="17" t="s">
        <v>5238</v>
      </c>
      <c r="E5070" s="17" t="s">
        <v>5238</v>
      </c>
    </row>
    <row r="5071" spans="1:5" x14ac:dyDescent="0.25">
      <c r="A5071" s="17" t="s">
        <v>5239</v>
      </c>
      <c r="E5071" s="17" t="s">
        <v>5239</v>
      </c>
    </row>
    <row r="5072" spans="1:5" x14ac:dyDescent="0.25">
      <c r="A5072" s="17" t="s">
        <v>5240</v>
      </c>
      <c r="E5072" s="17" t="s">
        <v>5240</v>
      </c>
    </row>
    <row r="5073" spans="1:5" x14ac:dyDescent="0.25">
      <c r="A5073" s="17" t="s">
        <v>5241</v>
      </c>
      <c r="E5073" s="17" t="s">
        <v>5241</v>
      </c>
    </row>
    <row r="5074" spans="1:5" x14ac:dyDescent="0.25">
      <c r="A5074" s="17" t="s">
        <v>5242</v>
      </c>
      <c r="E5074" s="17" t="s">
        <v>5242</v>
      </c>
    </row>
    <row r="5075" spans="1:5" x14ac:dyDescent="0.25">
      <c r="A5075" s="17" t="s">
        <v>5243</v>
      </c>
      <c r="E5075" s="17" t="s">
        <v>5243</v>
      </c>
    </row>
    <row r="5076" spans="1:5" x14ac:dyDescent="0.25">
      <c r="A5076" s="17" t="s">
        <v>5244</v>
      </c>
      <c r="E5076" s="17" t="s">
        <v>5244</v>
      </c>
    </row>
    <row r="5077" spans="1:5" x14ac:dyDescent="0.25">
      <c r="A5077" s="17" t="s">
        <v>5245</v>
      </c>
      <c r="E5077" s="17" t="s">
        <v>5245</v>
      </c>
    </row>
    <row r="5078" spans="1:5" x14ac:dyDescent="0.25">
      <c r="A5078" s="17" t="s">
        <v>5246</v>
      </c>
      <c r="E5078" s="17" t="s">
        <v>5246</v>
      </c>
    </row>
    <row r="5079" spans="1:5" x14ac:dyDescent="0.25">
      <c r="A5079" s="17" t="s">
        <v>5247</v>
      </c>
      <c r="E5079" s="17" t="s">
        <v>5247</v>
      </c>
    </row>
    <row r="5080" spans="1:5" x14ac:dyDescent="0.25">
      <c r="A5080" s="17" t="s">
        <v>5248</v>
      </c>
      <c r="E5080" s="17" t="s">
        <v>5248</v>
      </c>
    </row>
    <row r="5081" spans="1:5" x14ac:dyDescent="0.25">
      <c r="A5081" s="17" t="s">
        <v>5249</v>
      </c>
      <c r="E5081" s="17" t="s">
        <v>5249</v>
      </c>
    </row>
    <row r="5082" spans="1:5" x14ac:dyDescent="0.25">
      <c r="A5082" s="17" t="s">
        <v>5250</v>
      </c>
      <c r="E5082" s="17" t="s">
        <v>5250</v>
      </c>
    </row>
    <row r="5083" spans="1:5" x14ac:dyDescent="0.25">
      <c r="A5083" s="17" t="s">
        <v>5251</v>
      </c>
      <c r="E5083" s="17" t="s">
        <v>5251</v>
      </c>
    </row>
    <row r="5084" spans="1:5" x14ac:dyDescent="0.25">
      <c r="A5084" s="17" t="s">
        <v>5252</v>
      </c>
      <c r="E5084" s="17" t="s">
        <v>5252</v>
      </c>
    </row>
    <row r="5085" spans="1:5" x14ac:dyDescent="0.25">
      <c r="A5085" s="17" t="s">
        <v>5253</v>
      </c>
      <c r="E5085" s="17" t="s">
        <v>5253</v>
      </c>
    </row>
    <row r="5086" spans="1:5" x14ac:dyDescent="0.25">
      <c r="A5086" s="17" t="s">
        <v>5254</v>
      </c>
      <c r="E5086" s="17" t="s">
        <v>5254</v>
      </c>
    </row>
    <row r="5087" spans="1:5" x14ac:dyDescent="0.25">
      <c r="A5087" s="17" t="s">
        <v>5255</v>
      </c>
      <c r="E5087" s="17" t="s">
        <v>5255</v>
      </c>
    </row>
    <row r="5088" spans="1:5" x14ac:dyDescent="0.25">
      <c r="A5088" s="17" t="s">
        <v>5256</v>
      </c>
      <c r="E5088" s="17" t="s">
        <v>5256</v>
      </c>
    </row>
    <row r="5089" spans="1:5" x14ac:dyDescent="0.25">
      <c r="A5089" s="17" t="s">
        <v>5257</v>
      </c>
      <c r="E5089" s="17" t="s">
        <v>5257</v>
      </c>
    </row>
    <row r="5090" spans="1:5" x14ac:dyDescent="0.25">
      <c r="A5090" s="17" t="s">
        <v>5258</v>
      </c>
      <c r="E5090" s="17" t="s">
        <v>5258</v>
      </c>
    </row>
    <row r="5091" spans="1:5" x14ac:dyDescent="0.25">
      <c r="A5091" s="17" t="s">
        <v>5259</v>
      </c>
      <c r="E5091" s="17" t="s">
        <v>5259</v>
      </c>
    </row>
    <row r="5092" spans="1:5" x14ac:dyDescent="0.25">
      <c r="A5092" s="17" t="s">
        <v>5260</v>
      </c>
      <c r="E5092" s="17" t="s">
        <v>5260</v>
      </c>
    </row>
    <row r="5093" spans="1:5" x14ac:dyDescent="0.25">
      <c r="A5093" s="17" t="s">
        <v>5261</v>
      </c>
      <c r="E5093" s="17" t="s">
        <v>5261</v>
      </c>
    </row>
    <row r="5094" spans="1:5" x14ac:dyDescent="0.25">
      <c r="A5094" s="17" t="s">
        <v>5262</v>
      </c>
      <c r="E5094" s="17" t="s">
        <v>5262</v>
      </c>
    </row>
    <row r="5095" spans="1:5" x14ac:dyDescent="0.25">
      <c r="A5095" s="17" t="s">
        <v>5263</v>
      </c>
      <c r="E5095" s="17" t="s">
        <v>5263</v>
      </c>
    </row>
    <row r="5096" spans="1:5" x14ac:dyDescent="0.25">
      <c r="A5096" s="17" t="s">
        <v>5264</v>
      </c>
      <c r="E5096" s="17" t="s">
        <v>5264</v>
      </c>
    </row>
    <row r="5097" spans="1:5" x14ac:dyDescent="0.25">
      <c r="A5097" s="17" t="s">
        <v>5265</v>
      </c>
      <c r="E5097" s="17" t="s">
        <v>5265</v>
      </c>
    </row>
    <row r="5098" spans="1:5" x14ac:dyDescent="0.25">
      <c r="A5098" s="17" t="s">
        <v>5266</v>
      </c>
      <c r="E5098" s="17" t="s">
        <v>5266</v>
      </c>
    </row>
    <row r="5099" spans="1:5" x14ac:dyDescent="0.25">
      <c r="A5099" s="17" t="s">
        <v>5267</v>
      </c>
      <c r="E5099" s="17" t="s">
        <v>5267</v>
      </c>
    </row>
    <row r="5100" spans="1:5" x14ac:dyDescent="0.25">
      <c r="A5100" s="17" t="s">
        <v>5268</v>
      </c>
      <c r="E5100" s="17" t="s">
        <v>5268</v>
      </c>
    </row>
    <row r="5101" spans="1:5" x14ac:dyDescent="0.25">
      <c r="A5101" s="17" t="s">
        <v>5269</v>
      </c>
      <c r="E5101" s="17" t="s">
        <v>5269</v>
      </c>
    </row>
    <row r="5102" spans="1:5" x14ac:dyDescent="0.25">
      <c r="A5102" s="17" t="s">
        <v>5270</v>
      </c>
      <c r="E5102" s="17" t="s">
        <v>5270</v>
      </c>
    </row>
    <row r="5103" spans="1:5" x14ac:dyDescent="0.25">
      <c r="A5103" s="17" t="s">
        <v>5271</v>
      </c>
      <c r="E5103" s="17" t="s">
        <v>5271</v>
      </c>
    </row>
    <row r="5104" spans="1:5" x14ac:dyDescent="0.25">
      <c r="A5104" s="17" t="s">
        <v>5272</v>
      </c>
      <c r="E5104" s="17" t="s">
        <v>5272</v>
      </c>
    </row>
    <row r="5105" spans="1:5" x14ac:dyDescent="0.25">
      <c r="A5105" s="17" t="s">
        <v>5273</v>
      </c>
      <c r="E5105" s="17" t="s">
        <v>5273</v>
      </c>
    </row>
    <row r="5106" spans="1:5" x14ac:dyDescent="0.25">
      <c r="A5106" s="17" t="s">
        <v>5274</v>
      </c>
      <c r="E5106" s="17" t="s">
        <v>5274</v>
      </c>
    </row>
    <row r="5107" spans="1:5" x14ac:dyDescent="0.25">
      <c r="A5107" s="17" t="s">
        <v>5275</v>
      </c>
      <c r="E5107" s="17" t="s">
        <v>5275</v>
      </c>
    </row>
    <row r="5108" spans="1:5" x14ac:dyDescent="0.25">
      <c r="A5108" s="17" t="s">
        <v>5276</v>
      </c>
      <c r="E5108" s="17" t="s">
        <v>5276</v>
      </c>
    </row>
    <row r="5109" spans="1:5" x14ac:dyDescent="0.25">
      <c r="A5109" s="17" t="s">
        <v>5277</v>
      </c>
      <c r="E5109" s="17" t="s">
        <v>5277</v>
      </c>
    </row>
    <row r="5110" spans="1:5" x14ac:dyDescent="0.25">
      <c r="A5110" s="17" t="s">
        <v>5278</v>
      </c>
      <c r="E5110" s="17" t="s">
        <v>5278</v>
      </c>
    </row>
    <row r="5111" spans="1:5" x14ac:dyDescent="0.25">
      <c r="A5111" s="17" t="s">
        <v>5279</v>
      </c>
      <c r="E5111" s="17" t="s">
        <v>5279</v>
      </c>
    </row>
    <row r="5112" spans="1:5" x14ac:dyDescent="0.25">
      <c r="A5112" s="17" t="s">
        <v>5280</v>
      </c>
      <c r="E5112" s="17" t="s">
        <v>5280</v>
      </c>
    </row>
    <row r="5113" spans="1:5" x14ac:dyDescent="0.25">
      <c r="A5113" s="17" t="s">
        <v>5281</v>
      </c>
      <c r="E5113" s="17" t="s">
        <v>5281</v>
      </c>
    </row>
    <row r="5114" spans="1:5" x14ac:dyDescent="0.25">
      <c r="A5114" s="17" t="s">
        <v>5282</v>
      </c>
      <c r="E5114" s="17" t="s">
        <v>5282</v>
      </c>
    </row>
    <row r="5115" spans="1:5" x14ac:dyDescent="0.25">
      <c r="A5115" s="17" t="s">
        <v>5283</v>
      </c>
      <c r="E5115" s="17" t="s">
        <v>5283</v>
      </c>
    </row>
    <row r="5116" spans="1:5" x14ac:dyDescent="0.25">
      <c r="A5116" s="17" t="s">
        <v>5284</v>
      </c>
      <c r="E5116" s="17" t="s">
        <v>5284</v>
      </c>
    </row>
    <row r="5117" spans="1:5" x14ac:dyDescent="0.25">
      <c r="A5117" s="17" t="s">
        <v>5285</v>
      </c>
      <c r="E5117" s="17" t="s">
        <v>5285</v>
      </c>
    </row>
    <row r="5118" spans="1:5" x14ac:dyDescent="0.25">
      <c r="A5118" s="17" t="s">
        <v>5286</v>
      </c>
      <c r="E5118" s="17" t="s">
        <v>5286</v>
      </c>
    </row>
    <row r="5119" spans="1:5" x14ac:dyDescent="0.25">
      <c r="A5119" s="17" t="s">
        <v>5287</v>
      </c>
      <c r="E5119" s="17" t="s">
        <v>5287</v>
      </c>
    </row>
    <row r="5120" spans="1:5" x14ac:dyDescent="0.25">
      <c r="A5120" s="17" t="s">
        <v>5288</v>
      </c>
      <c r="E5120" s="17" t="s">
        <v>5288</v>
      </c>
    </row>
    <row r="5121" spans="1:5" x14ac:dyDescent="0.25">
      <c r="A5121" s="17" t="s">
        <v>5289</v>
      </c>
      <c r="E5121" s="17" t="s">
        <v>5289</v>
      </c>
    </row>
    <row r="5122" spans="1:5" x14ac:dyDescent="0.25">
      <c r="A5122" s="17" t="s">
        <v>5290</v>
      </c>
      <c r="E5122" s="17" t="s">
        <v>5290</v>
      </c>
    </row>
    <row r="5123" spans="1:5" x14ac:dyDescent="0.25">
      <c r="A5123" s="17" t="s">
        <v>5291</v>
      </c>
      <c r="E5123" s="17" t="s">
        <v>5291</v>
      </c>
    </row>
    <row r="5124" spans="1:5" x14ac:dyDescent="0.25">
      <c r="A5124" s="17" t="s">
        <v>5292</v>
      </c>
      <c r="E5124" s="17" t="s">
        <v>5292</v>
      </c>
    </row>
    <row r="5125" spans="1:5" x14ac:dyDescent="0.25">
      <c r="A5125" s="17" t="s">
        <v>5293</v>
      </c>
      <c r="E5125" s="17" t="s">
        <v>5293</v>
      </c>
    </row>
    <row r="5126" spans="1:5" x14ac:dyDescent="0.25">
      <c r="A5126" s="17" t="s">
        <v>5294</v>
      </c>
      <c r="E5126" s="17" t="s">
        <v>5294</v>
      </c>
    </row>
    <row r="5127" spans="1:5" x14ac:dyDescent="0.25">
      <c r="A5127" s="17" t="s">
        <v>5295</v>
      </c>
      <c r="E5127" s="17" t="s">
        <v>5295</v>
      </c>
    </row>
    <row r="5128" spans="1:5" x14ac:dyDescent="0.25">
      <c r="A5128" s="17" t="s">
        <v>5296</v>
      </c>
      <c r="E5128" s="17" t="s">
        <v>5296</v>
      </c>
    </row>
    <row r="5129" spans="1:5" x14ac:dyDescent="0.25">
      <c r="A5129" s="17" t="s">
        <v>5297</v>
      </c>
      <c r="E5129" s="17" t="s">
        <v>5297</v>
      </c>
    </row>
    <row r="5130" spans="1:5" x14ac:dyDescent="0.25">
      <c r="A5130" s="17" t="s">
        <v>5298</v>
      </c>
      <c r="E5130" s="17" t="s">
        <v>5298</v>
      </c>
    </row>
    <row r="5131" spans="1:5" x14ac:dyDescent="0.25">
      <c r="A5131" s="17" t="s">
        <v>5299</v>
      </c>
      <c r="E5131" s="17" t="s">
        <v>5299</v>
      </c>
    </row>
    <row r="5132" spans="1:5" x14ac:dyDescent="0.25">
      <c r="A5132" s="17" t="s">
        <v>5300</v>
      </c>
      <c r="E5132" s="17" t="s">
        <v>5300</v>
      </c>
    </row>
    <row r="5133" spans="1:5" x14ac:dyDescent="0.25">
      <c r="A5133" s="17" t="s">
        <v>5301</v>
      </c>
      <c r="E5133" s="17" t="s">
        <v>5301</v>
      </c>
    </row>
    <row r="5134" spans="1:5" x14ac:dyDescent="0.25">
      <c r="A5134" s="17" t="s">
        <v>5302</v>
      </c>
      <c r="E5134" s="17" t="s">
        <v>5302</v>
      </c>
    </row>
    <row r="5135" spans="1:5" x14ac:dyDescent="0.25">
      <c r="A5135" s="17" t="s">
        <v>5303</v>
      </c>
      <c r="E5135" s="17" t="s">
        <v>5303</v>
      </c>
    </row>
    <row r="5136" spans="1:5" x14ac:dyDescent="0.25">
      <c r="A5136" s="17" t="s">
        <v>5304</v>
      </c>
      <c r="E5136" s="17" t="s">
        <v>5304</v>
      </c>
    </row>
    <row r="5137" spans="1:5" x14ac:dyDescent="0.25">
      <c r="A5137" s="17" t="s">
        <v>5305</v>
      </c>
      <c r="E5137" s="17" t="s">
        <v>5305</v>
      </c>
    </row>
    <row r="5138" spans="1:5" x14ac:dyDescent="0.25">
      <c r="A5138" s="17" t="s">
        <v>5306</v>
      </c>
      <c r="E5138" s="17" t="s">
        <v>5306</v>
      </c>
    </row>
    <row r="5139" spans="1:5" x14ac:dyDescent="0.25">
      <c r="A5139" s="17" t="s">
        <v>5307</v>
      </c>
      <c r="E5139" s="17" t="s">
        <v>5307</v>
      </c>
    </row>
    <row r="5140" spans="1:5" x14ac:dyDescent="0.25">
      <c r="A5140" s="17" t="s">
        <v>5308</v>
      </c>
      <c r="E5140" s="17" t="s">
        <v>5308</v>
      </c>
    </row>
    <row r="5141" spans="1:5" x14ac:dyDescent="0.25">
      <c r="A5141" s="17" t="s">
        <v>5309</v>
      </c>
      <c r="E5141" s="17" t="s">
        <v>5309</v>
      </c>
    </row>
    <row r="5142" spans="1:5" x14ac:dyDescent="0.25">
      <c r="A5142" s="17" t="s">
        <v>5310</v>
      </c>
      <c r="E5142" s="17" t="s">
        <v>5310</v>
      </c>
    </row>
    <row r="5143" spans="1:5" x14ac:dyDescent="0.25">
      <c r="A5143" s="17" t="s">
        <v>5311</v>
      </c>
      <c r="E5143" s="17" t="s">
        <v>5311</v>
      </c>
    </row>
    <row r="5144" spans="1:5" x14ac:dyDescent="0.25">
      <c r="A5144" s="17" t="s">
        <v>5312</v>
      </c>
      <c r="E5144" s="17" t="s">
        <v>5312</v>
      </c>
    </row>
    <row r="5145" spans="1:5" x14ac:dyDescent="0.25">
      <c r="A5145" s="17" t="s">
        <v>5313</v>
      </c>
      <c r="E5145" s="17" t="s">
        <v>5313</v>
      </c>
    </row>
    <row r="5146" spans="1:5" x14ac:dyDescent="0.25">
      <c r="A5146" s="17" t="s">
        <v>5314</v>
      </c>
      <c r="E5146" s="17" t="s">
        <v>5314</v>
      </c>
    </row>
    <row r="5147" spans="1:5" x14ac:dyDescent="0.25">
      <c r="A5147" s="17" t="s">
        <v>5315</v>
      </c>
      <c r="E5147" s="17" t="s">
        <v>5315</v>
      </c>
    </row>
    <row r="5148" spans="1:5" x14ac:dyDescent="0.25">
      <c r="A5148" s="17" t="s">
        <v>5316</v>
      </c>
      <c r="E5148" s="17" t="s">
        <v>5316</v>
      </c>
    </row>
    <row r="5149" spans="1:5" x14ac:dyDescent="0.25">
      <c r="A5149" s="17" t="s">
        <v>5317</v>
      </c>
      <c r="E5149" s="17" t="s">
        <v>5317</v>
      </c>
    </row>
    <row r="5150" spans="1:5" x14ac:dyDescent="0.25">
      <c r="A5150" s="17" t="s">
        <v>5318</v>
      </c>
      <c r="E5150" s="17" t="s">
        <v>5318</v>
      </c>
    </row>
    <row r="5151" spans="1:5" x14ac:dyDescent="0.25">
      <c r="A5151" s="17" t="s">
        <v>5319</v>
      </c>
      <c r="E5151" s="17" t="s">
        <v>5319</v>
      </c>
    </row>
    <row r="5152" spans="1:5" x14ac:dyDescent="0.25">
      <c r="A5152" s="17" t="s">
        <v>5320</v>
      </c>
      <c r="E5152" s="17" t="s">
        <v>5320</v>
      </c>
    </row>
    <row r="5153" spans="1:5" x14ac:dyDescent="0.25">
      <c r="A5153" s="17" t="s">
        <v>5321</v>
      </c>
      <c r="E5153" s="17" t="s">
        <v>5321</v>
      </c>
    </row>
    <row r="5154" spans="1:5" x14ac:dyDescent="0.25">
      <c r="A5154" s="17" t="s">
        <v>5322</v>
      </c>
      <c r="E5154" s="17" t="s">
        <v>5322</v>
      </c>
    </row>
    <row r="5155" spans="1:5" x14ac:dyDescent="0.25">
      <c r="A5155" s="17" t="s">
        <v>5323</v>
      </c>
      <c r="E5155" s="17" t="s">
        <v>5323</v>
      </c>
    </row>
    <row r="5156" spans="1:5" x14ac:dyDescent="0.25">
      <c r="A5156" s="17" t="s">
        <v>5324</v>
      </c>
      <c r="E5156" s="17" t="s">
        <v>5324</v>
      </c>
    </row>
    <row r="5157" spans="1:5" x14ac:dyDescent="0.25">
      <c r="A5157" s="17" t="s">
        <v>5325</v>
      </c>
      <c r="E5157" s="17" t="s">
        <v>5325</v>
      </c>
    </row>
    <row r="5158" spans="1:5" x14ac:dyDescent="0.25">
      <c r="A5158" s="17" t="s">
        <v>5326</v>
      </c>
      <c r="E5158" s="17" t="s">
        <v>5326</v>
      </c>
    </row>
    <row r="5159" spans="1:5" x14ac:dyDescent="0.25">
      <c r="A5159" s="17" t="s">
        <v>5327</v>
      </c>
      <c r="E5159" s="17" t="s">
        <v>5327</v>
      </c>
    </row>
    <row r="5160" spans="1:5" x14ac:dyDescent="0.25">
      <c r="A5160" s="17" t="s">
        <v>5328</v>
      </c>
      <c r="E5160" s="17" t="s">
        <v>5328</v>
      </c>
    </row>
    <row r="5161" spans="1:5" x14ac:dyDescent="0.25">
      <c r="A5161" s="17" t="s">
        <v>5329</v>
      </c>
      <c r="E5161" s="17" t="s">
        <v>5329</v>
      </c>
    </row>
    <row r="5162" spans="1:5" x14ac:dyDescent="0.25">
      <c r="A5162" s="17" t="s">
        <v>5330</v>
      </c>
      <c r="E5162" s="17" t="s">
        <v>5330</v>
      </c>
    </row>
    <row r="5163" spans="1:5" x14ac:dyDescent="0.25">
      <c r="A5163" s="17" t="s">
        <v>5331</v>
      </c>
      <c r="E5163" s="17" t="s">
        <v>5331</v>
      </c>
    </row>
    <row r="5164" spans="1:5" x14ac:dyDescent="0.25">
      <c r="A5164" s="17" t="s">
        <v>5332</v>
      </c>
      <c r="E5164" s="17" t="s">
        <v>5332</v>
      </c>
    </row>
    <row r="5165" spans="1:5" x14ac:dyDescent="0.25">
      <c r="A5165" s="17" t="s">
        <v>5333</v>
      </c>
      <c r="E5165" s="17" t="s">
        <v>5333</v>
      </c>
    </row>
    <row r="5166" spans="1:5" x14ac:dyDescent="0.25">
      <c r="A5166" s="17" t="s">
        <v>5334</v>
      </c>
      <c r="E5166" s="17" t="s">
        <v>5334</v>
      </c>
    </row>
    <row r="5167" spans="1:5" x14ac:dyDescent="0.25">
      <c r="A5167" s="17" t="s">
        <v>5335</v>
      </c>
      <c r="E5167" s="17" t="s">
        <v>5335</v>
      </c>
    </row>
    <row r="5168" spans="1:5" x14ac:dyDescent="0.25">
      <c r="A5168" s="17" t="s">
        <v>5336</v>
      </c>
      <c r="E5168" s="17" t="s">
        <v>5336</v>
      </c>
    </row>
    <row r="5169" spans="1:5" x14ac:dyDescent="0.25">
      <c r="A5169" s="17" t="s">
        <v>5337</v>
      </c>
      <c r="E5169" s="17" t="s">
        <v>5337</v>
      </c>
    </row>
    <row r="5170" spans="1:5" x14ac:dyDescent="0.25">
      <c r="A5170" s="17" t="s">
        <v>5338</v>
      </c>
      <c r="E5170" s="17" t="s">
        <v>5338</v>
      </c>
    </row>
    <row r="5171" spans="1:5" x14ac:dyDescent="0.25">
      <c r="A5171" s="17" t="s">
        <v>5339</v>
      </c>
      <c r="E5171" s="17" t="s">
        <v>5339</v>
      </c>
    </row>
    <row r="5172" spans="1:5" x14ac:dyDescent="0.25">
      <c r="A5172" s="17" t="s">
        <v>5340</v>
      </c>
      <c r="E5172" s="17" t="s">
        <v>5340</v>
      </c>
    </row>
    <row r="5173" spans="1:5" x14ac:dyDescent="0.25">
      <c r="A5173" s="17" t="s">
        <v>5341</v>
      </c>
      <c r="E5173" s="17" t="s">
        <v>5341</v>
      </c>
    </row>
    <row r="5174" spans="1:5" x14ac:dyDescent="0.25">
      <c r="A5174" s="17" t="s">
        <v>5342</v>
      </c>
      <c r="E5174" s="17" t="s">
        <v>5342</v>
      </c>
    </row>
    <row r="5175" spans="1:5" x14ac:dyDescent="0.25">
      <c r="A5175" s="17" t="s">
        <v>5343</v>
      </c>
      <c r="E5175" s="17" t="s">
        <v>5343</v>
      </c>
    </row>
    <row r="5176" spans="1:5" x14ac:dyDescent="0.25">
      <c r="A5176" s="17" t="s">
        <v>5344</v>
      </c>
      <c r="E5176" s="17" t="s">
        <v>5344</v>
      </c>
    </row>
    <row r="5177" spans="1:5" x14ac:dyDescent="0.25">
      <c r="A5177" s="17" t="s">
        <v>5345</v>
      </c>
      <c r="E5177" s="17" t="s">
        <v>5345</v>
      </c>
    </row>
    <row r="5178" spans="1:5" x14ac:dyDescent="0.25">
      <c r="A5178" s="17" t="s">
        <v>5346</v>
      </c>
      <c r="E5178" s="17" t="s">
        <v>5346</v>
      </c>
    </row>
    <row r="5179" spans="1:5" x14ac:dyDescent="0.25">
      <c r="A5179" s="17" t="s">
        <v>5347</v>
      </c>
      <c r="E5179" s="17" t="s">
        <v>5347</v>
      </c>
    </row>
    <row r="5180" spans="1:5" x14ac:dyDescent="0.25">
      <c r="A5180" s="17" t="s">
        <v>5348</v>
      </c>
      <c r="E5180" s="17" t="s">
        <v>5348</v>
      </c>
    </row>
    <row r="5181" spans="1:5" x14ac:dyDescent="0.25">
      <c r="A5181" s="17" t="s">
        <v>5349</v>
      </c>
      <c r="E5181" s="17" t="s">
        <v>5349</v>
      </c>
    </row>
    <row r="5182" spans="1:5" x14ac:dyDescent="0.25">
      <c r="A5182" s="17" t="s">
        <v>5350</v>
      </c>
      <c r="E5182" s="17" t="s">
        <v>5350</v>
      </c>
    </row>
    <row r="5183" spans="1:5" x14ac:dyDescent="0.25">
      <c r="A5183" s="17" t="s">
        <v>5351</v>
      </c>
      <c r="E5183" s="17" t="s">
        <v>5351</v>
      </c>
    </row>
    <row r="5184" spans="1:5" x14ac:dyDescent="0.25">
      <c r="A5184" s="17" t="s">
        <v>5352</v>
      </c>
      <c r="E5184" s="17" t="s">
        <v>5352</v>
      </c>
    </row>
    <row r="5185" spans="1:5" x14ac:dyDescent="0.25">
      <c r="A5185" s="17" t="s">
        <v>5353</v>
      </c>
      <c r="E5185" s="17" t="s">
        <v>5353</v>
      </c>
    </row>
    <row r="5186" spans="1:5" x14ac:dyDescent="0.25">
      <c r="A5186" s="17" t="s">
        <v>5354</v>
      </c>
      <c r="E5186" s="17" t="s">
        <v>5354</v>
      </c>
    </row>
    <row r="5187" spans="1:5" x14ac:dyDescent="0.25">
      <c r="A5187" s="17" t="s">
        <v>5355</v>
      </c>
      <c r="E5187" s="17" t="s">
        <v>5355</v>
      </c>
    </row>
    <row r="5188" spans="1:5" x14ac:dyDescent="0.25">
      <c r="A5188" s="17" t="s">
        <v>5356</v>
      </c>
      <c r="E5188" s="17" t="s">
        <v>5356</v>
      </c>
    </row>
    <row r="5189" spans="1:5" x14ac:dyDescent="0.25">
      <c r="A5189" s="17" t="s">
        <v>5357</v>
      </c>
      <c r="E5189" s="17" t="s">
        <v>5357</v>
      </c>
    </row>
    <row r="5190" spans="1:5" x14ac:dyDescent="0.25">
      <c r="A5190" s="17" t="s">
        <v>5358</v>
      </c>
      <c r="E5190" s="17" t="s">
        <v>5358</v>
      </c>
    </row>
    <row r="5191" spans="1:5" x14ac:dyDescent="0.25">
      <c r="A5191" s="17" t="s">
        <v>5359</v>
      </c>
      <c r="E5191" s="17" t="s">
        <v>5359</v>
      </c>
    </row>
    <row r="5192" spans="1:5" x14ac:dyDescent="0.25">
      <c r="A5192" s="17" t="s">
        <v>5360</v>
      </c>
      <c r="E5192" s="17" t="s">
        <v>5360</v>
      </c>
    </row>
    <row r="5193" spans="1:5" x14ac:dyDescent="0.25">
      <c r="A5193" s="17" t="s">
        <v>5361</v>
      </c>
      <c r="E5193" s="17" t="s">
        <v>5361</v>
      </c>
    </row>
    <row r="5194" spans="1:5" x14ac:dyDescent="0.25">
      <c r="A5194" s="17" t="s">
        <v>5362</v>
      </c>
      <c r="E5194" s="17" t="s">
        <v>5362</v>
      </c>
    </row>
    <row r="5195" spans="1:5" x14ac:dyDescent="0.25">
      <c r="A5195" s="17" t="s">
        <v>5363</v>
      </c>
      <c r="E5195" s="17" t="s">
        <v>5363</v>
      </c>
    </row>
    <row r="5196" spans="1:5" x14ac:dyDescent="0.25">
      <c r="A5196" s="17" t="s">
        <v>5364</v>
      </c>
      <c r="E5196" s="17" t="s">
        <v>5364</v>
      </c>
    </row>
    <row r="5197" spans="1:5" x14ac:dyDescent="0.25">
      <c r="A5197" s="17" t="s">
        <v>5365</v>
      </c>
      <c r="E5197" s="17" t="s">
        <v>5365</v>
      </c>
    </row>
    <row r="5198" spans="1:5" x14ac:dyDescent="0.25">
      <c r="A5198" s="17" t="s">
        <v>5366</v>
      </c>
      <c r="E5198" s="17" t="s">
        <v>5366</v>
      </c>
    </row>
    <row r="5199" spans="1:5" x14ac:dyDescent="0.25">
      <c r="A5199" s="17" t="s">
        <v>5367</v>
      </c>
      <c r="E5199" s="17" t="s">
        <v>5367</v>
      </c>
    </row>
    <row r="5200" spans="1:5" x14ac:dyDescent="0.25">
      <c r="A5200" s="17" t="s">
        <v>5368</v>
      </c>
      <c r="E5200" s="17" t="s">
        <v>5368</v>
      </c>
    </row>
    <row r="5201" spans="1:5" x14ac:dyDescent="0.25">
      <c r="A5201" s="17" t="s">
        <v>5369</v>
      </c>
      <c r="E5201" s="17" t="s">
        <v>5369</v>
      </c>
    </row>
    <row r="5202" spans="1:5" x14ac:dyDescent="0.25">
      <c r="A5202" s="17" t="s">
        <v>5370</v>
      </c>
      <c r="E5202" s="17" t="s">
        <v>5370</v>
      </c>
    </row>
    <row r="5203" spans="1:5" x14ac:dyDescent="0.25">
      <c r="A5203" s="17" t="s">
        <v>5371</v>
      </c>
      <c r="E5203" s="17" t="s">
        <v>5371</v>
      </c>
    </row>
    <row r="5204" spans="1:5" x14ac:dyDescent="0.25">
      <c r="A5204" s="17" t="s">
        <v>5372</v>
      </c>
      <c r="E5204" s="17" t="s">
        <v>5372</v>
      </c>
    </row>
    <row r="5205" spans="1:5" x14ac:dyDescent="0.25">
      <c r="A5205" s="17" t="s">
        <v>5373</v>
      </c>
      <c r="E5205" s="17" t="s">
        <v>5373</v>
      </c>
    </row>
    <row r="5206" spans="1:5" x14ac:dyDescent="0.25">
      <c r="A5206" s="17" t="s">
        <v>5374</v>
      </c>
      <c r="E5206" s="17" t="s">
        <v>5374</v>
      </c>
    </row>
    <row r="5207" spans="1:5" x14ac:dyDescent="0.25">
      <c r="A5207" s="17" t="s">
        <v>5375</v>
      </c>
      <c r="E5207" s="17" t="s">
        <v>5375</v>
      </c>
    </row>
    <row r="5208" spans="1:5" x14ac:dyDescent="0.25">
      <c r="A5208" s="17" t="s">
        <v>5376</v>
      </c>
      <c r="E5208" s="17" t="s">
        <v>5376</v>
      </c>
    </row>
    <row r="5209" spans="1:5" x14ac:dyDescent="0.25">
      <c r="A5209" s="17" t="s">
        <v>5377</v>
      </c>
      <c r="E5209" s="17" t="s">
        <v>5377</v>
      </c>
    </row>
    <row r="5210" spans="1:5" x14ac:dyDescent="0.25">
      <c r="A5210" s="17" t="s">
        <v>5378</v>
      </c>
      <c r="E5210" s="17" t="s">
        <v>5378</v>
      </c>
    </row>
    <row r="5211" spans="1:5" x14ac:dyDescent="0.25">
      <c r="A5211" s="17" t="s">
        <v>5379</v>
      </c>
      <c r="E5211" s="17" t="s">
        <v>5379</v>
      </c>
    </row>
    <row r="5212" spans="1:5" x14ac:dyDescent="0.25">
      <c r="A5212" s="17" t="s">
        <v>5380</v>
      </c>
      <c r="E5212" s="17" t="s">
        <v>5380</v>
      </c>
    </row>
    <row r="5213" spans="1:5" x14ac:dyDescent="0.25">
      <c r="A5213" s="17" t="s">
        <v>5381</v>
      </c>
      <c r="E5213" s="17" t="s">
        <v>5381</v>
      </c>
    </row>
    <row r="5214" spans="1:5" x14ac:dyDescent="0.25">
      <c r="A5214" s="17" t="s">
        <v>5382</v>
      </c>
      <c r="E5214" s="17" t="s">
        <v>5382</v>
      </c>
    </row>
    <row r="5215" spans="1:5" x14ac:dyDescent="0.25">
      <c r="A5215" s="17" t="s">
        <v>5383</v>
      </c>
      <c r="E5215" s="17" t="s">
        <v>5383</v>
      </c>
    </row>
    <row r="5216" spans="1:5" x14ac:dyDescent="0.25">
      <c r="A5216" s="17" t="s">
        <v>5384</v>
      </c>
      <c r="E5216" s="17" t="s">
        <v>5384</v>
      </c>
    </row>
    <row r="5217" spans="1:5" x14ac:dyDescent="0.25">
      <c r="A5217" s="17" t="s">
        <v>5385</v>
      </c>
      <c r="E5217" s="17" t="s">
        <v>5385</v>
      </c>
    </row>
    <row r="5218" spans="1:5" x14ac:dyDescent="0.25">
      <c r="A5218" s="17" t="s">
        <v>5386</v>
      </c>
      <c r="E5218" s="17" t="s">
        <v>5386</v>
      </c>
    </row>
    <row r="5219" spans="1:5" x14ac:dyDescent="0.25">
      <c r="A5219" s="17" t="s">
        <v>5387</v>
      </c>
      <c r="E5219" s="17" t="s">
        <v>5387</v>
      </c>
    </row>
    <row r="5220" spans="1:5" x14ac:dyDescent="0.25">
      <c r="A5220" s="17" t="s">
        <v>5388</v>
      </c>
      <c r="E5220" s="17" t="s">
        <v>5388</v>
      </c>
    </row>
    <row r="5221" spans="1:5" x14ac:dyDescent="0.25">
      <c r="A5221" s="17" t="s">
        <v>5389</v>
      </c>
      <c r="E5221" s="17" t="s">
        <v>5389</v>
      </c>
    </row>
    <row r="5222" spans="1:5" x14ac:dyDescent="0.25">
      <c r="A5222" s="17" t="s">
        <v>5390</v>
      </c>
      <c r="E5222" s="17" t="s">
        <v>5390</v>
      </c>
    </row>
    <row r="5223" spans="1:5" x14ac:dyDescent="0.25">
      <c r="A5223" s="17" t="s">
        <v>5391</v>
      </c>
      <c r="E5223" s="17" t="s">
        <v>5391</v>
      </c>
    </row>
    <row r="5224" spans="1:5" x14ac:dyDescent="0.25">
      <c r="A5224" s="17" t="s">
        <v>5392</v>
      </c>
      <c r="E5224" s="17" t="s">
        <v>5392</v>
      </c>
    </row>
    <row r="5225" spans="1:5" x14ac:dyDescent="0.25">
      <c r="A5225" s="17" t="s">
        <v>5393</v>
      </c>
      <c r="E5225" s="17" t="s">
        <v>5393</v>
      </c>
    </row>
    <row r="5226" spans="1:5" x14ac:dyDescent="0.25">
      <c r="A5226" s="17" t="s">
        <v>5394</v>
      </c>
      <c r="E5226" s="17" t="s">
        <v>5394</v>
      </c>
    </row>
    <row r="5227" spans="1:5" x14ac:dyDescent="0.25">
      <c r="A5227" s="17" t="s">
        <v>5395</v>
      </c>
      <c r="E5227" s="17" t="s">
        <v>5395</v>
      </c>
    </row>
    <row r="5228" spans="1:5" x14ac:dyDescent="0.25">
      <c r="A5228" s="17" t="s">
        <v>5396</v>
      </c>
      <c r="E5228" s="17" t="s">
        <v>5396</v>
      </c>
    </row>
    <row r="5229" spans="1:5" x14ac:dyDescent="0.25">
      <c r="A5229" s="17" t="s">
        <v>5397</v>
      </c>
      <c r="E5229" s="17" t="s">
        <v>5397</v>
      </c>
    </row>
    <row r="5230" spans="1:5" x14ac:dyDescent="0.25">
      <c r="A5230" s="17" t="s">
        <v>5398</v>
      </c>
      <c r="E5230" s="17" t="s">
        <v>5398</v>
      </c>
    </row>
    <row r="5231" spans="1:5" x14ac:dyDescent="0.25">
      <c r="A5231" s="17" t="s">
        <v>5399</v>
      </c>
      <c r="E5231" s="17" t="s">
        <v>5399</v>
      </c>
    </row>
    <row r="5232" spans="1:5" x14ac:dyDescent="0.25">
      <c r="A5232" s="17" t="s">
        <v>5400</v>
      </c>
      <c r="E5232" s="17" t="s">
        <v>5400</v>
      </c>
    </row>
    <row r="5233" spans="1:5" x14ac:dyDescent="0.25">
      <c r="A5233" s="17" t="s">
        <v>5401</v>
      </c>
      <c r="E5233" s="17" t="s">
        <v>5401</v>
      </c>
    </row>
    <row r="5234" spans="1:5" x14ac:dyDescent="0.25">
      <c r="A5234" s="17" t="s">
        <v>5402</v>
      </c>
      <c r="E5234" s="17" t="s">
        <v>5402</v>
      </c>
    </row>
    <row r="5235" spans="1:5" x14ac:dyDescent="0.25">
      <c r="A5235" s="17" t="s">
        <v>5403</v>
      </c>
      <c r="E5235" s="17" t="s">
        <v>5403</v>
      </c>
    </row>
    <row r="5236" spans="1:5" x14ac:dyDescent="0.25">
      <c r="A5236" s="17" t="s">
        <v>5404</v>
      </c>
      <c r="E5236" s="17" t="s">
        <v>5404</v>
      </c>
    </row>
    <row r="5237" spans="1:5" x14ac:dyDescent="0.25">
      <c r="A5237" s="17" t="s">
        <v>5405</v>
      </c>
      <c r="E5237" s="17" t="s">
        <v>5405</v>
      </c>
    </row>
    <row r="5238" spans="1:5" x14ac:dyDescent="0.25">
      <c r="A5238" s="17" t="s">
        <v>5406</v>
      </c>
      <c r="E5238" s="17" t="s">
        <v>5406</v>
      </c>
    </row>
    <row r="5239" spans="1:5" x14ac:dyDescent="0.25">
      <c r="A5239" s="17" t="s">
        <v>5407</v>
      </c>
      <c r="E5239" s="17" t="s">
        <v>5407</v>
      </c>
    </row>
    <row r="5240" spans="1:5" x14ac:dyDescent="0.25">
      <c r="A5240" s="17" t="s">
        <v>5408</v>
      </c>
      <c r="E5240" s="17" t="s">
        <v>5408</v>
      </c>
    </row>
    <row r="5241" spans="1:5" x14ac:dyDescent="0.25">
      <c r="A5241" s="17" t="s">
        <v>5409</v>
      </c>
      <c r="E5241" s="17" t="s">
        <v>5409</v>
      </c>
    </row>
    <row r="5242" spans="1:5" x14ac:dyDescent="0.25">
      <c r="A5242" s="17" t="s">
        <v>5410</v>
      </c>
      <c r="E5242" s="17" t="s">
        <v>5410</v>
      </c>
    </row>
    <row r="5243" spans="1:5" x14ac:dyDescent="0.25">
      <c r="A5243" s="17" t="s">
        <v>5411</v>
      </c>
      <c r="E5243" s="17" t="s">
        <v>5411</v>
      </c>
    </row>
    <row r="5244" spans="1:5" x14ac:dyDescent="0.25">
      <c r="A5244" s="17" t="s">
        <v>5412</v>
      </c>
      <c r="E5244" s="17" t="s">
        <v>5412</v>
      </c>
    </row>
    <row r="5245" spans="1:5" x14ac:dyDescent="0.25">
      <c r="A5245" s="17" t="s">
        <v>5413</v>
      </c>
      <c r="E5245" s="17" t="s">
        <v>5413</v>
      </c>
    </row>
    <row r="5246" spans="1:5" x14ac:dyDescent="0.25">
      <c r="A5246" s="17" t="s">
        <v>5414</v>
      </c>
      <c r="E5246" s="17" t="s">
        <v>5414</v>
      </c>
    </row>
    <row r="5247" spans="1:5" x14ac:dyDescent="0.25">
      <c r="A5247" s="17" t="s">
        <v>5415</v>
      </c>
      <c r="E5247" s="17" t="s">
        <v>5415</v>
      </c>
    </row>
    <row r="5248" spans="1:5" x14ac:dyDescent="0.25">
      <c r="A5248" s="17" t="s">
        <v>5416</v>
      </c>
      <c r="E5248" s="17" t="s">
        <v>5416</v>
      </c>
    </row>
    <row r="5249" spans="1:5" x14ac:dyDescent="0.25">
      <c r="A5249" s="17" t="s">
        <v>5417</v>
      </c>
      <c r="E5249" s="17" t="s">
        <v>5417</v>
      </c>
    </row>
    <row r="5250" spans="1:5" x14ac:dyDescent="0.25">
      <c r="A5250" s="17" t="s">
        <v>5418</v>
      </c>
      <c r="E5250" s="17" t="s">
        <v>5418</v>
      </c>
    </row>
    <row r="5251" spans="1:5" x14ac:dyDescent="0.25">
      <c r="A5251" s="17" t="s">
        <v>5419</v>
      </c>
      <c r="E5251" s="17" t="s">
        <v>5419</v>
      </c>
    </row>
    <row r="5252" spans="1:5" x14ac:dyDescent="0.25">
      <c r="A5252" s="17" t="s">
        <v>5420</v>
      </c>
      <c r="E5252" s="17" t="s">
        <v>5420</v>
      </c>
    </row>
    <row r="5253" spans="1:5" x14ac:dyDescent="0.25">
      <c r="A5253" s="17" t="s">
        <v>5421</v>
      </c>
      <c r="E5253" s="17" t="s">
        <v>5421</v>
      </c>
    </row>
    <row r="5254" spans="1:5" x14ac:dyDescent="0.25">
      <c r="A5254" s="17" t="s">
        <v>5422</v>
      </c>
      <c r="E5254" s="17" t="s">
        <v>5422</v>
      </c>
    </row>
    <row r="5255" spans="1:5" x14ac:dyDescent="0.25">
      <c r="A5255" s="17" t="s">
        <v>5423</v>
      </c>
      <c r="E5255" s="17" t="s">
        <v>5423</v>
      </c>
    </row>
    <row r="5256" spans="1:5" x14ac:dyDescent="0.25">
      <c r="A5256" s="17" t="s">
        <v>5424</v>
      </c>
      <c r="E5256" s="17" t="s">
        <v>5424</v>
      </c>
    </row>
    <row r="5257" spans="1:5" x14ac:dyDescent="0.25">
      <c r="A5257" s="17" t="s">
        <v>5425</v>
      </c>
      <c r="E5257" s="17" t="s">
        <v>5425</v>
      </c>
    </row>
    <row r="5258" spans="1:5" x14ac:dyDescent="0.25">
      <c r="A5258" s="17" t="s">
        <v>5426</v>
      </c>
      <c r="E5258" s="17" t="s">
        <v>5426</v>
      </c>
    </row>
    <row r="5259" spans="1:5" x14ac:dyDescent="0.25">
      <c r="A5259" s="17" t="s">
        <v>5427</v>
      </c>
      <c r="E5259" s="17" t="s">
        <v>5427</v>
      </c>
    </row>
    <row r="5260" spans="1:5" x14ac:dyDescent="0.25">
      <c r="A5260" s="17" t="s">
        <v>5428</v>
      </c>
      <c r="E5260" s="17" t="s">
        <v>5428</v>
      </c>
    </row>
    <row r="5261" spans="1:5" x14ac:dyDescent="0.25">
      <c r="A5261" s="17" t="s">
        <v>5429</v>
      </c>
      <c r="E5261" s="17" t="s">
        <v>5429</v>
      </c>
    </row>
    <row r="5262" spans="1:5" x14ac:dyDescent="0.25">
      <c r="A5262" s="17" t="s">
        <v>5430</v>
      </c>
      <c r="E5262" s="17" t="s">
        <v>5430</v>
      </c>
    </row>
    <row r="5263" spans="1:5" x14ac:dyDescent="0.25">
      <c r="A5263" s="17" t="s">
        <v>5431</v>
      </c>
      <c r="E5263" s="17" t="s">
        <v>5431</v>
      </c>
    </row>
    <row r="5264" spans="1:5" x14ac:dyDescent="0.25">
      <c r="A5264" s="17" t="s">
        <v>5432</v>
      </c>
      <c r="E5264" s="17" t="s">
        <v>5432</v>
      </c>
    </row>
    <row r="5265" spans="1:5" x14ac:dyDescent="0.25">
      <c r="A5265" s="17" t="s">
        <v>5433</v>
      </c>
      <c r="E5265" s="17" t="s">
        <v>5433</v>
      </c>
    </row>
    <row r="5266" spans="1:5" x14ac:dyDescent="0.25">
      <c r="A5266" s="17" t="s">
        <v>5434</v>
      </c>
      <c r="E5266" s="17" t="s">
        <v>5434</v>
      </c>
    </row>
    <row r="5267" spans="1:5" x14ac:dyDescent="0.25">
      <c r="A5267" s="17" t="s">
        <v>5435</v>
      </c>
      <c r="E5267" s="17" t="s">
        <v>5435</v>
      </c>
    </row>
    <row r="5268" spans="1:5" x14ac:dyDescent="0.25">
      <c r="A5268" s="17" t="s">
        <v>5436</v>
      </c>
      <c r="E5268" s="17" t="s">
        <v>5436</v>
      </c>
    </row>
    <row r="5269" spans="1:5" x14ac:dyDescent="0.25">
      <c r="A5269" s="17" t="s">
        <v>5437</v>
      </c>
      <c r="E5269" s="17" t="s">
        <v>5437</v>
      </c>
    </row>
    <row r="5270" spans="1:5" x14ac:dyDescent="0.25">
      <c r="A5270" s="17" t="s">
        <v>5438</v>
      </c>
      <c r="E5270" s="17" t="s">
        <v>5438</v>
      </c>
    </row>
    <row r="5271" spans="1:5" x14ac:dyDescent="0.25">
      <c r="A5271" s="17" t="s">
        <v>5439</v>
      </c>
      <c r="E5271" s="17" t="s">
        <v>5439</v>
      </c>
    </row>
    <row r="5272" spans="1:5" x14ac:dyDescent="0.25">
      <c r="A5272" s="17" t="s">
        <v>5440</v>
      </c>
      <c r="E5272" s="17" t="s">
        <v>5440</v>
      </c>
    </row>
    <row r="5273" spans="1:5" x14ac:dyDescent="0.25">
      <c r="A5273" s="17" t="s">
        <v>5441</v>
      </c>
      <c r="E5273" s="17" t="s">
        <v>5441</v>
      </c>
    </row>
    <row r="5274" spans="1:5" x14ac:dyDescent="0.25">
      <c r="A5274" s="17" t="s">
        <v>5442</v>
      </c>
      <c r="E5274" s="17" t="s">
        <v>5442</v>
      </c>
    </row>
    <row r="5275" spans="1:5" x14ac:dyDescent="0.25">
      <c r="A5275" s="17" t="s">
        <v>5443</v>
      </c>
      <c r="E5275" s="17" t="s">
        <v>5443</v>
      </c>
    </row>
    <row r="5276" spans="1:5" x14ac:dyDescent="0.25">
      <c r="A5276" s="17" t="s">
        <v>5444</v>
      </c>
      <c r="E5276" s="17" t="s">
        <v>5444</v>
      </c>
    </row>
    <row r="5277" spans="1:5" x14ac:dyDescent="0.25">
      <c r="A5277" s="17" t="s">
        <v>5445</v>
      </c>
      <c r="E5277" s="17" t="s">
        <v>5445</v>
      </c>
    </row>
    <row r="5278" spans="1:5" x14ac:dyDescent="0.25">
      <c r="A5278" s="17" t="s">
        <v>5446</v>
      </c>
      <c r="E5278" s="17" t="s">
        <v>5446</v>
      </c>
    </row>
    <row r="5279" spans="1:5" x14ac:dyDescent="0.25">
      <c r="A5279" s="17" t="s">
        <v>5447</v>
      </c>
      <c r="E5279" s="17" t="s">
        <v>5447</v>
      </c>
    </row>
    <row r="5280" spans="1:5" x14ac:dyDescent="0.25">
      <c r="A5280" s="17" t="s">
        <v>5448</v>
      </c>
      <c r="E5280" s="17" t="s">
        <v>5448</v>
      </c>
    </row>
    <row r="5281" spans="1:5" x14ac:dyDescent="0.25">
      <c r="A5281" s="17" t="s">
        <v>5449</v>
      </c>
      <c r="E5281" s="17" t="s">
        <v>5449</v>
      </c>
    </row>
    <row r="5282" spans="1:5" x14ac:dyDescent="0.25">
      <c r="A5282" s="17" t="s">
        <v>5450</v>
      </c>
      <c r="E5282" s="17" t="s">
        <v>5450</v>
      </c>
    </row>
    <row r="5283" spans="1:5" x14ac:dyDescent="0.25">
      <c r="A5283" s="17" t="s">
        <v>5451</v>
      </c>
      <c r="E5283" s="17" t="s">
        <v>5451</v>
      </c>
    </row>
    <row r="5284" spans="1:5" x14ac:dyDescent="0.25">
      <c r="A5284" s="17" t="s">
        <v>5452</v>
      </c>
      <c r="E5284" s="17" t="s">
        <v>5452</v>
      </c>
    </row>
    <row r="5285" spans="1:5" x14ac:dyDescent="0.25">
      <c r="A5285" s="17" t="s">
        <v>5453</v>
      </c>
      <c r="E5285" s="17" t="s">
        <v>5453</v>
      </c>
    </row>
    <row r="5286" spans="1:5" x14ac:dyDescent="0.25">
      <c r="A5286" s="17" t="s">
        <v>5454</v>
      </c>
      <c r="E5286" s="17" t="s">
        <v>5454</v>
      </c>
    </row>
    <row r="5287" spans="1:5" x14ac:dyDescent="0.25">
      <c r="A5287" s="17" t="s">
        <v>5455</v>
      </c>
      <c r="E5287" s="17" t="s">
        <v>5455</v>
      </c>
    </row>
    <row r="5288" spans="1:5" x14ac:dyDescent="0.25">
      <c r="A5288" s="17" t="s">
        <v>5456</v>
      </c>
      <c r="E5288" s="17" t="s">
        <v>5456</v>
      </c>
    </row>
    <row r="5289" spans="1:5" x14ac:dyDescent="0.25">
      <c r="A5289" s="17" t="s">
        <v>5457</v>
      </c>
      <c r="E5289" s="17" t="s">
        <v>5457</v>
      </c>
    </row>
    <row r="5290" spans="1:5" x14ac:dyDescent="0.25">
      <c r="A5290" s="17" t="s">
        <v>5458</v>
      </c>
      <c r="E5290" s="17" t="s">
        <v>5458</v>
      </c>
    </row>
    <row r="5291" spans="1:5" x14ac:dyDescent="0.25">
      <c r="A5291" s="17" t="s">
        <v>5459</v>
      </c>
      <c r="E5291" s="17" t="s">
        <v>5459</v>
      </c>
    </row>
    <row r="5292" spans="1:5" x14ac:dyDescent="0.25">
      <c r="A5292" s="17" t="s">
        <v>5460</v>
      </c>
      <c r="E5292" s="17" t="s">
        <v>5460</v>
      </c>
    </row>
    <row r="5293" spans="1:5" x14ac:dyDescent="0.25">
      <c r="A5293" s="17" t="s">
        <v>5461</v>
      </c>
      <c r="E5293" s="17" t="s">
        <v>5461</v>
      </c>
    </row>
    <row r="5294" spans="1:5" x14ac:dyDescent="0.25">
      <c r="A5294" s="17" t="s">
        <v>5462</v>
      </c>
      <c r="E5294" s="17" t="s">
        <v>5462</v>
      </c>
    </row>
    <row r="5295" spans="1:5" x14ac:dyDescent="0.25">
      <c r="A5295" s="17" t="s">
        <v>5463</v>
      </c>
      <c r="E5295" s="17" t="s">
        <v>5463</v>
      </c>
    </row>
    <row r="5296" spans="1:5" x14ac:dyDescent="0.25">
      <c r="A5296" s="17" t="s">
        <v>5464</v>
      </c>
      <c r="E5296" s="17" t="s">
        <v>5464</v>
      </c>
    </row>
    <row r="5297" spans="1:5" x14ac:dyDescent="0.25">
      <c r="A5297" s="17" t="s">
        <v>5465</v>
      </c>
      <c r="E5297" s="17" t="s">
        <v>5465</v>
      </c>
    </row>
    <row r="5298" spans="1:5" x14ac:dyDescent="0.25">
      <c r="A5298" s="17" t="s">
        <v>5466</v>
      </c>
      <c r="E5298" s="17" t="s">
        <v>5466</v>
      </c>
    </row>
    <row r="5299" spans="1:5" x14ac:dyDescent="0.25">
      <c r="A5299" s="17" t="s">
        <v>5467</v>
      </c>
      <c r="E5299" s="17" t="s">
        <v>5467</v>
      </c>
    </row>
    <row r="5300" spans="1:5" x14ac:dyDescent="0.25">
      <c r="A5300" s="17" t="s">
        <v>5468</v>
      </c>
      <c r="E5300" s="17" t="s">
        <v>5468</v>
      </c>
    </row>
    <row r="5301" spans="1:5" x14ac:dyDescent="0.25">
      <c r="A5301" s="17" t="s">
        <v>5469</v>
      </c>
      <c r="E5301" s="17" t="s">
        <v>5469</v>
      </c>
    </row>
    <row r="5302" spans="1:5" x14ac:dyDescent="0.25">
      <c r="A5302" s="17" t="s">
        <v>5470</v>
      </c>
      <c r="E5302" s="17" t="s">
        <v>5470</v>
      </c>
    </row>
    <row r="5303" spans="1:5" x14ac:dyDescent="0.25">
      <c r="A5303" s="17" t="s">
        <v>5471</v>
      </c>
      <c r="E5303" s="17" t="s">
        <v>5471</v>
      </c>
    </row>
    <row r="5304" spans="1:5" x14ac:dyDescent="0.25">
      <c r="A5304" s="17" t="s">
        <v>5472</v>
      </c>
      <c r="E5304" s="17" t="s">
        <v>5472</v>
      </c>
    </row>
    <row r="5305" spans="1:5" x14ac:dyDescent="0.25">
      <c r="A5305" s="17" t="s">
        <v>5473</v>
      </c>
      <c r="E5305" s="17" t="s">
        <v>5473</v>
      </c>
    </row>
    <row r="5306" spans="1:5" x14ac:dyDescent="0.25">
      <c r="A5306" s="17" t="s">
        <v>5474</v>
      </c>
      <c r="E5306" s="17" t="s">
        <v>5474</v>
      </c>
    </row>
    <row r="5307" spans="1:5" x14ac:dyDescent="0.25">
      <c r="A5307" s="17" t="s">
        <v>5475</v>
      </c>
      <c r="E5307" s="17" t="s">
        <v>5475</v>
      </c>
    </row>
    <row r="5308" spans="1:5" x14ac:dyDescent="0.25">
      <c r="A5308" s="17" t="s">
        <v>5476</v>
      </c>
      <c r="E5308" s="17" t="s">
        <v>5476</v>
      </c>
    </row>
    <row r="5309" spans="1:5" x14ac:dyDescent="0.25">
      <c r="A5309" s="17" t="s">
        <v>5477</v>
      </c>
      <c r="E5309" s="17" t="s">
        <v>5477</v>
      </c>
    </row>
    <row r="5310" spans="1:5" x14ac:dyDescent="0.25">
      <c r="A5310" s="17" t="s">
        <v>5478</v>
      </c>
      <c r="E5310" s="17" t="s">
        <v>5478</v>
      </c>
    </row>
    <row r="5311" spans="1:5" x14ac:dyDescent="0.25">
      <c r="A5311" s="17" t="s">
        <v>5479</v>
      </c>
      <c r="E5311" s="17" t="s">
        <v>5479</v>
      </c>
    </row>
    <row r="5312" spans="1:5" x14ac:dyDescent="0.25">
      <c r="A5312" s="17" t="s">
        <v>5480</v>
      </c>
      <c r="E5312" s="17" t="s">
        <v>5480</v>
      </c>
    </row>
    <row r="5313" spans="1:5" x14ac:dyDescent="0.25">
      <c r="A5313" s="17" t="s">
        <v>5481</v>
      </c>
      <c r="E5313" s="17" t="s">
        <v>5481</v>
      </c>
    </row>
    <row r="5314" spans="1:5" x14ac:dyDescent="0.25">
      <c r="A5314" s="17" t="s">
        <v>5482</v>
      </c>
      <c r="E5314" s="17" t="s">
        <v>5482</v>
      </c>
    </row>
    <row r="5315" spans="1:5" x14ac:dyDescent="0.25">
      <c r="A5315" s="17" t="s">
        <v>5483</v>
      </c>
      <c r="E5315" s="17" t="s">
        <v>5483</v>
      </c>
    </row>
    <row r="5316" spans="1:5" x14ac:dyDescent="0.25">
      <c r="A5316" s="17" t="s">
        <v>5484</v>
      </c>
      <c r="E5316" s="17" t="s">
        <v>5484</v>
      </c>
    </row>
    <row r="5317" spans="1:5" x14ac:dyDescent="0.25">
      <c r="A5317" s="17" t="s">
        <v>5485</v>
      </c>
      <c r="E5317" s="17" t="s">
        <v>5485</v>
      </c>
    </row>
    <row r="5318" spans="1:5" x14ac:dyDescent="0.25">
      <c r="A5318" s="17" t="s">
        <v>5486</v>
      </c>
      <c r="E5318" s="17" t="s">
        <v>5486</v>
      </c>
    </row>
    <row r="5319" spans="1:5" x14ac:dyDescent="0.25">
      <c r="A5319" s="17" t="s">
        <v>5487</v>
      </c>
      <c r="E5319" s="17" t="s">
        <v>5487</v>
      </c>
    </row>
    <row r="5320" spans="1:5" x14ac:dyDescent="0.25">
      <c r="A5320" s="17" t="s">
        <v>5488</v>
      </c>
      <c r="E5320" s="17" t="s">
        <v>5488</v>
      </c>
    </row>
    <row r="5321" spans="1:5" x14ac:dyDescent="0.25">
      <c r="A5321" s="17" t="s">
        <v>5489</v>
      </c>
      <c r="E5321" s="17" t="s">
        <v>5489</v>
      </c>
    </row>
    <row r="5322" spans="1:5" x14ac:dyDescent="0.25">
      <c r="A5322" s="17" t="s">
        <v>5490</v>
      </c>
      <c r="E5322" s="17" t="s">
        <v>5490</v>
      </c>
    </row>
    <row r="5323" spans="1:5" x14ac:dyDescent="0.25">
      <c r="A5323" s="17" t="s">
        <v>5491</v>
      </c>
      <c r="E5323" s="17" t="s">
        <v>5491</v>
      </c>
    </row>
    <row r="5324" spans="1:5" x14ac:dyDescent="0.25">
      <c r="A5324" s="17" t="s">
        <v>5492</v>
      </c>
      <c r="E5324" s="17" t="s">
        <v>5492</v>
      </c>
    </row>
    <row r="5325" spans="1:5" x14ac:dyDescent="0.25">
      <c r="A5325" s="17" t="s">
        <v>5493</v>
      </c>
      <c r="E5325" s="17" t="s">
        <v>5493</v>
      </c>
    </row>
    <row r="5326" spans="1:5" x14ac:dyDescent="0.25">
      <c r="A5326" s="17" t="s">
        <v>5494</v>
      </c>
      <c r="E5326" s="17" t="s">
        <v>5494</v>
      </c>
    </row>
    <row r="5327" spans="1:5" x14ac:dyDescent="0.25">
      <c r="A5327" s="17" t="s">
        <v>5495</v>
      </c>
      <c r="E5327" s="17" t="s">
        <v>5495</v>
      </c>
    </row>
    <row r="5328" spans="1:5" x14ac:dyDescent="0.25">
      <c r="A5328" s="17" t="s">
        <v>5496</v>
      </c>
      <c r="E5328" s="17" t="s">
        <v>5496</v>
      </c>
    </row>
    <row r="5329" spans="1:5" x14ac:dyDescent="0.25">
      <c r="A5329" s="17" t="s">
        <v>5497</v>
      </c>
      <c r="E5329" s="17" t="s">
        <v>5497</v>
      </c>
    </row>
    <row r="5330" spans="1:5" x14ac:dyDescent="0.25">
      <c r="A5330" s="17" t="s">
        <v>5498</v>
      </c>
      <c r="E5330" s="17" t="s">
        <v>5498</v>
      </c>
    </row>
    <row r="5331" spans="1:5" x14ac:dyDescent="0.25">
      <c r="A5331" s="17" t="s">
        <v>5499</v>
      </c>
      <c r="E5331" s="17" t="s">
        <v>5499</v>
      </c>
    </row>
    <row r="5332" spans="1:5" x14ac:dyDescent="0.25">
      <c r="A5332" s="17" t="s">
        <v>5500</v>
      </c>
      <c r="E5332" s="17" t="s">
        <v>5500</v>
      </c>
    </row>
    <row r="5333" spans="1:5" x14ac:dyDescent="0.25">
      <c r="A5333" s="17" t="s">
        <v>5501</v>
      </c>
      <c r="E5333" s="17" t="s">
        <v>5501</v>
      </c>
    </row>
    <row r="5334" spans="1:5" x14ac:dyDescent="0.25">
      <c r="A5334" s="17" t="s">
        <v>5502</v>
      </c>
      <c r="E5334" s="17" t="s">
        <v>5502</v>
      </c>
    </row>
    <row r="5335" spans="1:5" x14ac:dyDescent="0.25">
      <c r="A5335" s="17" t="s">
        <v>5503</v>
      </c>
      <c r="E5335" s="17" t="s">
        <v>5503</v>
      </c>
    </row>
    <row r="5336" spans="1:5" x14ac:dyDescent="0.25">
      <c r="A5336" s="17" t="s">
        <v>5504</v>
      </c>
      <c r="E5336" s="17" t="s">
        <v>5504</v>
      </c>
    </row>
    <row r="5337" spans="1:5" x14ac:dyDescent="0.25">
      <c r="A5337" s="17" t="s">
        <v>5505</v>
      </c>
      <c r="E5337" s="17" t="s">
        <v>5505</v>
      </c>
    </row>
    <row r="5338" spans="1:5" x14ac:dyDescent="0.25">
      <c r="A5338" s="17" t="s">
        <v>5506</v>
      </c>
      <c r="E5338" s="17" t="s">
        <v>5506</v>
      </c>
    </row>
    <row r="5339" spans="1:5" x14ac:dyDescent="0.25">
      <c r="A5339" s="17" t="s">
        <v>5507</v>
      </c>
      <c r="E5339" s="17" t="s">
        <v>5507</v>
      </c>
    </row>
    <row r="5340" spans="1:5" x14ac:dyDescent="0.25">
      <c r="A5340" s="17" t="s">
        <v>5508</v>
      </c>
      <c r="E5340" s="17" t="s">
        <v>5508</v>
      </c>
    </row>
    <row r="5341" spans="1:5" x14ac:dyDescent="0.25">
      <c r="A5341" s="17" t="s">
        <v>5509</v>
      </c>
      <c r="E5341" s="17" t="s">
        <v>5509</v>
      </c>
    </row>
    <row r="5342" spans="1:5" x14ac:dyDescent="0.25">
      <c r="A5342" s="17" t="s">
        <v>5510</v>
      </c>
      <c r="E5342" s="17" t="s">
        <v>5510</v>
      </c>
    </row>
    <row r="5343" spans="1:5" x14ac:dyDescent="0.25">
      <c r="A5343" s="17" t="s">
        <v>5511</v>
      </c>
      <c r="E5343" s="17" t="s">
        <v>5511</v>
      </c>
    </row>
    <row r="5344" spans="1:5" x14ac:dyDescent="0.25">
      <c r="A5344" s="17" t="s">
        <v>5512</v>
      </c>
      <c r="E5344" s="17" t="s">
        <v>5512</v>
      </c>
    </row>
    <row r="5345" spans="1:5" x14ac:dyDescent="0.25">
      <c r="A5345" s="17" t="s">
        <v>5513</v>
      </c>
      <c r="E5345" s="17" t="s">
        <v>5513</v>
      </c>
    </row>
    <row r="5346" spans="1:5" x14ac:dyDescent="0.25">
      <c r="A5346" s="17" t="s">
        <v>5514</v>
      </c>
      <c r="E5346" s="17" t="s">
        <v>5514</v>
      </c>
    </row>
    <row r="5347" spans="1:5" x14ac:dyDescent="0.25">
      <c r="A5347" s="17" t="s">
        <v>5515</v>
      </c>
      <c r="E5347" s="17" t="s">
        <v>5515</v>
      </c>
    </row>
    <row r="5348" spans="1:5" x14ac:dyDescent="0.25">
      <c r="A5348" s="17" t="s">
        <v>5516</v>
      </c>
      <c r="E5348" s="17" t="s">
        <v>5516</v>
      </c>
    </row>
    <row r="5349" spans="1:5" x14ac:dyDescent="0.25">
      <c r="A5349" s="17" t="s">
        <v>5517</v>
      </c>
      <c r="E5349" s="17" t="s">
        <v>5517</v>
      </c>
    </row>
    <row r="5350" spans="1:5" x14ac:dyDescent="0.25">
      <c r="A5350" s="17" t="s">
        <v>5518</v>
      </c>
      <c r="E5350" s="17" t="s">
        <v>5518</v>
      </c>
    </row>
    <row r="5351" spans="1:5" x14ac:dyDescent="0.25">
      <c r="A5351" s="17" t="s">
        <v>5519</v>
      </c>
      <c r="E5351" s="17" t="s">
        <v>5519</v>
      </c>
    </row>
    <row r="5352" spans="1:5" x14ac:dyDescent="0.25">
      <c r="A5352" s="17" t="s">
        <v>5520</v>
      </c>
      <c r="E5352" s="17" t="s">
        <v>5520</v>
      </c>
    </row>
    <row r="5353" spans="1:5" x14ac:dyDescent="0.25">
      <c r="A5353" s="17" t="s">
        <v>5521</v>
      </c>
      <c r="E5353" s="17" t="s">
        <v>5521</v>
      </c>
    </row>
    <row r="5354" spans="1:5" x14ac:dyDescent="0.25">
      <c r="A5354" s="17" t="s">
        <v>5522</v>
      </c>
      <c r="E5354" s="17" t="s">
        <v>5522</v>
      </c>
    </row>
    <row r="5355" spans="1:5" x14ac:dyDescent="0.25">
      <c r="A5355" s="17" t="s">
        <v>5523</v>
      </c>
      <c r="E5355" s="17" t="s">
        <v>5523</v>
      </c>
    </row>
    <row r="5356" spans="1:5" x14ac:dyDescent="0.25">
      <c r="A5356" s="17" t="s">
        <v>5524</v>
      </c>
      <c r="E5356" s="17" t="s">
        <v>5524</v>
      </c>
    </row>
    <row r="5357" spans="1:5" x14ac:dyDescent="0.25">
      <c r="A5357" s="17" t="s">
        <v>5525</v>
      </c>
      <c r="E5357" s="17" t="s">
        <v>5525</v>
      </c>
    </row>
    <row r="5358" spans="1:5" x14ac:dyDescent="0.25">
      <c r="A5358" s="17" t="s">
        <v>5526</v>
      </c>
      <c r="E5358" s="17" t="s">
        <v>5526</v>
      </c>
    </row>
    <row r="5359" spans="1:5" x14ac:dyDescent="0.25">
      <c r="A5359" s="17" t="s">
        <v>5527</v>
      </c>
      <c r="E5359" s="17" t="s">
        <v>5527</v>
      </c>
    </row>
    <row r="5360" spans="1:5" x14ac:dyDescent="0.25">
      <c r="A5360" s="17" t="s">
        <v>5528</v>
      </c>
      <c r="E5360" s="17" t="s">
        <v>5528</v>
      </c>
    </row>
    <row r="5361" spans="1:5" x14ac:dyDescent="0.25">
      <c r="A5361" s="17" t="s">
        <v>5529</v>
      </c>
      <c r="E5361" s="17" t="s">
        <v>5529</v>
      </c>
    </row>
    <row r="5362" spans="1:5" x14ac:dyDescent="0.25">
      <c r="A5362" s="17" t="s">
        <v>5530</v>
      </c>
      <c r="E5362" s="17" t="s">
        <v>5530</v>
      </c>
    </row>
    <row r="5363" spans="1:5" x14ac:dyDescent="0.25">
      <c r="A5363" s="17" t="s">
        <v>5531</v>
      </c>
      <c r="E5363" s="17" t="s">
        <v>5531</v>
      </c>
    </row>
    <row r="5364" spans="1:5" x14ac:dyDescent="0.25">
      <c r="A5364" s="17" t="s">
        <v>5532</v>
      </c>
      <c r="E5364" s="17" t="s">
        <v>5532</v>
      </c>
    </row>
    <row r="5365" spans="1:5" x14ac:dyDescent="0.25">
      <c r="A5365" s="17" t="s">
        <v>5533</v>
      </c>
      <c r="E5365" s="17" t="s">
        <v>5533</v>
      </c>
    </row>
    <row r="5366" spans="1:5" x14ac:dyDescent="0.25">
      <c r="A5366" s="17" t="s">
        <v>5534</v>
      </c>
      <c r="E5366" s="17" t="s">
        <v>5534</v>
      </c>
    </row>
    <row r="5367" spans="1:5" x14ac:dyDescent="0.25">
      <c r="A5367" s="17" t="s">
        <v>5535</v>
      </c>
      <c r="E5367" s="17" t="s">
        <v>5535</v>
      </c>
    </row>
    <row r="5368" spans="1:5" x14ac:dyDescent="0.25">
      <c r="A5368" s="17" t="s">
        <v>5536</v>
      </c>
      <c r="E5368" s="17" t="s">
        <v>5536</v>
      </c>
    </row>
    <row r="5369" spans="1:5" x14ac:dyDescent="0.25">
      <c r="A5369" s="17" t="s">
        <v>5537</v>
      </c>
      <c r="E5369" s="17" t="s">
        <v>5537</v>
      </c>
    </row>
    <row r="5370" spans="1:5" x14ac:dyDescent="0.25">
      <c r="A5370" s="17" t="s">
        <v>5538</v>
      </c>
      <c r="E5370" s="17" t="s">
        <v>5538</v>
      </c>
    </row>
    <row r="5371" spans="1:5" x14ac:dyDescent="0.25">
      <c r="A5371" s="17" t="s">
        <v>5539</v>
      </c>
      <c r="E5371" s="17" t="s">
        <v>5539</v>
      </c>
    </row>
    <row r="5372" spans="1:5" x14ac:dyDescent="0.25">
      <c r="A5372" s="17" t="s">
        <v>5540</v>
      </c>
      <c r="E5372" s="17" t="s">
        <v>5540</v>
      </c>
    </row>
    <row r="5373" spans="1:5" x14ac:dyDescent="0.25">
      <c r="A5373" s="17" t="s">
        <v>5541</v>
      </c>
      <c r="E5373" s="17" t="s">
        <v>5541</v>
      </c>
    </row>
    <row r="5374" spans="1:5" x14ac:dyDescent="0.25">
      <c r="A5374" s="17" t="s">
        <v>5542</v>
      </c>
      <c r="E5374" s="17" t="s">
        <v>5542</v>
      </c>
    </row>
    <row r="5375" spans="1:5" x14ac:dyDescent="0.25">
      <c r="A5375" s="17" t="s">
        <v>5543</v>
      </c>
      <c r="E5375" s="17" t="s">
        <v>5543</v>
      </c>
    </row>
    <row r="5376" spans="1:5" x14ac:dyDescent="0.25">
      <c r="A5376" s="17" t="s">
        <v>5544</v>
      </c>
      <c r="E5376" s="17" t="s">
        <v>5544</v>
      </c>
    </row>
    <row r="5377" spans="1:5" x14ac:dyDescent="0.25">
      <c r="A5377" s="17" t="s">
        <v>5545</v>
      </c>
      <c r="E5377" s="17" t="s">
        <v>5545</v>
      </c>
    </row>
    <row r="5378" spans="1:5" x14ac:dyDescent="0.25">
      <c r="A5378" s="17" t="s">
        <v>5546</v>
      </c>
      <c r="E5378" s="17" t="s">
        <v>5546</v>
      </c>
    </row>
    <row r="5379" spans="1:5" x14ac:dyDescent="0.25">
      <c r="A5379" s="17" t="s">
        <v>5547</v>
      </c>
      <c r="E5379" s="17" t="s">
        <v>5547</v>
      </c>
    </row>
    <row r="5380" spans="1:5" x14ac:dyDescent="0.25">
      <c r="A5380" s="17" t="s">
        <v>5548</v>
      </c>
      <c r="E5380" s="17" t="s">
        <v>5548</v>
      </c>
    </row>
    <row r="5381" spans="1:5" x14ac:dyDescent="0.25">
      <c r="A5381" s="17" t="s">
        <v>5549</v>
      </c>
      <c r="E5381" s="17" t="s">
        <v>5549</v>
      </c>
    </row>
    <row r="5382" spans="1:5" x14ac:dyDescent="0.25">
      <c r="A5382" s="17" t="s">
        <v>5550</v>
      </c>
      <c r="E5382" s="17" t="s">
        <v>5550</v>
      </c>
    </row>
    <row r="5383" spans="1:5" x14ac:dyDescent="0.25">
      <c r="A5383" s="17" t="s">
        <v>5551</v>
      </c>
      <c r="E5383" s="17" t="s">
        <v>5551</v>
      </c>
    </row>
    <row r="5384" spans="1:5" x14ac:dyDescent="0.25">
      <c r="A5384" s="17" t="s">
        <v>5552</v>
      </c>
      <c r="E5384" s="17" t="s">
        <v>5552</v>
      </c>
    </row>
    <row r="5385" spans="1:5" x14ac:dyDescent="0.25">
      <c r="A5385" s="17" t="s">
        <v>5553</v>
      </c>
      <c r="E5385" s="17" t="s">
        <v>5553</v>
      </c>
    </row>
    <row r="5386" spans="1:5" x14ac:dyDescent="0.25">
      <c r="A5386" s="17" t="s">
        <v>5554</v>
      </c>
      <c r="E5386" s="17" t="s">
        <v>5554</v>
      </c>
    </row>
    <row r="5387" spans="1:5" x14ac:dyDescent="0.25">
      <c r="A5387" s="17" t="s">
        <v>5555</v>
      </c>
      <c r="E5387" s="17" t="s">
        <v>5555</v>
      </c>
    </row>
    <row r="5388" spans="1:5" x14ac:dyDescent="0.25">
      <c r="A5388" s="17" t="s">
        <v>5556</v>
      </c>
      <c r="E5388" s="17" t="s">
        <v>5556</v>
      </c>
    </row>
    <row r="5389" spans="1:5" x14ac:dyDescent="0.25">
      <c r="A5389" s="17" t="s">
        <v>5557</v>
      </c>
      <c r="E5389" s="17" t="s">
        <v>5557</v>
      </c>
    </row>
    <row r="5390" spans="1:5" x14ac:dyDescent="0.25">
      <c r="A5390" s="17" t="s">
        <v>5558</v>
      </c>
      <c r="E5390" s="17" t="s">
        <v>5558</v>
      </c>
    </row>
    <row r="5391" spans="1:5" x14ac:dyDescent="0.25">
      <c r="A5391" s="17" t="s">
        <v>5559</v>
      </c>
      <c r="E5391" s="17" t="s">
        <v>5559</v>
      </c>
    </row>
    <row r="5392" spans="1:5" x14ac:dyDescent="0.25">
      <c r="A5392" s="17" t="s">
        <v>5560</v>
      </c>
      <c r="E5392" s="17" t="s">
        <v>5560</v>
      </c>
    </row>
    <row r="5393" spans="1:5" x14ac:dyDescent="0.25">
      <c r="A5393" s="17" t="s">
        <v>5561</v>
      </c>
      <c r="E5393" s="17" t="s">
        <v>5561</v>
      </c>
    </row>
    <row r="5394" spans="1:5" x14ac:dyDescent="0.25">
      <c r="A5394" s="17" t="s">
        <v>5562</v>
      </c>
      <c r="E5394" s="17" t="s">
        <v>5562</v>
      </c>
    </row>
    <row r="5395" spans="1:5" x14ac:dyDescent="0.25">
      <c r="A5395" s="17" t="s">
        <v>5563</v>
      </c>
      <c r="E5395" s="17" t="s">
        <v>5563</v>
      </c>
    </row>
    <row r="5396" spans="1:5" x14ac:dyDescent="0.25">
      <c r="A5396" s="17" t="s">
        <v>5564</v>
      </c>
      <c r="E5396" s="17" t="s">
        <v>5564</v>
      </c>
    </row>
    <row r="5397" spans="1:5" x14ac:dyDescent="0.25">
      <c r="A5397" s="17" t="s">
        <v>5565</v>
      </c>
      <c r="E5397" s="17" t="s">
        <v>5565</v>
      </c>
    </row>
    <row r="5398" spans="1:5" x14ac:dyDescent="0.25">
      <c r="A5398" s="17" t="s">
        <v>5566</v>
      </c>
      <c r="E5398" s="17" t="s">
        <v>5566</v>
      </c>
    </row>
    <row r="5399" spans="1:5" x14ac:dyDescent="0.25">
      <c r="A5399" s="17" t="s">
        <v>5567</v>
      </c>
      <c r="E5399" s="17" t="s">
        <v>5567</v>
      </c>
    </row>
    <row r="5400" spans="1:5" x14ac:dyDescent="0.25">
      <c r="A5400" s="17" t="s">
        <v>5568</v>
      </c>
      <c r="E5400" s="17" t="s">
        <v>5568</v>
      </c>
    </row>
    <row r="5401" spans="1:5" x14ac:dyDescent="0.25">
      <c r="A5401" s="17" t="s">
        <v>5569</v>
      </c>
      <c r="E5401" s="17" t="s">
        <v>5569</v>
      </c>
    </row>
    <row r="5402" spans="1:5" x14ac:dyDescent="0.25">
      <c r="A5402" s="17" t="s">
        <v>5570</v>
      </c>
      <c r="E5402" s="17" t="s">
        <v>5570</v>
      </c>
    </row>
    <row r="5403" spans="1:5" x14ac:dyDescent="0.25">
      <c r="A5403" s="17" t="s">
        <v>5571</v>
      </c>
      <c r="E5403" s="17" t="s">
        <v>5571</v>
      </c>
    </row>
    <row r="5404" spans="1:5" x14ac:dyDescent="0.25">
      <c r="A5404" s="17" t="s">
        <v>5572</v>
      </c>
      <c r="E5404" s="17" t="s">
        <v>5572</v>
      </c>
    </row>
    <row r="5405" spans="1:5" x14ac:dyDescent="0.25">
      <c r="A5405" s="17" t="s">
        <v>5573</v>
      </c>
      <c r="E5405" s="17" t="s">
        <v>5573</v>
      </c>
    </row>
    <row r="5406" spans="1:5" x14ac:dyDescent="0.25">
      <c r="A5406" s="17" t="s">
        <v>5574</v>
      </c>
      <c r="E5406" s="17" t="s">
        <v>5574</v>
      </c>
    </row>
    <row r="5407" spans="1:5" x14ac:dyDescent="0.25">
      <c r="A5407" s="17" t="s">
        <v>5575</v>
      </c>
      <c r="E5407" s="17" t="s">
        <v>5575</v>
      </c>
    </row>
    <row r="5408" spans="1:5" x14ac:dyDescent="0.25">
      <c r="A5408" s="17" t="s">
        <v>5576</v>
      </c>
      <c r="E5408" s="17" t="s">
        <v>5576</v>
      </c>
    </row>
    <row r="5409" spans="1:5" x14ac:dyDescent="0.25">
      <c r="A5409" s="17" t="s">
        <v>5577</v>
      </c>
      <c r="E5409" s="17" t="s">
        <v>5577</v>
      </c>
    </row>
    <row r="5410" spans="1:5" x14ac:dyDescent="0.25">
      <c r="A5410" s="17" t="s">
        <v>5578</v>
      </c>
      <c r="E5410" s="17" t="s">
        <v>5578</v>
      </c>
    </row>
    <row r="5411" spans="1:5" x14ac:dyDescent="0.25">
      <c r="A5411" s="17" t="s">
        <v>5579</v>
      </c>
      <c r="E5411" s="17" t="s">
        <v>5579</v>
      </c>
    </row>
    <row r="5412" spans="1:5" x14ac:dyDescent="0.25">
      <c r="A5412" s="17" t="s">
        <v>5580</v>
      </c>
      <c r="E5412" s="17" t="s">
        <v>5580</v>
      </c>
    </row>
    <row r="5413" spans="1:5" x14ac:dyDescent="0.25">
      <c r="A5413" s="17" t="s">
        <v>5581</v>
      </c>
      <c r="E5413" s="17" t="s">
        <v>5581</v>
      </c>
    </row>
    <row r="5414" spans="1:5" x14ac:dyDescent="0.25">
      <c r="A5414" s="17" t="s">
        <v>5582</v>
      </c>
      <c r="E5414" s="17" t="s">
        <v>5582</v>
      </c>
    </row>
    <row r="5415" spans="1:5" x14ac:dyDescent="0.25">
      <c r="A5415" s="17" t="s">
        <v>5583</v>
      </c>
      <c r="E5415" s="17" t="s">
        <v>5583</v>
      </c>
    </row>
    <row r="5416" spans="1:5" x14ac:dyDescent="0.25">
      <c r="A5416" s="17" t="s">
        <v>5584</v>
      </c>
      <c r="E5416" s="17" t="s">
        <v>5584</v>
      </c>
    </row>
    <row r="5417" spans="1:5" x14ac:dyDescent="0.25">
      <c r="A5417" s="17" t="s">
        <v>5585</v>
      </c>
      <c r="E5417" s="17" t="s">
        <v>5585</v>
      </c>
    </row>
    <row r="5418" spans="1:5" x14ac:dyDescent="0.25">
      <c r="A5418" s="17" t="s">
        <v>5586</v>
      </c>
      <c r="E5418" s="17" t="s">
        <v>5586</v>
      </c>
    </row>
    <row r="5419" spans="1:5" x14ac:dyDescent="0.25">
      <c r="A5419" s="17" t="s">
        <v>5587</v>
      </c>
      <c r="E5419" s="17" t="s">
        <v>5587</v>
      </c>
    </row>
    <row r="5420" spans="1:5" x14ac:dyDescent="0.25">
      <c r="A5420" s="17" t="s">
        <v>5588</v>
      </c>
      <c r="E5420" s="17" t="s">
        <v>5588</v>
      </c>
    </row>
    <row r="5421" spans="1:5" x14ac:dyDescent="0.25">
      <c r="A5421" s="17" t="s">
        <v>5589</v>
      </c>
      <c r="E5421" s="17" t="s">
        <v>5589</v>
      </c>
    </row>
    <row r="5422" spans="1:5" x14ac:dyDescent="0.25">
      <c r="A5422" s="17" t="s">
        <v>5590</v>
      </c>
      <c r="E5422" s="17" t="s">
        <v>5590</v>
      </c>
    </row>
    <row r="5423" spans="1:5" x14ac:dyDescent="0.25">
      <c r="A5423" s="17" t="s">
        <v>5591</v>
      </c>
      <c r="E5423" s="17" t="s">
        <v>5591</v>
      </c>
    </row>
    <row r="5424" spans="1:5" x14ac:dyDescent="0.25">
      <c r="A5424" s="17" t="s">
        <v>5592</v>
      </c>
      <c r="E5424" s="17" t="s">
        <v>5592</v>
      </c>
    </row>
    <row r="5425" spans="1:5" x14ac:dyDescent="0.25">
      <c r="A5425" s="17" t="s">
        <v>5593</v>
      </c>
      <c r="E5425" s="17" t="s">
        <v>5593</v>
      </c>
    </row>
    <row r="5426" spans="1:5" x14ac:dyDescent="0.25">
      <c r="A5426" s="17" t="s">
        <v>5594</v>
      </c>
      <c r="E5426" s="17" t="s">
        <v>5594</v>
      </c>
    </row>
    <row r="5427" spans="1:5" x14ac:dyDescent="0.25">
      <c r="A5427" s="17" t="s">
        <v>5595</v>
      </c>
      <c r="E5427" s="17" t="s">
        <v>5595</v>
      </c>
    </row>
    <row r="5428" spans="1:5" x14ac:dyDescent="0.25">
      <c r="A5428" s="17" t="s">
        <v>5596</v>
      </c>
      <c r="E5428" s="17" t="s">
        <v>5596</v>
      </c>
    </row>
    <row r="5429" spans="1:5" x14ac:dyDescent="0.25">
      <c r="A5429" s="17" t="s">
        <v>5597</v>
      </c>
      <c r="E5429" s="17" t="s">
        <v>5597</v>
      </c>
    </row>
    <row r="5430" spans="1:5" x14ac:dyDescent="0.25">
      <c r="A5430" s="17" t="s">
        <v>5598</v>
      </c>
      <c r="E5430" s="17" t="s">
        <v>5598</v>
      </c>
    </row>
    <row r="5431" spans="1:5" x14ac:dyDescent="0.25">
      <c r="A5431" s="17" t="s">
        <v>5599</v>
      </c>
      <c r="E5431" s="17" t="s">
        <v>5599</v>
      </c>
    </row>
    <row r="5432" spans="1:5" x14ac:dyDescent="0.25">
      <c r="A5432" s="17" t="s">
        <v>5600</v>
      </c>
      <c r="E5432" s="17" t="s">
        <v>5600</v>
      </c>
    </row>
    <row r="5433" spans="1:5" x14ac:dyDescent="0.25">
      <c r="A5433" s="17" t="s">
        <v>5601</v>
      </c>
      <c r="E5433" s="17" t="s">
        <v>5601</v>
      </c>
    </row>
    <row r="5434" spans="1:5" x14ac:dyDescent="0.25">
      <c r="A5434" s="17" t="s">
        <v>5602</v>
      </c>
      <c r="E5434" s="17" t="s">
        <v>5602</v>
      </c>
    </row>
    <row r="5435" spans="1:5" x14ac:dyDescent="0.25">
      <c r="A5435" s="17" t="s">
        <v>5603</v>
      </c>
      <c r="E5435" s="17" t="s">
        <v>5603</v>
      </c>
    </row>
    <row r="5436" spans="1:5" x14ac:dyDescent="0.25">
      <c r="A5436" s="17" t="s">
        <v>5604</v>
      </c>
      <c r="E5436" s="17" t="s">
        <v>5604</v>
      </c>
    </row>
    <row r="5437" spans="1:5" x14ac:dyDescent="0.25">
      <c r="A5437" s="17" t="s">
        <v>5605</v>
      </c>
      <c r="E5437" s="17" t="s">
        <v>5605</v>
      </c>
    </row>
    <row r="5438" spans="1:5" x14ac:dyDescent="0.25">
      <c r="A5438" s="17" t="s">
        <v>5606</v>
      </c>
      <c r="E5438" s="17" t="s">
        <v>5606</v>
      </c>
    </row>
    <row r="5439" spans="1:5" x14ac:dyDescent="0.25">
      <c r="A5439" s="17" t="s">
        <v>5607</v>
      </c>
      <c r="E5439" s="17" t="s">
        <v>5607</v>
      </c>
    </row>
    <row r="5440" spans="1:5" x14ac:dyDescent="0.25">
      <c r="A5440" s="17" t="s">
        <v>5608</v>
      </c>
      <c r="E5440" s="17" t="s">
        <v>5608</v>
      </c>
    </row>
    <row r="5441" spans="1:5" x14ac:dyDescent="0.25">
      <c r="A5441" s="17" t="s">
        <v>5609</v>
      </c>
      <c r="E5441" s="17" t="s">
        <v>5609</v>
      </c>
    </row>
    <row r="5442" spans="1:5" x14ac:dyDescent="0.25">
      <c r="A5442" s="17" t="s">
        <v>5610</v>
      </c>
      <c r="E5442" s="17" t="s">
        <v>5610</v>
      </c>
    </row>
    <row r="5443" spans="1:5" x14ac:dyDescent="0.25">
      <c r="A5443" s="17" t="s">
        <v>5611</v>
      </c>
      <c r="E5443" s="17" t="s">
        <v>5611</v>
      </c>
    </row>
    <row r="5444" spans="1:5" x14ac:dyDescent="0.25">
      <c r="A5444" s="17" t="s">
        <v>5612</v>
      </c>
      <c r="E5444" s="17" t="s">
        <v>5612</v>
      </c>
    </row>
    <row r="5445" spans="1:5" x14ac:dyDescent="0.25">
      <c r="A5445" s="17" t="s">
        <v>5613</v>
      </c>
      <c r="E5445" s="17" t="s">
        <v>5613</v>
      </c>
    </row>
    <row r="5446" spans="1:5" x14ac:dyDescent="0.25">
      <c r="A5446" s="17" t="s">
        <v>5614</v>
      </c>
      <c r="E5446" s="17" t="s">
        <v>5614</v>
      </c>
    </row>
    <row r="5447" spans="1:5" x14ac:dyDescent="0.25">
      <c r="A5447" s="17" t="s">
        <v>5615</v>
      </c>
      <c r="E5447" s="17" t="s">
        <v>5615</v>
      </c>
    </row>
    <row r="5448" spans="1:5" x14ac:dyDescent="0.25">
      <c r="A5448" s="17" t="s">
        <v>5616</v>
      </c>
      <c r="E5448" s="17" t="s">
        <v>5616</v>
      </c>
    </row>
    <row r="5449" spans="1:5" x14ac:dyDescent="0.25">
      <c r="A5449" s="17" t="s">
        <v>5617</v>
      </c>
      <c r="E5449" s="17" t="s">
        <v>5617</v>
      </c>
    </row>
    <row r="5450" spans="1:5" x14ac:dyDescent="0.25">
      <c r="A5450" s="17" t="s">
        <v>5618</v>
      </c>
      <c r="E5450" s="17" t="s">
        <v>5618</v>
      </c>
    </row>
    <row r="5451" spans="1:5" x14ac:dyDescent="0.25">
      <c r="A5451" s="17" t="s">
        <v>5619</v>
      </c>
      <c r="E5451" s="17" t="s">
        <v>5619</v>
      </c>
    </row>
    <row r="5452" spans="1:5" x14ac:dyDescent="0.25">
      <c r="A5452" s="17" t="s">
        <v>5620</v>
      </c>
      <c r="E5452" s="17" t="s">
        <v>5620</v>
      </c>
    </row>
    <row r="5453" spans="1:5" x14ac:dyDescent="0.25">
      <c r="A5453" s="17" t="s">
        <v>5621</v>
      </c>
      <c r="E5453" s="17" t="s">
        <v>5621</v>
      </c>
    </row>
    <row r="5454" spans="1:5" x14ac:dyDescent="0.25">
      <c r="A5454" s="17" t="s">
        <v>5622</v>
      </c>
      <c r="E5454" s="17" t="s">
        <v>5622</v>
      </c>
    </row>
    <row r="5455" spans="1:5" x14ac:dyDescent="0.25">
      <c r="A5455" s="17" t="s">
        <v>5623</v>
      </c>
      <c r="E5455" s="17" t="s">
        <v>5623</v>
      </c>
    </row>
    <row r="5456" spans="1:5" x14ac:dyDescent="0.25">
      <c r="A5456" s="17" t="s">
        <v>5624</v>
      </c>
      <c r="E5456" s="17" t="s">
        <v>5624</v>
      </c>
    </row>
    <row r="5457" spans="1:5" x14ac:dyDescent="0.25">
      <c r="A5457" s="17" t="s">
        <v>5625</v>
      </c>
      <c r="E5457" s="17" t="s">
        <v>5625</v>
      </c>
    </row>
    <row r="5458" spans="1:5" x14ac:dyDescent="0.25">
      <c r="A5458" s="17" t="s">
        <v>5626</v>
      </c>
      <c r="E5458" s="17" t="s">
        <v>5626</v>
      </c>
    </row>
    <row r="5459" spans="1:5" x14ac:dyDescent="0.25">
      <c r="A5459" s="17" t="s">
        <v>5627</v>
      </c>
      <c r="E5459" s="17" t="s">
        <v>5627</v>
      </c>
    </row>
    <row r="5460" spans="1:5" x14ac:dyDescent="0.25">
      <c r="A5460" s="17" t="s">
        <v>5628</v>
      </c>
      <c r="E5460" s="17" t="s">
        <v>5628</v>
      </c>
    </row>
    <row r="5461" spans="1:5" x14ac:dyDescent="0.25">
      <c r="A5461" s="17" t="s">
        <v>5629</v>
      </c>
      <c r="E5461" s="17" t="s">
        <v>5629</v>
      </c>
    </row>
    <row r="5462" spans="1:5" x14ac:dyDescent="0.25">
      <c r="A5462" s="17" t="s">
        <v>5630</v>
      </c>
      <c r="E5462" s="17" t="s">
        <v>5630</v>
      </c>
    </row>
    <row r="5463" spans="1:5" x14ac:dyDescent="0.25">
      <c r="A5463" s="17" t="s">
        <v>5631</v>
      </c>
      <c r="E5463" s="17" t="s">
        <v>5631</v>
      </c>
    </row>
    <row r="5464" spans="1:5" x14ac:dyDescent="0.25">
      <c r="A5464" s="17" t="s">
        <v>5632</v>
      </c>
      <c r="E5464" s="17" t="s">
        <v>5632</v>
      </c>
    </row>
    <row r="5465" spans="1:5" x14ac:dyDescent="0.25">
      <c r="A5465" s="17" t="s">
        <v>5633</v>
      </c>
      <c r="E5465" s="17" t="s">
        <v>5633</v>
      </c>
    </row>
    <row r="5466" spans="1:5" x14ac:dyDescent="0.25">
      <c r="A5466" s="17" t="s">
        <v>5634</v>
      </c>
      <c r="E5466" s="17" t="s">
        <v>5634</v>
      </c>
    </row>
    <row r="5467" spans="1:5" x14ac:dyDescent="0.25">
      <c r="A5467" s="17" t="s">
        <v>5635</v>
      </c>
      <c r="E5467" s="17" t="s">
        <v>5635</v>
      </c>
    </row>
    <row r="5468" spans="1:5" x14ac:dyDescent="0.25">
      <c r="A5468" s="17" t="s">
        <v>5636</v>
      </c>
      <c r="E5468" s="17" t="s">
        <v>5636</v>
      </c>
    </row>
    <row r="5469" spans="1:5" x14ac:dyDescent="0.25">
      <c r="A5469" s="17" t="s">
        <v>5637</v>
      </c>
      <c r="E5469" s="17" t="s">
        <v>5637</v>
      </c>
    </row>
    <row r="5470" spans="1:5" x14ac:dyDescent="0.25">
      <c r="A5470" s="17" t="s">
        <v>5638</v>
      </c>
      <c r="E5470" s="17" t="s">
        <v>5638</v>
      </c>
    </row>
    <row r="5471" spans="1:5" x14ac:dyDescent="0.25">
      <c r="A5471" s="17" t="s">
        <v>5639</v>
      </c>
      <c r="E5471" s="17" t="s">
        <v>5639</v>
      </c>
    </row>
    <row r="5472" spans="1:5" x14ac:dyDescent="0.25">
      <c r="A5472" s="17" t="s">
        <v>5640</v>
      </c>
      <c r="E5472" s="17" t="s">
        <v>5640</v>
      </c>
    </row>
    <row r="5473" spans="1:5" x14ac:dyDescent="0.25">
      <c r="A5473" s="17" t="s">
        <v>5641</v>
      </c>
      <c r="E5473" s="17" t="s">
        <v>5641</v>
      </c>
    </row>
    <row r="5474" spans="1:5" x14ac:dyDescent="0.25">
      <c r="A5474" s="17" t="s">
        <v>5642</v>
      </c>
      <c r="E5474" s="17" t="s">
        <v>5642</v>
      </c>
    </row>
    <row r="5475" spans="1:5" x14ac:dyDescent="0.25">
      <c r="A5475" s="17" t="s">
        <v>5643</v>
      </c>
      <c r="E5475" s="17" t="s">
        <v>5643</v>
      </c>
    </row>
    <row r="5476" spans="1:5" x14ac:dyDescent="0.25">
      <c r="A5476" s="17" t="s">
        <v>5644</v>
      </c>
      <c r="E5476" s="17" t="s">
        <v>5644</v>
      </c>
    </row>
    <row r="5477" spans="1:5" x14ac:dyDescent="0.25">
      <c r="A5477" s="17" t="s">
        <v>5645</v>
      </c>
      <c r="E5477" s="17" t="s">
        <v>5645</v>
      </c>
    </row>
    <row r="5478" spans="1:5" x14ac:dyDescent="0.25">
      <c r="A5478" s="17" t="s">
        <v>5646</v>
      </c>
      <c r="E5478" s="17" t="s">
        <v>5646</v>
      </c>
    </row>
    <row r="5479" spans="1:5" x14ac:dyDescent="0.25">
      <c r="A5479" s="17" t="s">
        <v>5647</v>
      </c>
      <c r="E5479" s="17" t="s">
        <v>5647</v>
      </c>
    </row>
    <row r="5480" spans="1:5" x14ac:dyDescent="0.25">
      <c r="A5480" s="17" t="s">
        <v>5648</v>
      </c>
      <c r="E5480" s="17" t="s">
        <v>5648</v>
      </c>
    </row>
    <row r="5481" spans="1:5" x14ac:dyDescent="0.25">
      <c r="A5481" s="17" t="s">
        <v>5649</v>
      </c>
      <c r="E5481" s="17" t="s">
        <v>5649</v>
      </c>
    </row>
    <row r="5482" spans="1:5" x14ac:dyDescent="0.25">
      <c r="A5482" s="17" t="s">
        <v>5650</v>
      </c>
      <c r="E5482" s="17" t="s">
        <v>5650</v>
      </c>
    </row>
    <row r="5483" spans="1:5" x14ac:dyDescent="0.25">
      <c r="A5483" s="17" t="s">
        <v>5651</v>
      </c>
      <c r="E5483" s="17" t="s">
        <v>5651</v>
      </c>
    </row>
    <row r="5484" spans="1:5" x14ac:dyDescent="0.25">
      <c r="A5484" s="17" t="s">
        <v>5652</v>
      </c>
      <c r="E5484" s="17" t="s">
        <v>5652</v>
      </c>
    </row>
    <row r="5485" spans="1:5" x14ac:dyDescent="0.25">
      <c r="A5485" s="17" t="s">
        <v>5653</v>
      </c>
      <c r="E5485" s="17" t="s">
        <v>5653</v>
      </c>
    </row>
    <row r="5486" spans="1:5" x14ac:dyDescent="0.25">
      <c r="A5486" s="17" t="s">
        <v>5654</v>
      </c>
      <c r="E5486" s="17" t="s">
        <v>5654</v>
      </c>
    </row>
    <row r="5487" spans="1:5" x14ac:dyDescent="0.25">
      <c r="A5487" s="17" t="s">
        <v>5655</v>
      </c>
      <c r="E5487" s="17" t="s">
        <v>5655</v>
      </c>
    </row>
    <row r="5488" spans="1:5" x14ac:dyDescent="0.25">
      <c r="A5488" s="17" t="s">
        <v>5656</v>
      </c>
      <c r="E5488" s="17" t="s">
        <v>5656</v>
      </c>
    </row>
    <row r="5489" spans="1:5" x14ac:dyDescent="0.25">
      <c r="A5489" s="17" t="s">
        <v>5657</v>
      </c>
      <c r="E5489" s="17" t="s">
        <v>5657</v>
      </c>
    </row>
    <row r="5490" spans="1:5" x14ac:dyDescent="0.25">
      <c r="A5490" s="17" t="s">
        <v>5658</v>
      </c>
      <c r="E5490" s="17" t="s">
        <v>5658</v>
      </c>
    </row>
    <row r="5491" spans="1:5" x14ac:dyDescent="0.25">
      <c r="A5491" s="17" t="s">
        <v>5659</v>
      </c>
      <c r="E5491" s="17" t="s">
        <v>5659</v>
      </c>
    </row>
    <row r="5492" spans="1:5" x14ac:dyDescent="0.25">
      <c r="A5492" s="17" t="s">
        <v>5660</v>
      </c>
      <c r="E5492" s="17" t="s">
        <v>5660</v>
      </c>
    </row>
    <row r="5493" spans="1:5" x14ac:dyDescent="0.25">
      <c r="A5493" s="17" t="s">
        <v>5661</v>
      </c>
      <c r="E5493" s="17" t="s">
        <v>5661</v>
      </c>
    </row>
    <row r="5494" spans="1:5" x14ac:dyDescent="0.25">
      <c r="A5494" s="17" t="s">
        <v>5662</v>
      </c>
      <c r="E5494" s="17" t="s">
        <v>5662</v>
      </c>
    </row>
    <row r="5495" spans="1:5" x14ac:dyDescent="0.25">
      <c r="A5495" s="17" t="s">
        <v>5663</v>
      </c>
      <c r="E5495" s="17" t="s">
        <v>5663</v>
      </c>
    </row>
    <row r="5496" spans="1:5" x14ac:dyDescent="0.25">
      <c r="A5496" s="17" t="s">
        <v>5664</v>
      </c>
      <c r="E5496" s="17" t="s">
        <v>5664</v>
      </c>
    </row>
    <row r="5497" spans="1:5" x14ac:dyDescent="0.25">
      <c r="A5497" s="17" t="s">
        <v>5665</v>
      </c>
      <c r="E5497" s="17" t="s">
        <v>5665</v>
      </c>
    </row>
    <row r="5498" spans="1:5" x14ac:dyDescent="0.25">
      <c r="A5498" s="17" t="s">
        <v>5666</v>
      </c>
      <c r="E5498" s="17" t="s">
        <v>5666</v>
      </c>
    </row>
    <row r="5499" spans="1:5" x14ac:dyDescent="0.25">
      <c r="A5499" s="17" t="s">
        <v>5667</v>
      </c>
      <c r="E5499" s="17" t="s">
        <v>5667</v>
      </c>
    </row>
    <row r="5500" spans="1:5" x14ac:dyDescent="0.25">
      <c r="A5500" s="17" t="s">
        <v>5668</v>
      </c>
      <c r="E5500" s="17" t="s">
        <v>5668</v>
      </c>
    </row>
    <row r="5501" spans="1:5" x14ac:dyDescent="0.25">
      <c r="A5501" s="17" t="s">
        <v>5669</v>
      </c>
      <c r="E5501" s="17" t="s">
        <v>5669</v>
      </c>
    </row>
    <row r="5502" spans="1:5" x14ac:dyDescent="0.25">
      <c r="A5502" s="17" t="s">
        <v>5670</v>
      </c>
      <c r="E5502" s="17" t="s">
        <v>5670</v>
      </c>
    </row>
    <row r="5503" spans="1:5" x14ac:dyDescent="0.25">
      <c r="A5503" s="17" t="s">
        <v>5671</v>
      </c>
      <c r="E5503" s="17" t="s">
        <v>5671</v>
      </c>
    </row>
    <row r="5504" spans="1:5" x14ac:dyDescent="0.25">
      <c r="A5504" s="17" t="s">
        <v>5672</v>
      </c>
      <c r="E5504" s="17" t="s">
        <v>5672</v>
      </c>
    </row>
    <row r="5505" spans="1:5" x14ac:dyDescent="0.25">
      <c r="A5505" s="17" t="s">
        <v>5673</v>
      </c>
      <c r="E5505" s="17" t="s">
        <v>5673</v>
      </c>
    </row>
    <row r="5506" spans="1:5" x14ac:dyDescent="0.25">
      <c r="A5506" s="17" t="s">
        <v>5674</v>
      </c>
      <c r="E5506" s="17" t="s">
        <v>5674</v>
      </c>
    </row>
    <row r="5507" spans="1:5" x14ac:dyDescent="0.25">
      <c r="A5507" s="17" t="s">
        <v>5675</v>
      </c>
      <c r="E5507" s="17" t="s">
        <v>5675</v>
      </c>
    </row>
    <row r="5508" spans="1:5" x14ac:dyDescent="0.25">
      <c r="A5508" s="17" t="s">
        <v>5676</v>
      </c>
      <c r="E5508" s="17" t="s">
        <v>5676</v>
      </c>
    </row>
    <row r="5509" spans="1:5" x14ac:dyDescent="0.25">
      <c r="A5509" s="17" t="s">
        <v>5677</v>
      </c>
      <c r="E5509" s="17" t="s">
        <v>5677</v>
      </c>
    </row>
    <row r="5510" spans="1:5" x14ac:dyDescent="0.25">
      <c r="A5510" s="17" t="s">
        <v>5678</v>
      </c>
      <c r="E5510" s="17" t="s">
        <v>5678</v>
      </c>
    </row>
    <row r="5511" spans="1:5" x14ac:dyDescent="0.25">
      <c r="A5511" s="17" t="s">
        <v>5679</v>
      </c>
      <c r="E5511" s="17" t="s">
        <v>5679</v>
      </c>
    </row>
    <row r="5512" spans="1:5" x14ac:dyDescent="0.25">
      <c r="A5512" s="17" t="s">
        <v>5680</v>
      </c>
      <c r="E5512" s="17" t="s">
        <v>5680</v>
      </c>
    </row>
    <row r="5513" spans="1:5" x14ac:dyDescent="0.25">
      <c r="A5513" s="17" t="s">
        <v>5681</v>
      </c>
      <c r="E5513" s="17" t="s">
        <v>5681</v>
      </c>
    </row>
    <row r="5514" spans="1:5" x14ac:dyDescent="0.25">
      <c r="A5514" s="17" t="s">
        <v>5682</v>
      </c>
      <c r="E5514" s="17" t="s">
        <v>5682</v>
      </c>
    </row>
    <row r="5515" spans="1:5" x14ac:dyDescent="0.25">
      <c r="A5515" s="17" t="s">
        <v>5683</v>
      </c>
      <c r="E5515" s="17" t="s">
        <v>5683</v>
      </c>
    </row>
    <row r="5516" spans="1:5" x14ac:dyDescent="0.25">
      <c r="A5516" s="17" t="s">
        <v>5684</v>
      </c>
      <c r="E5516" s="17" t="s">
        <v>5684</v>
      </c>
    </row>
    <row r="5517" spans="1:5" x14ac:dyDescent="0.25">
      <c r="A5517" s="17" t="s">
        <v>5685</v>
      </c>
      <c r="E5517" s="17" t="s">
        <v>5685</v>
      </c>
    </row>
    <row r="5518" spans="1:5" x14ac:dyDescent="0.25">
      <c r="A5518" s="17" t="s">
        <v>5686</v>
      </c>
      <c r="E5518" s="17" t="s">
        <v>5686</v>
      </c>
    </row>
    <row r="5519" spans="1:5" x14ac:dyDescent="0.25">
      <c r="A5519" s="17" t="s">
        <v>5687</v>
      </c>
      <c r="E5519" s="17" t="s">
        <v>5687</v>
      </c>
    </row>
    <row r="5520" spans="1:5" x14ac:dyDescent="0.25">
      <c r="A5520" s="17" t="s">
        <v>5688</v>
      </c>
      <c r="E5520" s="17" t="s">
        <v>5688</v>
      </c>
    </row>
    <row r="5521" spans="1:5" x14ac:dyDescent="0.25">
      <c r="A5521" s="17" t="s">
        <v>5689</v>
      </c>
      <c r="E5521" s="17" t="s">
        <v>5689</v>
      </c>
    </row>
    <row r="5522" spans="1:5" x14ac:dyDescent="0.25">
      <c r="A5522" s="17" t="s">
        <v>5690</v>
      </c>
      <c r="E5522" s="17" t="s">
        <v>5690</v>
      </c>
    </row>
    <row r="5523" spans="1:5" x14ac:dyDescent="0.25">
      <c r="A5523" s="17" t="s">
        <v>5691</v>
      </c>
      <c r="E5523" s="17" t="s">
        <v>5691</v>
      </c>
    </row>
    <row r="5524" spans="1:5" x14ac:dyDescent="0.25">
      <c r="A5524" s="17" t="s">
        <v>5692</v>
      </c>
      <c r="E5524" s="17" t="s">
        <v>5692</v>
      </c>
    </row>
    <row r="5525" spans="1:5" x14ac:dyDescent="0.25">
      <c r="A5525" s="17" t="s">
        <v>5693</v>
      </c>
      <c r="E5525" s="17" t="s">
        <v>5693</v>
      </c>
    </row>
    <row r="5526" spans="1:5" x14ac:dyDescent="0.25">
      <c r="A5526" s="17" t="s">
        <v>5694</v>
      </c>
      <c r="E5526" s="17" t="s">
        <v>5694</v>
      </c>
    </row>
    <row r="5527" spans="1:5" x14ac:dyDescent="0.25">
      <c r="A5527" s="17" t="s">
        <v>5695</v>
      </c>
      <c r="E5527" s="17" t="s">
        <v>5695</v>
      </c>
    </row>
    <row r="5528" spans="1:5" x14ac:dyDescent="0.25">
      <c r="A5528" s="17" t="s">
        <v>5696</v>
      </c>
      <c r="E5528" s="17" t="s">
        <v>5696</v>
      </c>
    </row>
    <row r="5529" spans="1:5" x14ac:dyDescent="0.25">
      <c r="A5529" s="17" t="s">
        <v>5697</v>
      </c>
      <c r="E5529" s="17" t="s">
        <v>5697</v>
      </c>
    </row>
    <row r="5530" spans="1:5" x14ac:dyDescent="0.25">
      <c r="A5530" s="17" t="s">
        <v>5698</v>
      </c>
      <c r="E5530" s="17" t="s">
        <v>5698</v>
      </c>
    </row>
    <row r="5531" spans="1:5" x14ac:dyDescent="0.25">
      <c r="A5531" s="17" t="s">
        <v>5699</v>
      </c>
      <c r="E5531" s="17" t="s">
        <v>5699</v>
      </c>
    </row>
    <row r="5532" spans="1:5" x14ac:dyDescent="0.25">
      <c r="A5532" s="17" t="s">
        <v>5700</v>
      </c>
      <c r="E5532" s="17" t="s">
        <v>5700</v>
      </c>
    </row>
    <row r="5533" spans="1:5" x14ac:dyDescent="0.25">
      <c r="A5533" s="17" t="s">
        <v>5701</v>
      </c>
      <c r="E5533" s="17" t="s">
        <v>5701</v>
      </c>
    </row>
    <row r="5534" spans="1:5" x14ac:dyDescent="0.25">
      <c r="A5534" s="17" t="s">
        <v>5702</v>
      </c>
      <c r="E5534" s="17" t="s">
        <v>5702</v>
      </c>
    </row>
    <row r="5535" spans="1:5" x14ac:dyDescent="0.25">
      <c r="A5535" s="17" t="s">
        <v>5703</v>
      </c>
      <c r="E5535" s="17" t="s">
        <v>5703</v>
      </c>
    </row>
    <row r="5536" spans="1:5" x14ac:dyDescent="0.25">
      <c r="A5536" s="17" t="s">
        <v>5704</v>
      </c>
      <c r="E5536" s="17" t="s">
        <v>5704</v>
      </c>
    </row>
    <row r="5537" spans="1:5" x14ac:dyDescent="0.25">
      <c r="A5537" s="17" t="s">
        <v>5705</v>
      </c>
      <c r="E5537" s="17" t="s">
        <v>5705</v>
      </c>
    </row>
    <row r="5538" spans="1:5" x14ac:dyDescent="0.25">
      <c r="A5538" s="17" t="s">
        <v>5706</v>
      </c>
      <c r="E5538" s="17" t="s">
        <v>5706</v>
      </c>
    </row>
    <row r="5539" spans="1:5" x14ac:dyDescent="0.25">
      <c r="A5539" s="17" t="s">
        <v>5707</v>
      </c>
      <c r="E5539" s="17" t="s">
        <v>5707</v>
      </c>
    </row>
    <row r="5540" spans="1:5" x14ac:dyDescent="0.25">
      <c r="A5540" s="17" t="s">
        <v>5708</v>
      </c>
      <c r="E5540" s="17" t="s">
        <v>5708</v>
      </c>
    </row>
    <row r="5541" spans="1:5" x14ac:dyDescent="0.25">
      <c r="A5541" s="17" t="s">
        <v>5709</v>
      </c>
      <c r="E5541" s="17" t="s">
        <v>5709</v>
      </c>
    </row>
    <row r="5542" spans="1:5" x14ac:dyDescent="0.25">
      <c r="A5542" s="17" t="s">
        <v>5710</v>
      </c>
      <c r="E5542" s="17" t="s">
        <v>5710</v>
      </c>
    </row>
    <row r="5543" spans="1:5" x14ac:dyDescent="0.25">
      <c r="A5543" s="17" t="s">
        <v>5711</v>
      </c>
      <c r="E5543" s="17" t="s">
        <v>5711</v>
      </c>
    </row>
    <row r="5544" spans="1:5" x14ac:dyDescent="0.25">
      <c r="A5544" s="17" t="s">
        <v>5712</v>
      </c>
      <c r="E5544" s="17" t="s">
        <v>5712</v>
      </c>
    </row>
    <row r="5545" spans="1:5" x14ac:dyDescent="0.25">
      <c r="A5545" s="17" t="s">
        <v>5713</v>
      </c>
      <c r="E5545" s="17" t="s">
        <v>5713</v>
      </c>
    </row>
    <row r="5546" spans="1:5" x14ac:dyDescent="0.25">
      <c r="A5546" s="17" t="s">
        <v>5714</v>
      </c>
      <c r="E5546" s="17" t="s">
        <v>5714</v>
      </c>
    </row>
    <row r="5547" spans="1:5" x14ac:dyDescent="0.25">
      <c r="A5547" s="17" t="s">
        <v>5715</v>
      </c>
      <c r="E5547" s="17" t="s">
        <v>5715</v>
      </c>
    </row>
    <row r="5548" spans="1:5" x14ac:dyDescent="0.25">
      <c r="A5548" s="17" t="s">
        <v>5716</v>
      </c>
      <c r="E5548" s="17" t="s">
        <v>5716</v>
      </c>
    </row>
    <row r="5549" spans="1:5" x14ac:dyDescent="0.25">
      <c r="A5549" s="17" t="s">
        <v>5717</v>
      </c>
      <c r="E5549" s="17" t="s">
        <v>5717</v>
      </c>
    </row>
    <row r="5550" spans="1:5" x14ac:dyDescent="0.25">
      <c r="A5550" s="17" t="s">
        <v>5718</v>
      </c>
      <c r="E5550" s="17" t="s">
        <v>5718</v>
      </c>
    </row>
    <row r="5551" spans="1:5" x14ac:dyDescent="0.25">
      <c r="A5551" s="17" t="s">
        <v>5719</v>
      </c>
      <c r="E5551" s="17" t="s">
        <v>5719</v>
      </c>
    </row>
    <row r="5552" spans="1:5" x14ac:dyDescent="0.25">
      <c r="A5552" s="17" t="s">
        <v>5720</v>
      </c>
      <c r="E5552" s="17" t="s">
        <v>5720</v>
      </c>
    </row>
    <row r="5553" spans="1:5" x14ac:dyDescent="0.25">
      <c r="A5553" s="17" t="s">
        <v>5721</v>
      </c>
      <c r="E5553" s="17" t="s">
        <v>5721</v>
      </c>
    </row>
    <row r="5554" spans="1:5" x14ac:dyDescent="0.25">
      <c r="A5554" s="17" t="s">
        <v>5722</v>
      </c>
      <c r="E5554" s="17" t="s">
        <v>5722</v>
      </c>
    </row>
    <row r="5555" spans="1:5" x14ac:dyDescent="0.25">
      <c r="A5555" s="17" t="s">
        <v>5723</v>
      </c>
      <c r="E5555" s="17" t="s">
        <v>5723</v>
      </c>
    </row>
    <row r="5556" spans="1:5" x14ac:dyDescent="0.25">
      <c r="A5556" s="17" t="s">
        <v>5724</v>
      </c>
      <c r="E5556" s="17" t="s">
        <v>5724</v>
      </c>
    </row>
    <row r="5557" spans="1:5" x14ac:dyDescent="0.25">
      <c r="A5557" s="17" t="s">
        <v>5725</v>
      </c>
      <c r="E5557" s="17" t="s">
        <v>5725</v>
      </c>
    </row>
    <row r="5558" spans="1:5" x14ac:dyDescent="0.25">
      <c r="A5558" s="17" t="s">
        <v>5726</v>
      </c>
      <c r="E5558" s="17" t="s">
        <v>5726</v>
      </c>
    </row>
    <row r="5559" spans="1:5" x14ac:dyDescent="0.25">
      <c r="A5559" s="17" t="s">
        <v>5727</v>
      </c>
      <c r="E5559" s="17" t="s">
        <v>5727</v>
      </c>
    </row>
    <row r="5560" spans="1:5" x14ac:dyDescent="0.25">
      <c r="A5560" s="17" t="s">
        <v>5728</v>
      </c>
      <c r="E5560" s="17" t="s">
        <v>5728</v>
      </c>
    </row>
    <row r="5561" spans="1:5" x14ac:dyDescent="0.25">
      <c r="A5561" s="17" t="s">
        <v>5729</v>
      </c>
      <c r="E5561" s="17" t="s">
        <v>5729</v>
      </c>
    </row>
    <row r="5562" spans="1:5" x14ac:dyDescent="0.25">
      <c r="A5562" s="17" t="s">
        <v>5730</v>
      </c>
      <c r="E5562" s="17" t="s">
        <v>5730</v>
      </c>
    </row>
    <row r="5563" spans="1:5" x14ac:dyDescent="0.25">
      <c r="A5563" s="17" t="s">
        <v>5731</v>
      </c>
      <c r="E5563" s="17" t="s">
        <v>5731</v>
      </c>
    </row>
    <row r="5564" spans="1:5" x14ac:dyDescent="0.25">
      <c r="A5564" s="17" t="s">
        <v>5732</v>
      </c>
      <c r="E5564" s="17" t="s">
        <v>5732</v>
      </c>
    </row>
    <row r="5565" spans="1:5" x14ac:dyDescent="0.25">
      <c r="A5565" s="17" t="s">
        <v>5733</v>
      </c>
      <c r="E5565" s="17" t="s">
        <v>5733</v>
      </c>
    </row>
    <row r="5566" spans="1:5" x14ac:dyDescent="0.25">
      <c r="A5566" s="17" t="s">
        <v>5734</v>
      </c>
      <c r="E5566" s="17" t="s">
        <v>5734</v>
      </c>
    </row>
    <row r="5567" spans="1:5" x14ac:dyDescent="0.25">
      <c r="A5567" s="17" t="s">
        <v>5735</v>
      </c>
      <c r="E5567" s="17" t="s">
        <v>5735</v>
      </c>
    </row>
    <row r="5568" spans="1:5" x14ac:dyDescent="0.25">
      <c r="A5568" s="17" t="s">
        <v>5736</v>
      </c>
      <c r="E5568" s="17" t="s">
        <v>5736</v>
      </c>
    </row>
    <row r="5569" spans="1:5" x14ac:dyDescent="0.25">
      <c r="A5569" s="17" t="s">
        <v>5737</v>
      </c>
      <c r="E5569" s="17" t="s">
        <v>5737</v>
      </c>
    </row>
    <row r="5570" spans="1:5" x14ac:dyDescent="0.25">
      <c r="A5570" s="17" t="s">
        <v>5738</v>
      </c>
      <c r="E5570" s="17" t="s">
        <v>5738</v>
      </c>
    </row>
    <row r="5571" spans="1:5" x14ac:dyDescent="0.25">
      <c r="A5571" s="17" t="s">
        <v>5739</v>
      </c>
      <c r="E5571" s="17" t="s">
        <v>5739</v>
      </c>
    </row>
    <row r="5572" spans="1:5" x14ac:dyDescent="0.25">
      <c r="A5572" s="17" t="s">
        <v>5740</v>
      </c>
      <c r="E5572" s="17" t="s">
        <v>5740</v>
      </c>
    </row>
    <row r="5573" spans="1:5" x14ac:dyDescent="0.25">
      <c r="A5573" s="17" t="s">
        <v>5741</v>
      </c>
      <c r="E5573" s="17" t="s">
        <v>5741</v>
      </c>
    </row>
    <row r="5574" spans="1:5" x14ac:dyDescent="0.25">
      <c r="A5574" s="17" t="s">
        <v>5742</v>
      </c>
      <c r="E5574" s="17" t="s">
        <v>5742</v>
      </c>
    </row>
    <row r="5575" spans="1:5" x14ac:dyDescent="0.25">
      <c r="A5575" s="17" t="s">
        <v>5743</v>
      </c>
      <c r="E5575" s="17" t="s">
        <v>5743</v>
      </c>
    </row>
    <row r="5576" spans="1:5" x14ac:dyDescent="0.25">
      <c r="A5576" s="17" t="s">
        <v>5744</v>
      </c>
      <c r="E5576" s="17" t="s">
        <v>5744</v>
      </c>
    </row>
    <row r="5577" spans="1:5" x14ac:dyDescent="0.25">
      <c r="A5577" s="17" t="s">
        <v>5745</v>
      </c>
      <c r="E5577" s="17" t="s">
        <v>5745</v>
      </c>
    </row>
    <row r="5578" spans="1:5" x14ac:dyDescent="0.25">
      <c r="A5578" s="17" t="s">
        <v>5746</v>
      </c>
      <c r="E5578" s="17" t="s">
        <v>5746</v>
      </c>
    </row>
    <row r="5579" spans="1:5" x14ac:dyDescent="0.25">
      <c r="A5579" s="17" t="s">
        <v>5747</v>
      </c>
      <c r="E5579" s="17" t="s">
        <v>5747</v>
      </c>
    </row>
    <row r="5580" spans="1:5" x14ac:dyDescent="0.25">
      <c r="A5580" s="17" t="s">
        <v>5748</v>
      </c>
      <c r="E5580" s="17" t="s">
        <v>5748</v>
      </c>
    </row>
    <row r="5581" spans="1:5" x14ac:dyDescent="0.25">
      <c r="A5581" s="17" t="s">
        <v>5749</v>
      </c>
      <c r="E5581" s="17" t="s">
        <v>5749</v>
      </c>
    </row>
    <row r="5582" spans="1:5" x14ac:dyDescent="0.25">
      <c r="A5582" s="17" t="s">
        <v>5750</v>
      </c>
      <c r="E5582" s="17" t="s">
        <v>5750</v>
      </c>
    </row>
    <row r="5583" spans="1:5" x14ac:dyDescent="0.25">
      <c r="A5583" s="17" t="s">
        <v>5751</v>
      </c>
      <c r="E5583" s="17" t="s">
        <v>5751</v>
      </c>
    </row>
    <row r="5584" spans="1:5" x14ac:dyDescent="0.25">
      <c r="A5584" s="17" t="s">
        <v>5752</v>
      </c>
      <c r="E5584" s="17" t="s">
        <v>5752</v>
      </c>
    </row>
    <row r="5585" spans="1:5" x14ac:dyDescent="0.25">
      <c r="A5585" s="17" t="s">
        <v>5753</v>
      </c>
      <c r="E5585" s="17" t="s">
        <v>5753</v>
      </c>
    </row>
    <row r="5586" spans="1:5" x14ac:dyDescent="0.25">
      <c r="A5586" s="17" t="s">
        <v>5754</v>
      </c>
      <c r="E5586" s="17" t="s">
        <v>5754</v>
      </c>
    </row>
    <row r="5587" spans="1:5" x14ac:dyDescent="0.25">
      <c r="A5587" s="17" t="s">
        <v>5755</v>
      </c>
      <c r="E5587" s="17" t="s">
        <v>5755</v>
      </c>
    </row>
    <row r="5588" spans="1:5" x14ac:dyDescent="0.25">
      <c r="A5588" s="17" t="s">
        <v>5756</v>
      </c>
      <c r="E5588" s="17" t="s">
        <v>5756</v>
      </c>
    </row>
    <row r="5589" spans="1:5" x14ac:dyDescent="0.25">
      <c r="A5589" s="17" t="s">
        <v>5757</v>
      </c>
      <c r="E5589" s="17" t="s">
        <v>5757</v>
      </c>
    </row>
    <row r="5590" spans="1:5" x14ac:dyDescent="0.25">
      <c r="A5590" s="17" t="s">
        <v>5758</v>
      </c>
      <c r="E5590" s="17" t="s">
        <v>5758</v>
      </c>
    </row>
    <row r="5591" spans="1:5" x14ac:dyDescent="0.25">
      <c r="A5591" s="17" t="s">
        <v>5759</v>
      </c>
      <c r="E5591" s="17" t="s">
        <v>5759</v>
      </c>
    </row>
    <row r="5592" spans="1:5" x14ac:dyDescent="0.25">
      <c r="A5592" s="17" t="s">
        <v>5760</v>
      </c>
      <c r="E5592" s="17" t="s">
        <v>5760</v>
      </c>
    </row>
    <row r="5593" spans="1:5" x14ac:dyDescent="0.25">
      <c r="A5593" s="17" t="s">
        <v>5761</v>
      </c>
      <c r="E5593" s="17" t="s">
        <v>5761</v>
      </c>
    </row>
    <row r="5594" spans="1:5" x14ac:dyDescent="0.25">
      <c r="A5594" s="17" t="s">
        <v>5762</v>
      </c>
      <c r="E5594" s="17" t="s">
        <v>5762</v>
      </c>
    </row>
    <row r="5595" spans="1:5" x14ac:dyDescent="0.25">
      <c r="A5595" s="17" t="s">
        <v>5763</v>
      </c>
      <c r="E5595" s="17" t="s">
        <v>5763</v>
      </c>
    </row>
    <row r="5596" spans="1:5" x14ac:dyDescent="0.25">
      <c r="A5596" s="17" t="s">
        <v>5764</v>
      </c>
      <c r="E5596" s="17" t="s">
        <v>5764</v>
      </c>
    </row>
    <row r="5597" spans="1:5" x14ac:dyDescent="0.25">
      <c r="A5597" s="17" t="s">
        <v>5765</v>
      </c>
      <c r="E5597" s="17" t="s">
        <v>5765</v>
      </c>
    </row>
    <row r="5598" spans="1:5" x14ac:dyDescent="0.25">
      <c r="A5598" s="17" t="s">
        <v>5766</v>
      </c>
      <c r="E5598" s="17" t="s">
        <v>5766</v>
      </c>
    </row>
    <row r="5599" spans="1:5" x14ac:dyDescent="0.25">
      <c r="A5599" s="17" t="s">
        <v>5767</v>
      </c>
      <c r="E5599" s="17" t="s">
        <v>5767</v>
      </c>
    </row>
    <row r="5600" spans="1:5" x14ac:dyDescent="0.25">
      <c r="A5600" s="17" t="s">
        <v>5768</v>
      </c>
      <c r="E5600" s="17" t="s">
        <v>5768</v>
      </c>
    </row>
    <row r="5601" spans="1:5" x14ac:dyDescent="0.25">
      <c r="A5601" s="17" t="s">
        <v>5769</v>
      </c>
      <c r="E5601" s="17" t="s">
        <v>5769</v>
      </c>
    </row>
    <row r="5602" spans="1:5" x14ac:dyDescent="0.25">
      <c r="A5602" s="17" t="s">
        <v>5770</v>
      </c>
      <c r="E5602" s="17" t="s">
        <v>5770</v>
      </c>
    </row>
    <row r="5603" spans="1:5" x14ac:dyDescent="0.25">
      <c r="A5603" s="17" t="s">
        <v>5771</v>
      </c>
      <c r="E5603" s="17" t="s">
        <v>5771</v>
      </c>
    </row>
    <row r="5604" spans="1:5" x14ac:dyDescent="0.25">
      <c r="A5604" s="17" t="s">
        <v>5772</v>
      </c>
      <c r="E5604" s="17" t="s">
        <v>5772</v>
      </c>
    </row>
    <row r="5605" spans="1:5" x14ac:dyDescent="0.25">
      <c r="A5605" s="17" t="s">
        <v>5773</v>
      </c>
      <c r="E5605" s="17" t="s">
        <v>5773</v>
      </c>
    </row>
    <row r="5606" spans="1:5" x14ac:dyDescent="0.25">
      <c r="A5606" s="17" t="s">
        <v>5774</v>
      </c>
      <c r="E5606" s="17" t="s">
        <v>5774</v>
      </c>
    </row>
    <row r="5607" spans="1:5" x14ac:dyDescent="0.25">
      <c r="A5607" s="17" t="s">
        <v>5775</v>
      </c>
      <c r="E5607" s="17" t="s">
        <v>5775</v>
      </c>
    </row>
    <row r="5608" spans="1:5" x14ac:dyDescent="0.25">
      <c r="A5608" s="17" t="s">
        <v>5776</v>
      </c>
      <c r="E5608" s="17" t="s">
        <v>5776</v>
      </c>
    </row>
    <row r="5609" spans="1:5" x14ac:dyDescent="0.25">
      <c r="A5609" s="17" t="s">
        <v>5777</v>
      </c>
      <c r="E5609" s="17" t="s">
        <v>5777</v>
      </c>
    </row>
    <row r="5610" spans="1:5" x14ac:dyDescent="0.25">
      <c r="A5610" s="17" t="s">
        <v>5778</v>
      </c>
      <c r="E5610" s="17" t="s">
        <v>5778</v>
      </c>
    </row>
    <row r="5611" spans="1:5" x14ac:dyDescent="0.25">
      <c r="A5611" s="17" t="s">
        <v>5779</v>
      </c>
      <c r="E5611" s="17" t="s">
        <v>5779</v>
      </c>
    </row>
    <row r="5612" spans="1:5" x14ac:dyDescent="0.25">
      <c r="A5612" s="17" t="s">
        <v>5780</v>
      </c>
      <c r="E5612" s="17" t="s">
        <v>5780</v>
      </c>
    </row>
    <row r="5613" spans="1:5" x14ac:dyDescent="0.25">
      <c r="A5613" s="17" t="s">
        <v>5781</v>
      </c>
      <c r="E5613" s="17" t="s">
        <v>5781</v>
      </c>
    </row>
    <row r="5614" spans="1:5" x14ac:dyDescent="0.25">
      <c r="A5614" s="17" t="s">
        <v>5782</v>
      </c>
      <c r="E5614" s="17" t="s">
        <v>5782</v>
      </c>
    </row>
    <row r="5615" spans="1:5" x14ac:dyDescent="0.25">
      <c r="A5615" s="17" t="s">
        <v>5783</v>
      </c>
      <c r="E5615" s="17" t="s">
        <v>5783</v>
      </c>
    </row>
    <row r="5616" spans="1:5" x14ac:dyDescent="0.25">
      <c r="A5616" s="17" t="s">
        <v>5784</v>
      </c>
      <c r="E5616" s="17" t="s">
        <v>5784</v>
      </c>
    </row>
    <row r="5617" spans="1:5" x14ac:dyDescent="0.25">
      <c r="A5617" s="17" t="s">
        <v>5785</v>
      </c>
      <c r="E5617" s="17" t="s">
        <v>5785</v>
      </c>
    </row>
    <row r="5618" spans="1:5" x14ac:dyDescent="0.25">
      <c r="A5618" s="17" t="s">
        <v>5786</v>
      </c>
      <c r="E5618" s="17" t="s">
        <v>5786</v>
      </c>
    </row>
    <row r="5619" spans="1:5" x14ac:dyDescent="0.25">
      <c r="A5619" s="17" t="s">
        <v>5787</v>
      </c>
      <c r="E5619" s="17" t="s">
        <v>5787</v>
      </c>
    </row>
    <row r="5620" spans="1:5" x14ac:dyDescent="0.25">
      <c r="A5620" s="17" t="s">
        <v>5788</v>
      </c>
      <c r="E5620" s="17" t="s">
        <v>5788</v>
      </c>
    </row>
    <row r="5621" spans="1:5" x14ac:dyDescent="0.25">
      <c r="A5621" s="17" t="s">
        <v>5789</v>
      </c>
      <c r="E5621" s="17" t="s">
        <v>5789</v>
      </c>
    </row>
    <row r="5622" spans="1:5" x14ac:dyDescent="0.25">
      <c r="A5622" s="17" t="s">
        <v>5790</v>
      </c>
      <c r="E5622" s="17" t="s">
        <v>5790</v>
      </c>
    </row>
    <row r="5623" spans="1:5" x14ac:dyDescent="0.25">
      <c r="A5623" s="17" t="s">
        <v>5791</v>
      </c>
      <c r="E5623" s="17" t="s">
        <v>5791</v>
      </c>
    </row>
    <row r="5624" spans="1:5" x14ac:dyDescent="0.25">
      <c r="A5624" s="17" t="s">
        <v>5792</v>
      </c>
      <c r="E5624" s="17" t="s">
        <v>5792</v>
      </c>
    </row>
    <row r="5625" spans="1:5" x14ac:dyDescent="0.25">
      <c r="A5625" s="17" t="s">
        <v>5793</v>
      </c>
      <c r="E5625" s="17" t="s">
        <v>5793</v>
      </c>
    </row>
    <row r="5626" spans="1:5" x14ac:dyDescent="0.25">
      <c r="A5626" s="17" t="s">
        <v>5794</v>
      </c>
      <c r="E5626" s="17" t="s">
        <v>5794</v>
      </c>
    </row>
    <row r="5627" spans="1:5" x14ac:dyDescent="0.25">
      <c r="A5627" s="17" t="s">
        <v>5795</v>
      </c>
      <c r="E5627" s="17" t="s">
        <v>5795</v>
      </c>
    </row>
    <row r="5628" spans="1:5" x14ac:dyDescent="0.25">
      <c r="A5628" s="17" t="s">
        <v>5796</v>
      </c>
      <c r="E5628" s="17" t="s">
        <v>5796</v>
      </c>
    </row>
    <row r="5629" spans="1:5" x14ac:dyDescent="0.25">
      <c r="A5629" s="17" t="s">
        <v>5797</v>
      </c>
      <c r="E5629" s="17" t="s">
        <v>5797</v>
      </c>
    </row>
    <row r="5630" spans="1:5" x14ac:dyDescent="0.25">
      <c r="A5630" s="17" t="s">
        <v>5798</v>
      </c>
      <c r="E5630" s="17" t="s">
        <v>5798</v>
      </c>
    </row>
    <row r="5631" spans="1:5" x14ac:dyDescent="0.25">
      <c r="A5631" s="17" t="s">
        <v>5799</v>
      </c>
      <c r="E5631" s="17" t="s">
        <v>5799</v>
      </c>
    </row>
    <row r="5632" spans="1:5" x14ac:dyDescent="0.25">
      <c r="A5632" s="17" t="s">
        <v>5800</v>
      </c>
      <c r="E5632" s="17" t="s">
        <v>5800</v>
      </c>
    </row>
    <row r="5633" spans="1:5" x14ac:dyDescent="0.25">
      <c r="A5633" s="17" t="s">
        <v>5801</v>
      </c>
      <c r="E5633" s="17" t="s">
        <v>5801</v>
      </c>
    </row>
    <row r="5634" spans="1:5" x14ac:dyDescent="0.25">
      <c r="A5634" s="17" t="s">
        <v>5802</v>
      </c>
      <c r="E5634" s="17" t="s">
        <v>5802</v>
      </c>
    </row>
    <row r="5635" spans="1:5" x14ac:dyDescent="0.25">
      <c r="A5635" s="17" t="s">
        <v>5803</v>
      </c>
      <c r="E5635" s="17" t="s">
        <v>5803</v>
      </c>
    </row>
    <row r="5636" spans="1:5" x14ac:dyDescent="0.25">
      <c r="A5636" s="17" t="s">
        <v>5804</v>
      </c>
      <c r="E5636" s="17" t="s">
        <v>5804</v>
      </c>
    </row>
    <row r="5637" spans="1:5" x14ac:dyDescent="0.25">
      <c r="A5637" s="17" t="s">
        <v>5805</v>
      </c>
      <c r="E5637" s="17" t="s">
        <v>5805</v>
      </c>
    </row>
    <row r="5638" spans="1:5" x14ac:dyDescent="0.25">
      <c r="A5638" s="17" t="s">
        <v>5806</v>
      </c>
      <c r="E5638" s="17" t="s">
        <v>5806</v>
      </c>
    </row>
    <row r="5639" spans="1:5" x14ac:dyDescent="0.25">
      <c r="A5639" s="17" t="s">
        <v>5807</v>
      </c>
      <c r="E5639" s="17" t="s">
        <v>5807</v>
      </c>
    </row>
    <row r="5640" spans="1:5" x14ac:dyDescent="0.25">
      <c r="A5640" s="17" t="s">
        <v>5808</v>
      </c>
      <c r="E5640" s="17" t="s">
        <v>5808</v>
      </c>
    </row>
    <row r="5641" spans="1:5" x14ac:dyDescent="0.25">
      <c r="A5641" s="17" t="s">
        <v>5809</v>
      </c>
      <c r="E5641" s="17" t="s">
        <v>5809</v>
      </c>
    </row>
    <row r="5642" spans="1:5" x14ac:dyDescent="0.25">
      <c r="A5642" s="17" t="s">
        <v>5810</v>
      </c>
      <c r="E5642" s="17" t="s">
        <v>5810</v>
      </c>
    </row>
    <row r="5643" spans="1:5" x14ac:dyDescent="0.25">
      <c r="A5643" s="17" t="s">
        <v>5811</v>
      </c>
      <c r="E5643" s="17" t="s">
        <v>5811</v>
      </c>
    </row>
    <row r="5644" spans="1:5" x14ac:dyDescent="0.25">
      <c r="A5644" s="17" t="s">
        <v>5812</v>
      </c>
      <c r="E5644" s="17" t="s">
        <v>5812</v>
      </c>
    </row>
    <row r="5645" spans="1:5" x14ac:dyDescent="0.25">
      <c r="A5645" s="17" t="s">
        <v>5813</v>
      </c>
      <c r="E5645" s="17" t="s">
        <v>5813</v>
      </c>
    </row>
    <row r="5646" spans="1:5" x14ac:dyDescent="0.25">
      <c r="A5646" s="17" t="s">
        <v>5814</v>
      </c>
      <c r="E5646" s="17" t="s">
        <v>5814</v>
      </c>
    </row>
    <row r="5647" spans="1:5" x14ac:dyDescent="0.25">
      <c r="A5647" s="17" t="s">
        <v>5815</v>
      </c>
      <c r="E5647" s="17" t="s">
        <v>5815</v>
      </c>
    </row>
    <row r="5648" spans="1:5" x14ac:dyDescent="0.25">
      <c r="A5648" s="17" t="s">
        <v>5816</v>
      </c>
      <c r="E5648" s="17" t="s">
        <v>5816</v>
      </c>
    </row>
    <row r="5649" spans="1:5" x14ac:dyDescent="0.25">
      <c r="A5649" s="17" t="s">
        <v>5817</v>
      </c>
      <c r="E5649" s="17" t="s">
        <v>5817</v>
      </c>
    </row>
    <row r="5650" spans="1:5" x14ac:dyDescent="0.25">
      <c r="A5650" s="17" t="s">
        <v>5818</v>
      </c>
      <c r="E5650" s="17" t="s">
        <v>5818</v>
      </c>
    </row>
    <row r="5651" spans="1:5" x14ac:dyDescent="0.25">
      <c r="A5651" s="17" t="s">
        <v>5819</v>
      </c>
      <c r="E5651" s="17" t="s">
        <v>5819</v>
      </c>
    </row>
    <row r="5652" spans="1:5" x14ac:dyDescent="0.25">
      <c r="A5652" s="17" t="s">
        <v>5820</v>
      </c>
      <c r="E5652" s="17" t="s">
        <v>5820</v>
      </c>
    </row>
    <row r="5653" spans="1:5" x14ac:dyDescent="0.25">
      <c r="A5653" s="17" t="s">
        <v>5821</v>
      </c>
      <c r="E5653" s="17" t="s">
        <v>5821</v>
      </c>
    </row>
    <row r="5654" spans="1:5" x14ac:dyDescent="0.25">
      <c r="A5654" s="17" t="s">
        <v>5822</v>
      </c>
      <c r="E5654" s="17" t="s">
        <v>5822</v>
      </c>
    </row>
    <row r="5655" spans="1:5" x14ac:dyDescent="0.25">
      <c r="A5655" s="17" t="s">
        <v>5823</v>
      </c>
      <c r="E5655" s="17" t="s">
        <v>5823</v>
      </c>
    </row>
    <row r="5656" spans="1:5" x14ac:dyDescent="0.25">
      <c r="A5656" s="17" t="s">
        <v>5824</v>
      </c>
      <c r="E5656" s="17" t="s">
        <v>5824</v>
      </c>
    </row>
    <row r="5657" spans="1:5" x14ac:dyDescent="0.25">
      <c r="A5657" s="17" t="s">
        <v>5825</v>
      </c>
      <c r="E5657" s="17" t="s">
        <v>5825</v>
      </c>
    </row>
    <row r="5658" spans="1:5" x14ac:dyDescent="0.25">
      <c r="A5658" s="17" t="s">
        <v>5826</v>
      </c>
      <c r="E5658" s="17" t="s">
        <v>5826</v>
      </c>
    </row>
    <row r="5659" spans="1:5" x14ac:dyDescent="0.25">
      <c r="A5659" s="17" t="s">
        <v>5827</v>
      </c>
      <c r="E5659" s="17" t="s">
        <v>5827</v>
      </c>
    </row>
    <row r="5660" spans="1:5" x14ac:dyDescent="0.25">
      <c r="A5660" s="17" t="s">
        <v>5828</v>
      </c>
      <c r="E5660" s="17" t="s">
        <v>5828</v>
      </c>
    </row>
    <row r="5661" spans="1:5" x14ac:dyDescent="0.25">
      <c r="A5661" s="17" t="s">
        <v>5829</v>
      </c>
      <c r="E5661" s="17" t="s">
        <v>5829</v>
      </c>
    </row>
    <row r="5662" spans="1:5" x14ac:dyDescent="0.25">
      <c r="A5662" s="17" t="s">
        <v>5830</v>
      </c>
      <c r="E5662" s="17" t="s">
        <v>5830</v>
      </c>
    </row>
    <row r="5663" spans="1:5" x14ac:dyDescent="0.25">
      <c r="A5663" s="17" t="s">
        <v>5831</v>
      </c>
      <c r="E5663" s="17" t="s">
        <v>5831</v>
      </c>
    </row>
    <row r="5664" spans="1:5" x14ac:dyDescent="0.25">
      <c r="A5664" s="17" t="s">
        <v>5832</v>
      </c>
      <c r="E5664" s="17" t="s">
        <v>5832</v>
      </c>
    </row>
    <row r="5665" spans="1:5" x14ac:dyDescent="0.25">
      <c r="A5665" s="17" t="s">
        <v>5833</v>
      </c>
      <c r="E5665" s="17" t="s">
        <v>5833</v>
      </c>
    </row>
    <row r="5666" spans="1:5" x14ac:dyDescent="0.25">
      <c r="A5666" s="17" t="s">
        <v>5834</v>
      </c>
      <c r="E5666" s="17" t="s">
        <v>5834</v>
      </c>
    </row>
    <row r="5667" spans="1:5" x14ac:dyDescent="0.25">
      <c r="A5667" s="17" t="s">
        <v>5835</v>
      </c>
      <c r="E5667" s="17" t="s">
        <v>5835</v>
      </c>
    </row>
    <row r="5668" spans="1:5" x14ac:dyDescent="0.25">
      <c r="A5668" s="17" t="s">
        <v>5836</v>
      </c>
      <c r="E5668" s="17" t="s">
        <v>5836</v>
      </c>
    </row>
    <row r="5669" spans="1:5" x14ac:dyDescent="0.25">
      <c r="A5669" s="17" t="s">
        <v>5837</v>
      </c>
      <c r="E5669" s="17" t="s">
        <v>5837</v>
      </c>
    </row>
    <row r="5670" spans="1:5" x14ac:dyDescent="0.25">
      <c r="A5670" s="17" t="s">
        <v>5838</v>
      </c>
      <c r="E5670" s="17" t="s">
        <v>5838</v>
      </c>
    </row>
    <row r="5671" spans="1:5" x14ac:dyDescent="0.25">
      <c r="A5671" s="17" t="s">
        <v>5839</v>
      </c>
      <c r="E5671" s="17" t="s">
        <v>5839</v>
      </c>
    </row>
    <row r="5672" spans="1:5" x14ac:dyDescent="0.25">
      <c r="A5672" s="17" t="s">
        <v>5840</v>
      </c>
      <c r="E5672" s="17" t="s">
        <v>5840</v>
      </c>
    </row>
    <row r="5673" spans="1:5" x14ac:dyDescent="0.25">
      <c r="A5673" s="17" t="s">
        <v>5841</v>
      </c>
      <c r="E5673" s="17" t="s">
        <v>5841</v>
      </c>
    </row>
    <row r="5674" spans="1:5" x14ac:dyDescent="0.25">
      <c r="A5674" s="17" t="s">
        <v>5842</v>
      </c>
      <c r="E5674" s="17" t="s">
        <v>5842</v>
      </c>
    </row>
    <row r="5675" spans="1:5" x14ac:dyDescent="0.25">
      <c r="A5675" s="17" t="s">
        <v>5843</v>
      </c>
      <c r="E5675" s="17" t="s">
        <v>5843</v>
      </c>
    </row>
    <row r="5676" spans="1:5" x14ac:dyDescent="0.25">
      <c r="A5676" s="17" t="s">
        <v>5844</v>
      </c>
      <c r="E5676" s="17" t="s">
        <v>5844</v>
      </c>
    </row>
    <row r="5677" spans="1:5" x14ac:dyDescent="0.25">
      <c r="A5677" s="17" t="s">
        <v>5845</v>
      </c>
      <c r="E5677" s="17" t="s">
        <v>5845</v>
      </c>
    </row>
    <row r="5678" spans="1:5" x14ac:dyDescent="0.25">
      <c r="A5678" s="17" t="s">
        <v>5846</v>
      </c>
      <c r="E5678" s="17" t="s">
        <v>5846</v>
      </c>
    </row>
    <row r="5679" spans="1:5" x14ac:dyDescent="0.25">
      <c r="A5679" s="17" t="s">
        <v>5847</v>
      </c>
      <c r="E5679" s="17" t="s">
        <v>5847</v>
      </c>
    </row>
    <row r="5680" spans="1:5" x14ac:dyDescent="0.25">
      <c r="A5680" s="17" t="s">
        <v>5848</v>
      </c>
      <c r="E5680" s="17" t="s">
        <v>5848</v>
      </c>
    </row>
    <row r="5681" spans="1:5" x14ac:dyDescent="0.25">
      <c r="A5681" s="17" t="s">
        <v>5849</v>
      </c>
      <c r="E5681" s="17" t="s">
        <v>5849</v>
      </c>
    </row>
    <row r="5682" spans="1:5" x14ac:dyDescent="0.25">
      <c r="A5682" s="17" t="s">
        <v>5850</v>
      </c>
      <c r="E5682" s="17" t="s">
        <v>5850</v>
      </c>
    </row>
    <row r="5683" spans="1:5" x14ac:dyDescent="0.25">
      <c r="A5683" s="17" t="s">
        <v>5851</v>
      </c>
      <c r="E5683" s="17" t="s">
        <v>5851</v>
      </c>
    </row>
    <row r="5684" spans="1:5" x14ac:dyDescent="0.25">
      <c r="A5684" s="17" t="s">
        <v>5852</v>
      </c>
      <c r="E5684" s="17" t="s">
        <v>5852</v>
      </c>
    </row>
    <row r="5685" spans="1:5" x14ac:dyDescent="0.25">
      <c r="A5685" s="17" t="s">
        <v>5853</v>
      </c>
      <c r="E5685" s="17" t="s">
        <v>5853</v>
      </c>
    </row>
    <row r="5686" spans="1:5" x14ac:dyDescent="0.25">
      <c r="A5686" s="17" t="s">
        <v>5854</v>
      </c>
      <c r="E5686" s="17" t="s">
        <v>5854</v>
      </c>
    </row>
    <row r="5687" spans="1:5" x14ac:dyDescent="0.25">
      <c r="A5687" s="17" t="s">
        <v>5855</v>
      </c>
      <c r="E5687" s="17" t="s">
        <v>5855</v>
      </c>
    </row>
    <row r="5688" spans="1:5" x14ac:dyDescent="0.25">
      <c r="A5688" s="17" t="s">
        <v>5856</v>
      </c>
      <c r="E5688" s="17" t="s">
        <v>5856</v>
      </c>
    </row>
    <row r="5689" spans="1:5" x14ac:dyDescent="0.25">
      <c r="A5689" s="17" t="s">
        <v>5857</v>
      </c>
      <c r="E5689" s="17" t="s">
        <v>5857</v>
      </c>
    </row>
    <row r="5690" spans="1:5" x14ac:dyDescent="0.25">
      <c r="A5690" s="17" t="s">
        <v>5858</v>
      </c>
      <c r="E5690" s="17" t="s">
        <v>5858</v>
      </c>
    </row>
    <row r="5691" spans="1:5" x14ac:dyDescent="0.25">
      <c r="A5691" s="17" t="s">
        <v>5859</v>
      </c>
      <c r="E5691" s="17" t="s">
        <v>5859</v>
      </c>
    </row>
    <row r="5692" spans="1:5" x14ac:dyDescent="0.25">
      <c r="A5692" s="17" t="s">
        <v>5860</v>
      </c>
      <c r="E5692" s="17" t="s">
        <v>5860</v>
      </c>
    </row>
    <row r="5693" spans="1:5" x14ac:dyDescent="0.25">
      <c r="A5693" s="17" t="s">
        <v>5861</v>
      </c>
      <c r="E5693" s="17" t="s">
        <v>5861</v>
      </c>
    </row>
    <row r="5694" spans="1:5" x14ac:dyDescent="0.25">
      <c r="A5694" s="17" t="s">
        <v>5862</v>
      </c>
      <c r="E5694" s="17" t="s">
        <v>5862</v>
      </c>
    </row>
    <row r="5695" spans="1:5" x14ac:dyDescent="0.25">
      <c r="A5695" s="17" t="s">
        <v>5863</v>
      </c>
      <c r="E5695" s="17" t="s">
        <v>5863</v>
      </c>
    </row>
    <row r="5696" spans="1:5" x14ac:dyDescent="0.25">
      <c r="A5696" s="17" t="s">
        <v>5864</v>
      </c>
      <c r="E5696" s="17" t="s">
        <v>5864</v>
      </c>
    </row>
    <row r="5697" spans="1:5" x14ac:dyDescent="0.25">
      <c r="A5697" s="17" t="s">
        <v>5865</v>
      </c>
      <c r="E5697" s="17" t="s">
        <v>5865</v>
      </c>
    </row>
    <row r="5698" spans="1:5" x14ac:dyDescent="0.25">
      <c r="A5698" s="17" t="s">
        <v>5866</v>
      </c>
      <c r="E5698" s="17" t="s">
        <v>5866</v>
      </c>
    </row>
    <row r="5699" spans="1:5" x14ac:dyDescent="0.25">
      <c r="A5699" s="17" t="s">
        <v>5867</v>
      </c>
      <c r="E5699" s="17" t="s">
        <v>5867</v>
      </c>
    </row>
    <row r="5700" spans="1:5" x14ac:dyDescent="0.25">
      <c r="A5700" s="17" t="s">
        <v>5868</v>
      </c>
      <c r="E5700" s="17" t="s">
        <v>5868</v>
      </c>
    </row>
    <row r="5701" spans="1:5" x14ac:dyDescent="0.25">
      <c r="A5701" s="17" t="s">
        <v>5869</v>
      </c>
      <c r="E5701" s="17" t="s">
        <v>5869</v>
      </c>
    </row>
    <row r="5702" spans="1:5" x14ac:dyDescent="0.25">
      <c r="A5702" s="17" t="s">
        <v>5870</v>
      </c>
      <c r="E5702" s="17" t="s">
        <v>5870</v>
      </c>
    </row>
    <row r="5703" spans="1:5" x14ac:dyDescent="0.25">
      <c r="A5703" s="17" t="s">
        <v>5871</v>
      </c>
      <c r="E5703" s="17" t="s">
        <v>5871</v>
      </c>
    </row>
    <row r="5704" spans="1:5" x14ac:dyDescent="0.25">
      <c r="A5704" s="17" t="s">
        <v>5872</v>
      </c>
      <c r="E5704" s="17" t="s">
        <v>5872</v>
      </c>
    </row>
    <row r="5705" spans="1:5" x14ac:dyDescent="0.25">
      <c r="A5705" s="17" t="s">
        <v>5873</v>
      </c>
      <c r="E5705" s="17" t="s">
        <v>5873</v>
      </c>
    </row>
    <row r="5706" spans="1:5" x14ac:dyDescent="0.25">
      <c r="A5706" s="17" t="s">
        <v>5874</v>
      </c>
      <c r="E5706" s="17" t="s">
        <v>5874</v>
      </c>
    </row>
    <row r="5707" spans="1:5" x14ac:dyDescent="0.25">
      <c r="A5707" s="17" t="s">
        <v>5875</v>
      </c>
      <c r="E5707" s="17" t="s">
        <v>5875</v>
      </c>
    </row>
    <row r="5708" spans="1:5" x14ac:dyDescent="0.25">
      <c r="A5708" s="17" t="s">
        <v>5876</v>
      </c>
      <c r="E5708" s="17" t="s">
        <v>5876</v>
      </c>
    </row>
    <row r="5709" spans="1:5" x14ac:dyDescent="0.25">
      <c r="A5709" s="17" t="s">
        <v>5877</v>
      </c>
      <c r="E5709" s="17" t="s">
        <v>5877</v>
      </c>
    </row>
    <row r="5710" spans="1:5" x14ac:dyDescent="0.25">
      <c r="A5710" s="17" t="s">
        <v>5878</v>
      </c>
      <c r="E5710" s="17" t="s">
        <v>5878</v>
      </c>
    </row>
    <row r="5711" spans="1:5" x14ac:dyDescent="0.25">
      <c r="A5711" s="17" t="s">
        <v>5879</v>
      </c>
      <c r="E5711" s="17" t="s">
        <v>5879</v>
      </c>
    </row>
    <row r="5712" spans="1:5" x14ac:dyDescent="0.25">
      <c r="A5712" s="17" t="s">
        <v>5880</v>
      </c>
      <c r="E5712" s="17" t="s">
        <v>5880</v>
      </c>
    </row>
    <row r="5713" spans="1:5" x14ac:dyDescent="0.25">
      <c r="A5713" s="17" t="s">
        <v>5881</v>
      </c>
      <c r="E5713" s="17" t="s">
        <v>5881</v>
      </c>
    </row>
    <row r="5714" spans="1:5" x14ac:dyDescent="0.25">
      <c r="A5714" s="17" t="s">
        <v>5882</v>
      </c>
      <c r="E5714" s="17" t="s">
        <v>5882</v>
      </c>
    </row>
    <row r="5715" spans="1:5" x14ac:dyDescent="0.25">
      <c r="A5715" s="17" t="s">
        <v>5883</v>
      </c>
      <c r="E5715" s="17" t="s">
        <v>5883</v>
      </c>
    </row>
    <row r="5716" spans="1:5" x14ac:dyDescent="0.25">
      <c r="A5716" s="17" t="s">
        <v>5884</v>
      </c>
      <c r="E5716" s="17" t="s">
        <v>5884</v>
      </c>
    </row>
    <row r="5717" spans="1:5" x14ac:dyDescent="0.25">
      <c r="A5717" s="17" t="s">
        <v>5885</v>
      </c>
      <c r="E5717" s="17" t="s">
        <v>5885</v>
      </c>
    </row>
    <row r="5718" spans="1:5" x14ac:dyDescent="0.25">
      <c r="A5718" s="17" t="s">
        <v>5886</v>
      </c>
      <c r="E5718" s="17" t="s">
        <v>5886</v>
      </c>
    </row>
    <row r="5719" spans="1:5" x14ac:dyDescent="0.25">
      <c r="A5719" s="17" t="s">
        <v>5887</v>
      </c>
      <c r="E5719" s="17" t="s">
        <v>5887</v>
      </c>
    </row>
    <row r="5720" spans="1:5" x14ac:dyDescent="0.25">
      <c r="A5720" s="17" t="s">
        <v>5888</v>
      </c>
      <c r="E5720" s="17" t="s">
        <v>5888</v>
      </c>
    </row>
    <row r="5721" spans="1:5" x14ac:dyDescent="0.25">
      <c r="A5721" s="17" t="s">
        <v>5889</v>
      </c>
      <c r="E5721" s="17" t="s">
        <v>5889</v>
      </c>
    </row>
    <row r="5722" spans="1:5" x14ac:dyDescent="0.25">
      <c r="A5722" s="17" t="s">
        <v>5890</v>
      </c>
      <c r="E5722" s="17" t="s">
        <v>5890</v>
      </c>
    </row>
    <row r="5723" spans="1:5" x14ac:dyDescent="0.25">
      <c r="A5723" s="17" t="s">
        <v>5891</v>
      </c>
      <c r="E5723" s="17" t="s">
        <v>5891</v>
      </c>
    </row>
    <row r="5724" spans="1:5" x14ac:dyDescent="0.25">
      <c r="A5724" s="17" t="s">
        <v>5892</v>
      </c>
      <c r="E5724" s="17" t="s">
        <v>5892</v>
      </c>
    </row>
    <row r="5725" spans="1:5" x14ac:dyDescent="0.25">
      <c r="A5725" s="17" t="s">
        <v>5893</v>
      </c>
      <c r="E5725" s="17" t="s">
        <v>5893</v>
      </c>
    </row>
    <row r="5726" spans="1:5" x14ac:dyDescent="0.25">
      <c r="A5726" s="17" t="s">
        <v>5894</v>
      </c>
      <c r="E5726" s="17" t="s">
        <v>5894</v>
      </c>
    </row>
    <row r="5727" spans="1:5" x14ac:dyDescent="0.25">
      <c r="A5727" s="17" t="s">
        <v>5895</v>
      </c>
      <c r="E5727" s="17" t="s">
        <v>5895</v>
      </c>
    </row>
    <row r="5728" spans="1:5" x14ac:dyDescent="0.25">
      <c r="A5728" s="17" t="s">
        <v>5896</v>
      </c>
      <c r="E5728" s="17" t="s">
        <v>5896</v>
      </c>
    </row>
    <row r="5729" spans="1:5" x14ac:dyDescent="0.25">
      <c r="A5729" s="17" t="s">
        <v>5897</v>
      </c>
      <c r="E5729" s="17" t="s">
        <v>5897</v>
      </c>
    </row>
    <row r="5730" spans="1:5" x14ac:dyDescent="0.25">
      <c r="A5730" s="17" t="s">
        <v>5898</v>
      </c>
      <c r="E5730" s="17" t="s">
        <v>5898</v>
      </c>
    </row>
    <row r="5731" spans="1:5" x14ac:dyDescent="0.25">
      <c r="A5731" s="17" t="s">
        <v>5899</v>
      </c>
      <c r="E5731" s="17" t="s">
        <v>5899</v>
      </c>
    </row>
    <row r="5732" spans="1:5" x14ac:dyDescent="0.25">
      <c r="A5732" s="17" t="s">
        <v>5900</v>
      </c>
      <c r="E5732" s="17" t="s">
        <v>5900</v>
      </c>
    </row>
    <row r="5733" spans="1:5" x14ac:dyDescent="0.25">
      <c r="A5733" s="17" t="s">
        <v>5901</v>
      </c>
      <c r="E5733" s="17" t="s">
        <v>5901</v>
      </c>
    </row>
    <row r="5734" spans="1:5" x14ac:dyDescent="0.25">
      <c r="A5734" s="17" t="s">
        <v>5902</v>
      </c>
      <c r="E5734" s="17" t="s">
        <v>5902</v>
      </c>
    </row>
    <row r="5735" spans="1:5" x14ac:dyDescent="0.25">
      <c r="A5735" s="17" t="s">
        <v>5903</v>
      </c>
      <c r="E5735" s="17" t="s">
        <v>5903</v>
      </c>
    </row>
    <row r="5736" spans="1:5" x14ac:dyDescent="0.25">
      <c r="A5736" s="17" t="s">
        <v>5904</v>
      </c>
      <c r="E5736" s="17" t="s">
        <v>5904</v>
      </c>
    </row>
    <row r="5737" spans="1:5" x14ac:dyDescent="0.25">
      <c r="A5737" s="17" t="s">
        <v>5905</v>
      </c>
      <c r="E5737" s="17" t="s">
        <v>5905</v>
      </c>
    </row>
    <row r="5738" spans="1:5" x14ac:dyDescent="0.25">
      <c r="A5738" s="17" t="s">
        <v>5906</v>
      </c>
      <c r="E5738" s="17" t="s">
        <v>5906</v>
      </c>
    </row>
    <row r="5739" spans="1:5" x14ac:dyDescent="0.25">
      <c r="A5739" s="17" t="s">
        <v>5907</v>
      </c>
      <c r="E5739" s="17" t="s">
        <v>5907</v>
      </c>
    </row>
    <row r="5740" spans="1:5" x14ac:dyDescent="0.25">
      <c r="A5740" s="17" t="s">
        <v>5908</v>
      </c>
      <c r="E5740" s="17" t="s">
        <v>5908</v>
      </c>
    </row>
    <row r="5741" spans="1:5" x14ac:dyDescent="0.25">
      <c r="A5741" s="17" t="s">
        <v>5909</v>
      </c>
      <c r="E5741" s="17" t="s">
        <v>5909</v>
      </c>
    </row>
    <row r="5742" spans="1:5" x14ac:dyDescent="0.25">
      <c r="A5742" s="17" t="s">
        <v>5910</v>
      </c>
      <c r="E5742" s="17" t="s">
        <v>5910</v>
      </c>
    </row>
    <row r="5743" spans="1:5" x14ac:dyDescent="0.25">
      <c r="A5743" s="17" t="s">
        <v>5911</v>
      </c>
      <c r="E5743" s="17" t="s">
        <v>5911</v>
      </c>
    </row>
    <row r="5744" spans="1:5" x14ac:dyDescent="0.25">
      <c r="A5744" s="17" t="s">
        <v>5912</v>
      </c>
      <c r="E5744" s="17" t="s">
        <v>5912</v>
      </c>
    </row>
    <row r="5745" spans="1:5" x14ac:dyDescent="0.25">
      <c r="A5745" s="17" t="s">
        <v>5913</v>
      </c>
      <c r="E5745" s="17" t="s">
        <v>5913</v>
      </c>
    </row>
    <row r="5746" spans="1:5" x14ac:dyDescent="0.25">
      <c r="A5746" s="17" t="s">
        <v>5914</v>
      </c>
      <c r="E5746" s="17" t="s">
        <v>5914</v>
      </c>
    </row>
    <row r="5747" spans="1:5" x14ac:dyDescent="0.25">
      <c r="A5747" s="17" t="s">
        <v>5915</v>
      </c>
      <c r="E5747" s="17" t="s">
        <v>5915</v>
      </c>
    </row>
    <row r="5748" spans="1:5" x14ac:dyDescent="0.25">
      <c r="A5748" s="17" t="s">
        <v>5916</v>
      </c>
      <c r="E5748" s="17" t="s">
        <v>5916</v>
      </c>
    </row>
    <row r="5749" spans="1:5" x14ac:dyDescent="0.25">
      <c r="A5749" s="17" t="s">
        <v>5917</v>
      </c>
      <c r="E5749" s="17" t="s">
        <v>5917</v>
      </c>
    </row>
    <row r="5750" spans="1:5" x14ac:dyDescent="0.25">
      <c r="A5750" s="17" t="s">
        <v>5918</v>
      </c>
      <c r="E5750" s="17" t="s">
        <v>5918</v>
      </c>
    </row>
    <row r="5751" spans="1:5" x14ac:dyDescent="0.25">
      <c r="A5751" s="17" t="s">
        <v>5919</v>
      </c>
      <c r="E5751" s="17" t="s">
        <v>5919</v>
      </c>
    </row>
    <row r="5752" spans="1:5" x14ac:dyDescent="0.25">
      <c r="A5752" s="17" t="s">
        <v>5920</v>
      </c>
      <c r="E5752" s="17" t="s">
        <v>5920</v>
      </c>
    </row>
    <row r="5753" spans="1:5" x14ac:dyDescent="0.25">
      <c r="A5753" s="17" t="s">
        <v>5921</v>
      </c>
      <c r="E5753" s="17" t="s">
        <v>5921</v>
      </c>
    </row>
    <row r="5754" spans="1:5" x14ac:dyDescent="0.25">
      <c r="A5754" s="17" t="s">
        <v>5922</v>
      </c>
      <c r="E5754" s="17" t="s">
        <v>5922</v>
      </c>
    </row>
    <row r="5755" spans="1:5" x14ac:dyDescent="0.25">
      <c r="A5755" s="17" t="s">
        <v>5923</v>
      </c>
      <c r="E5755" s="17" t="s">
        <v>5923</v>
      </c>
    </row>
    <row r="5756" spans="1:5" x14ac:dyDescent="0.25">
      <c r="A5756" s="17" t="s">
        <v>5924</v>
      </c>
      <c r="E5756" s="17" t="s">
        <v>5924</v>
      </c>
    </row>
    <row r="5757" spans="1:5" x14ac:dyDescent="0.25">
      <c r="A5757" s="17" t="s">
        <v>5925</v>
      </c>
      <c r="E5757" s="17" t="s">
        <v>5925</v>
      </c>
    </row>
    <row r="5758" spans="1:5" x14ac:dyDescent="0.25">
      <c r="A5758" s="17" t="s">
        <v>5926</v>
      </c>
      <c r="E5758" s="17" t="s">
        <v>5926</v>
      </c>
    </row>
    <row r="5759" spans="1:5" x14ac:dyDescent="0.25">
      <c r="A5759" s="17" t="s">
        <v>5927</v>
      </c>
      <c r="E5759" s="17" t="s">
        <v>5927</v>
      </c>
    </row>
    <row r="5760" spans="1:5" x14ac:dyDescent="0.25">
      <c r="A5760" s="17" t="s">
        <v>5928</v>
      </c>
      <c r="E5760" s="17" t="s">
        <v>5928</v>
      </c>
    </row>
    <row r="5761" spans="1:5" x14ac:dyDescent="0.25">
      <c r="A5761" s="17" t="s">
        <v>5929</v>
      </c>
      <c r="E5761" s="17" t="s">
        <v>5929</v>
      </c>
    </row>
    <row r="5762" spans="1:5" x14ac:dyDescent="0.25">
      <c r="A5762" s="17" t="s">
        <v>5930</v>
      </c>
      <c r="E5762" s="17" t="s">
        <v>5930</v>
      </c>
    </row>
    <row r="5763" spans="1:5" x14ac:dyDescent="0.25">
      <c r="A5763" s="17" t="s">
        <v>5931</v>
      </c>
      <c r="E5763" s="17" t="s">
        <v>5931</v>
      </c>
    </row>
    <row r="5764" spans="1:5" x14ac:dyDescent="0.25">
      <c r="A5764" s="17" t="s">
        <v>5932</v>
      </c>
      <c r="E5764" s="17" t="s">
        <v>5932</v>
      </c>
    </row>
    <row r="5765" spans="1:5" x14ac:dyDescent="0.25">
      <c r="A5765" s="17" t="s">
        <v>5933</v>
      </c>
      <c r="E5765" s="17" t="s">
        <v>5933</v>
      </c>
    </row>
    <row r="5766" spans="1:5" x14ac:dyDescent="0.25">
      <c r="A5766" s="17" t="s">
        <v>5934</v>
      </c>
      <c r="E5766" s="17" t="s">
        <v>5934</v>
      </c>
    </row>
    <row r="5767" spans="1:5" x14ac:dyDescent="0.25">
      <c r="A5767" s="17" t="s">
        <v>5935</v>
      </c>
      <c r="E5767" s="17" t="s">
        <v>5935</v>
      </c>
    </row>
    <row r="5768" spans="1:5" x14ac:dyDescent="0.25">
      <c r="A5768" s="17" t="s">
        <v>5936</v>
      </c>
      <c r="E5768" s="17" t="s">
        <v>5936</v>
      </c>
    </row>
    <row r="5769" spans="1:5" x14ac:dyDescent="0.25">
      <c r="A5769" s="17" t="s">
        <v>5937</v>
      </c>
      <c r="E5769" s="17" t="s">
        <v>5937</v>
      </c>
    </row>
    <row r="5770" spans="1:5" x14ac:dyDescent="0.25">
      <c r="A5770" s="17" t="s">
        <v>5938</v>
      </c>
      <c r="E5770" s="17" t="s">
        <v>5938</v>
      </c>
    </row>
    <row r="5771" spans="1:5" x14ac:dyDescent="0.25">
      <c r="A5771" s="17" t="s">
        <v>5939</v>
      </c>
      <c r="E5771" s="17" t="s">
        <v>5939</v>
      </c>
    </row>
    <row r="5772" spans="1:5" x14ac:dyDescent="0.25">
      <c r="A5772" s="17" t="s">
        <v>5940</v>
      </c>
      <c r="E5772" s="17" t="s">
        <v>5940</v>
      </c>
    </row>
    <row r="5773" spans="1:5" x14ac:dyDescent="0.25">
      <c r="A5773" s="17" t="s">
        <v>5941</v>
      </c>
      <c r="E5773" s="17" t="s">
        <v>5941</v>
      </c>
    </row>
    <row r="5774" spans="1:5" x14ac:dyDescent="0.25">
      <c r="A5774" s="17" t="s">
        <v>5942</v>
      </c>
      <c r="E5774" s="17" t="s">
        <v>5942</v>
      </c>
    </row>
    <row r="5775" spans="1:5" x14ac:dyDescent="0.25">
      <c r="A5775" s="17" t="s">
        <v>5943</v>
      </c>
      <c r="E5775" s="17" t="s">
        <v>5943</v>
      </c>
    </row>
    <row r="5776" spans="1:5" x14ac:dyDescent="0.25">
      <c r="A5776" s="17" t="s">
        <v>5944</v>
      </c>
      <c r="E5776" s="17" t="s">
        <v>5944</v>
      </c>
    </row>
    <row r="5777" spans="1:5" x14ac:dyDescent="0.25">
      <c r="A5777" s="17" t="s">
        <v>5945</v>
      </c>
      <c r="E5777" s="17" t="s">
        <v>5945</v>
      </c>
    </row>
    <row r="5778" spans="1:5" x14ac:dyDescent="0.25">
      <c r="A5778" s="17" t="s">
        <v>5946</v>
      </c>
      <c r="E5778" s="17" t="s">
        <v>5946</v>
      </c>
    </row>
    <row r="5779" spans="1:5" x14ac:dyDescent="0.25">
      <c r="A5779" s="17" t="s">
        <v>5947</v>
      </c>
      <c r="E5779" s="17" t="s">
        <v>5947</v>
      </c>
    </row>
    <row r="5780" spans="1:5" x14ac:dyDescent="0.25">
      <c r="A5780" s="17" t="s">
        <v>5948</v>
      </c>
      <c r="E5780" s="17" t="s">
        <v>5948</v>
      </c>
    </row>
    <row r="5781" spans="1:5" x14ac:dyDescent="0.25">
      <c r="A5781" s="17" t="s">
        <v>5949</v>
      </c>
      <c r="E5781" s="17" t="s">
        <v>5949</v>
      </c>
    </row>
    <row r="5782" spans="1:5" x14ac:dyDescent="0.25">
      <c r="A5782" s="17" t="s">
        <v>5950</v>
      </c>
      <c r="E5782" s="17" t="s">
        <v>5950</v>
      </c>
    </row>
    <row r="5783" spans="1:5" x14ac:dyDescent="0.25">
      <c r="A5783" s="17" t="s">
        <v>5951</v>
      </c>
      <c r="E5783" s="17" t="s">
        <v>5951</v>
      </c>
    </row>
    <row r="5784" spans="1:5" x14ac:dyDescent="0.25">
      <c r="A5784" s="17" t="s">
        <v>5952</v>
      </c>
      <c r="E5784" s="17" t="s">
        <v>5952</v>
      </c>
    </row>
    <row r="5785" spans="1:5" x14ac:dyDescent="0.25">
      <c r="A5785" s="17" t="s">
        <v>5953</v>
      </c>
      <c r="E5785" s="17" t="s">
        <v>5953</v>
      </c>
    </row>
    <row r="5786" spans="1:5" x14ac:dyDescent="0.25">
      <c r="A5786" s="17" t="s">
        <v>5954</v>
      </c>
      <c r="E5786" s="17" t="s">
        <v>5954</v>
      </c>
    </row>
    <row r="5787" spans="1:5" x14ac:dyDescent="0.25">
      <c r="A5787" s="17" t="s">
        <v>5955</v>
      </c>
      <c r="E5787" s="17" t="s">
        <v>5955</v>
      </c>
    </row>
    <row r="5788" spans="1:5" x14ac:dyDescent="0.25">
      <c r="A5788" s="17" t="s">
        <v>5956</v>
      </c>
      <c r="E5788" s="17" t="s">
        <v>5956</v>
      </c>
    </row>
    <row r="5789" spans="1:5" x14ac:dyDescent="0.25">
      <c r="A5789" s="17" t="s">
        <v>5957</v>
      </c>
      <c r="E5789" s="17" t="s">
        <v>5957</v>
      </c>
    </row>
    <row r="5790" spans="1:5" x14ac:dyDescent="0.25">
      <c r="A5790" s="17" t="s">
        <v>5958</v>
      </c>
      <c r="E5790" s="17" t="s">
        <v>5958</v>
      </c>
    </row>
    <row r="5791" spans="1:5" x14ac:dyDescent="0.25">
      <c r="A5791" s="17" t="s">
        <v>5959</v>
      </c>
      <c r="E5791" s="17" t="s">
        <v>5959</v>
      </c>
    </row>
    <row r="5792" spans="1:5" x14ac:dyDescent="0.25">
      <c r="A5792" s="17" t="s">
        <v>5960</v>
      </c>
      <c r="E5792" s="17" t="s">
        <v>5960</v>
      </c>
    </row>
    <row r="5793" spans="1:5" x14ac:dyDescent="0.25">
      <c r="A5793" s="17" t="s">
        <v>5961</v>
      </c>
      <c r="E5793" s="17" t="s">
        <v>5961</v>
      </c>
    </row>
    <row r="5794" spans="1:5" x14ac:dyDescent="0.25">
      <c r="A5794" s="17" t="s">
        <v>5962</v>
      </c>
      <c r="E5794" s="17" t="s">
        <v>5962</v>
      </c>
    </row>
    <row r="5795" spans="1:5" x14ac:dyDescent="0.25">
      <c r="A5795" s="17" t="s">
        <v>5963</v>
      </c>
      <c r="E5795" s="17" t="s">
        <v>5963</v>
      </c>
    </row>
    <row r="5796" spans="1:5" x14ac:dyDescent="0.25">
      <c r="A5796" s="17" t="s">
        <v>5964</v>
      </c>
      <c r="E5796" s="17" t="s">
        <v>5964</v>
      </c>
    </row>
    <row r="5797" spans="1:5" x14ac:dyDescent="0.25">
      <c r="A5797" s="17" t="s">
        <v>5965</v>
      </c>
      <c r="E5797" s="17" t="s">
        <v>5965</v>
      </c>
    </row>
    <row r="5798" spans="1:5" x14ac:dyDescent="0.25">
      <c r="A5798" s="17" t="s">
        <v>5966</v>
      </c>
      <c r="E5798" s="17" t="s">
        <v>5966</v>
      </c>
    </row>
    <row r="5799" spans="1:5" x14ac:dyDescent="0.25">
      <c r="A5799" s="17" t="s">
        <v>5967</v>
      </c>
      <c r="E5799" s="17" t="s">
        <v>5967</v>
      </c>
    </row>
    <row r="5800" spans="1:5" x14ac:dyDescent="0.25">
      <c r="A5800" s="17" t="s">
        <v>5968</v>
      </c>
      <c r="E5800" s="17" t="s">
        <v>5968</v>
      </c>
    </row>
    <row r="5801" spans="1:5" x14ac:dyDescent="0.25">
      <c r="A5801" s="17" t="s">
        <v>5969</v>
      </c>
      <c r="E5801" s="17" t="s">
        <v>5969</v>
      </c>
    </row>
    <row r="5802" spans="1:5" x14ac:dyDescent="0.25">
      <c r="A5802" s="17" t="s">
        <v>5970</v>
      </c>
      <c r="E5802" s="17" t="s">
        <v>5970</v>
      </c>
    </row>
    <row r="5803" spans="1:5" x14ac:dyDescent="0.25">
      <c r="A5803" s="17" t="s">
        <v>5971</v>
      </c>
      <c r="E5803" s="17" t="s">
        <v>5971</v>
      </c>
    </row>
    <row r="5804" spans="1:5" x14ac:dyDescent="0.25">
      <c r="A5804" s="17" t="s">
        <v>5972</v>
      </c>
      <c r="E5804" s="17" t="s">
        <v>5972</v>
      </c>
    </row>
    <row r="5805" spans="1:5" x14ac:dyDescent="0.25">
      <c r="A5805" s="17" t="s">
        <v>5973</v>
      </c>
      <c r="E5805" s="17" t="s">
        <v>5973</v>
      </c>
    </row>
    <row r="5806" spans="1:5" x14ac:dyDescent="0.25">
      <c r="A5806" s="17" t="s">
        <v>5974</v>
      </c>
      <c r="E5806" s="17" t="s">
        <v>5974</v>
      </c>
    </row>
    <row r="5807" spans="1:5" x14ac:dyDescent="0.25">
      <c r="A5807" s="17" t="s">
        <v>5975</v>
      </c>
      <c r="E5807" s="17" t="s">
        <v>5975</v>
      </c>
    </row>
    <row r="5808" spans="1:5" x14ac:dyDescent="0.25">
      <c r="A5808" s="17" t="s">
        <v>5976</v>
      </c>
      <c r="E5808" s="17" t="s">
        <v>5976</v>
      </c>
    </row>
    <row r="5809" spans="1:5" x14ac:dyDescent="0.25">
      <c r="A5809" s="17" t="s">
        <v>5977</v>
      </c>
      <c r="E5809" s="17" t="s">
        <v>5977</v>
      </c>
    </row>
    <row r="5810" spans="1:5" x14ac:dyDescent="0.25">
      <c r="A5810" s="17" t="s">
        <v>5978</v>
      </c>
      <c r="E5810" s="17" t="s">
        <v>5978</v>
      </c>
    </row>
    <row r="5811" spans="1:5" x14ac:dyDescent="0.25">
      <c r="A5811" s="17" t="s">
        <v>5979</v>
      </c>
      <c r="E5811" s="17" t="s">
        <v>5979</v>
      </c>
    </row>
    <row r="5812" spans="1:5" x14ac:dyDescent="0.25">
      <c r="A5812" s="17" t="s">
        <v>5980</v>
      </c>
      <c r="E5812" s="17" t="s">
        <v>5980</v>
      </c>
    </row>
    <row r="5813" spans="1:5" x14ac:dyDescent="0.25">
      <c r="A5813" s="17" t="s">
        <v>5981</v>
      </c>
      <c r="E5813" s="17" t="s">
        <v>5981</v>
      </c>
    </row>
    <row r="5814" spans="1:5" x14ac:dyDescent="0.25">
      <c r="A5814" s="17" t="s">
        <v>5982</v>
      </c>
      <c r="E5814" s="17" t="s">
        <v>5982</v>
      </c>
    </row>
    <row r="5815" spans="1:5" x14ac:dyDescent="0.25">
      <c r="A5815" s="17" t="s">
        <v>5983</v>
      </c>
      <c r="E5815" s="17" t="s">
        <v>5983</v>
      </c>
    </row>
    <row r="5816" spans="1:5" x14ac:dyDescent="0.25">
      <c r="A5816" s="17" t="s">
        <v>5984</v>
      </c>
      <c r="E5816" s="17" t="s">
        <v>5984</v>
      </c>
    </row>
    <row r="5817" spans="1:5" x14ac:dyDescent="0.25">
      <c r="A5817" s="17" t="s">
        <v>5985</v>
      </c>
      <c r="E5817" s="17" t="s">
        <v>5985</v>
      </c>
    </row>
    <row r="5818" spans="1:5" x14ac:dyDescent="0.25">
      <c r="A5818" s="17" t="s">
        <v>5986</v>
      </c>
      <c r="E5818" s="17" t="s">
        <v>5986</v>
      </c>
    </row>
    <row r="5819" spans="1:5" x14ac:dyDescent="0.25">
      <c r="A5819" s="17" t="s">
        <v>5987</v>
      </c>
      <c r="E5819" s="17" t="s">
        <v>5987</v>
      </c>
    </row>
    <row r="5820" spans="1:5" x14ac:dyDescent="0.25">
      <c r="A5820" s="17" t="s">
        <v>5988</v>
      </c>
      <c r="E5820" s="17" t="s">
        <v>5988</v>
      </c>
    </row>
    <row r="5821" spans="1:5" x14ac:dyDescent="0.25">
      <c r="A5821" s="17" t="s">
        <v>5989</v>
      </c>
      <c r="E5821" s="17" t="s">
        <v>5989</v>
      </c>
    </row>
    <row r="5822" spans="1:5" x14ac:dyDescent="0.25">
      <c r="A5822" s="17" t="s">
        <v>5990</v>
      </c>
      <c r="E5822" s="17" t="s">
        <v>5990</v>
      </c>
    </row>
    <row r="5823" spans="1:5" x14ac:dyDescent="0.25">
      <c r="A5823" s="17" t="s">
        <v>5991</v>
      </c>
      <c r="E5823" s="17" t="s">
        <v>5991</v>
      </c>
    </row>
    <row r="5824" spans="1:5" x14ac:dyDescent="0.25">
      <c r="A5824" s="17" t="s">
        <v>5992</v>
      </c>
      <c r="E5824" s="17" t="s">
        <v>5992</v>
      </c>
    </row>
    <row r="5825" spans="1:5" x14ac:dyDescent="0.25">
      <c r="A5825" s="17" t="s">
        <v>5993</v>
      </c>
      <c r="E5825" s="17" t="s">
        <v>5993</v>
      </c>
    </row>
    <row r="5826" spans="1:5" x14ac:dyDescent="0.25">
      <c r="A5826" s="17" t="s">
        <v>5994</v>
      </c>
      <c r="E5826" s="17" t="s">
        <v>5994</v>
      </c>
    </row>
    <row r="5827" spans="1:5" x14ac:dyDescent="0.25">
      <c r="A5827" s="17" t="s">
        <v>5995</v>
      </c>
      <c r="E5827" s="17" t="s">
        <v>5995</v>
      </c>
    </row>
    <row r="5828" spans="1:5" x14ac:dyDescent="0.25">
      <c r="A5828" s="17" t="s">
        <v>5996</v>
      </c>
      <c r="E5828" s="17" t="s">
        <v>5996</v>
      </c>
    </row>
    <row r="5829" spans="1:5" x14ac:dyDescent="0.25">
      <c r="A5829" s="17" t="s">
        <v>5997</v>
      </c>
      <c r="E5829" s="17" t="s">
        <v>5997</v>
      </c>
    </row>
    <row r="5830" spans="1:5" x14ac:dyDescent="0.25">
      <c r="A5830" s="17" t="s">
        <v>5998</v>
      </c>
      <c r="E5830" s="17" t="s">
        <v>5998</v>
      </c>
    </row>
    <row r="5831" spans="1:5" x14ac:dyDescent="0.25">
      <c r="A5831" s="17" t="s">
        <v>5999</v>
      </c>
      <c r="E5831" s="17" t="s">
        <v>5999</v>
      </c>
    </row>
    <row r="5832" spans="1:5" x14ac:dyDescent="0.25">
      <c r="A5832" s="17" t="s">
        <v>6000</v>
      </c>
      <c r="E5832" s="17" t="s">
        <v>6000</v>
      </c>
    </row>
    <row r="5833" spans="1:5" x14ac:dyDescent="0.25">
      <c r="A5833" s="17" t="s">
        <v>6001</v>
      </c>
      <c r="E5833" s="17" t="s">
        <v>6001</v>
      </c>
    </row>
    <row r="5834" spans="1:5" x14ac:dyDescent="0.25">
      <c r="A5834" s="17" t="s">
        <v>6002</v>
      </c>
      <c r="E5834" s="17" t="s">
        <v>6002</v>
      </c>
    </row>
    <row r="5835" spans="1:5" x14ac:dyDescent="0.25">
      <c r="A5835" s="17" t="s">
        <v>6003</v>
      </c>
      <c r="E5835" s="17" t="s">
        <v>6003</v>
      </c>
    </row>
    <row r="5836" spans="1:5" x14ac:dyDescent="0.25">
      <c r="A5836" s="17" t="s">
        <v>6004</v>
      </c>
      <c r="E5836" s="17" t="s">
        <v>6004</v>
      </c>
    </row>
    <row r="5837" spans="1:5" x14ac:dyDescent="0.25">
      <c r="A5837" s="17" t="s">
        <v>6005</v>
      </c>
      <c r="E5837" s="17" t="s">
        <v>6005</v>
      </c>
    </row>
    <row r="5838" spans="1:5" x14ac:dyDescent="0.25">
      <c r="A5838" s="17" t="s">
        <v>6006</v>
      </c>
      <c r="E5838" s="17" t="s">
        <v>6006</v>
      </c>
    </row>
    <row r="5839" spans="1:5" x14ac:dyDescent="0.25">
      <c r="A5839" s="17" t="s">
        <v>6007</v>
      </c>
      <c r="E5839" s="17" t="s">
        <v>6007</v>
      </c>
    </row>
    <row r="5840" spans="1:5" x14ac:dyDescent="0.25">
      <c r="A5840" s="17" t="s">
        <v>6008</v>
      </c>
      <c r="E5840" s="17" t="s">
        <v>6008</v>
      </c>
    </row>
    <row r="5841" spans="1:5" x14ac:dyDescent="0.25">
      <c r="A5841" s="17" t="s">
        <v>6009</v>
      </c>
      <c r="E5841" s="17" t="s">
        <v>6009</v>
      </c>
    </row>
    <row r="5842" spans="1:5" x14ac:dyDescent="0.25">
      <c r="A5842" s="17" t="s">
        <v>6010</v>
      </c>
      <c r="E5842" s="17" t="s">
        <v>6010</v>
      </c>
    </row>
    <row r="5843" spans="1:5" x14ac:dyDescent="0.25">
      <c r="A5843" s="17" t="s">
        <v>6011</v>
      </c>
      <c r="E5843" s="17" t="s">
        <v>6011</v>
      </c>
    </row>
    <row r="5844" spans="1:5" x14ac:dyDescent="0.25">
      <c r="A5844" s="17" t="s">
        <v>6012</v>
      </c>
      <c r="E5844" s="17" t="s">
        <v>6012</v>
      </c>
    </row>
    <row r="5845" spans="1:5" x14ac:dyDescent="0.25">
      <c r="A5845" s="17" t="s">
        <v>6013</v>
      </c>
      <c r="E5845" s="17" t="s">
        <v>6013</v>
      </c>
    </row>
    <row r="5846" spans="1:5" x14ac:dyDescent="0.25">
      <c r="A5846" s="17" t="s">
        <v>6014</v>
      </c>
      <c r="E5846" s="17" t="s">
        <v>6014</v>
      </c>
    </row>
    <row r="5847" spans="1:5" x14ac:dyDescent="0.25">
      <c r="A5847" s="17" t="s">
        <v>6015</v>
      </c>
      <c r="E5847" s="17" t="s">
        <v>6015</v>
      </c>
    </row>
    <row r="5848" spans="1:5" x14ac:dyDescent="0.25">
      <c r="A5848" s="17" t="s">
        <v>6016</v>
      </c>
      <c r="E5848" s="17" t="s">
        <v>6016</v>
      </c>
    </row>
    <row r="5849" spans="1:5" x14ac:dyDescent="0.25">
      <c r="A5849" s="17" t="s">
        <v>6017</v>
      </c>
      <c r="E5849" s="17" t="s">
        <v>6017</v>
      </c>
    </row>
    <row r="5850" spans="1:5" x14ac:dyDescent="0.25">
      <c r="A5850" s="17" t="s">
        <v>6018</v>
      </c>
      <c r="E5850" s="17" t="s">
        <v>6018</v>
      </c>
    </row>
    <row r="5851" spans="1:5" x14ac:dyDescent="0.25">
      <c r="A5851" s="17" t="s">
        <v>6019</v>
      </c>
      <c r="E5851" s="17" t="s">
        <v>6019</v>
      </c>
    </row>
    <row r="5852" spans="1:5" x14ac:dyDescent="0.25">
      <c r="A5852" s="17" t="s">
        <v>6020</v>
      </c>
      <c r="E5852" s="17" t="s">
        <v>6020</v>
      </c>
    </row>
    <row r="5853" spans="1:5" x14ac:dyDescent="0.25">
      <c r="A5853" s="17" t="s">
        <v>6021</v>
      </c>
      <c r="E5853" s="17" t="s">
        <v>6021</v>
      </c>
    </row>
    <row r="5854" spans="1:5" x14ac:dyDescent="0.25">
      <c r="A5854" s="17" t="s">
        <v>6022</v>
      </c>
      <c r="E5854" s="17" t="s">
        <v>6022</v>
      </c>
    </row>
    <row r="5855" spans="1:5" x14ac:dyDescent="0.25">
      <c r="A5855" s="17" t="s">
        <v>6023</v>
      </c>
      <c r="E5855" s="17" t="s">
        <v>6023</v>
      </c>
    </row>
    <row r="5856" spans="1:5" x14ac:dyDescent="0.25">
      <c r="A5856" s="17" t="s">
        <v>6024</v>
      </c>
      <c r="E5856" s="17" t="s">
        <v>6024</v>
      </c>
    </row>
    <row r="5857" spans="1:5" x14ac:dyDescent="0.25">
      <c r="A5857" s="17" t="s">
        <v>6025</v>
      </c>
      <c r="E5857" s="17" t="s">
        <v>6025</v>
      </c>
    </row>
    <row r="5858" spans="1:5" x14ac:dyDescent="0.25">
      <c r="A5858" s="17" t="s">
        <v>6026</v>
      </c>
      <c r="E5858" s="17" t="s">
        <v>6026</v>
      </c>
    </row>
    <row r="5859" spans="1:5" x14ac:dyDescent="0.25">
      <c r="A5859" s="17" t="s">
        <v>6027</v>
      </c>
      <c r="E5859" s="17" t="s">
        <v>6027</v>
      </c>
    </row>
    <row r="5860" spans="1:5" x14ac:dyDescent="0.25">
      <c r="A5860" s="17" t="s">
        <v>6028</v>
      </c>
      <c r="E5860" s="17" t="s">
        <v>6028</v>
      </c>
    </row>
    <row r="5861" spans="1:5" x14ac:dyDescent="0.25">
      <c r="A5861" s="17" t="s">
        <v>6029</v>
      </c>
      <c r="E5861" s="17" t="s">
        <v>6029</v>
      </c>
    </row>
    <row r="5862" spans="1:5" x14ac:dyDescent="0.25">
      <c r="A5862" s="17" t="s">
        <v>6030</v>
      </c>
      <c r="E5862" s="17" t="s">
        <v>6030</v>
      </c>
    </row>
    <row r="5863" spans="1:5" x14ac:dyDescent="0.25">
      <c r="A5863" s="17" t="s">
        <v>6031</v>
      </c>
      <c r="E5863" s="17" t="s">
        <v>6031</v>
      </c>
    </row>
    <row r="5864" spans="1:5" x14ac:dyDescent="0.25">
      <c r="A5864" s="17" t="s">
        <v>6032</v>
      </c>
      <c r="E5864" s="17" t="s">
        <v>6032</v>
      </c>
    </row>
    <row r="5865" spans="1:5" x14ac:dyDescent="0.25">
      <c r="A5865" s="17" t="s">
        <v>6033</v>
      </c>
      <c r="E5865" s="17" t="s">
        <v>6033</v>
      </c>
    </row>
    <row r="5866" spans="1:5" x14ac:dyDescent="0.25">
      <c r="A5866" s="17" t="s">
        <v>6034</v>
      </c>
      <c r="E5866" s="17" t="s">
        <v>6034</v>
      </c>
    </row>
    <row r="5867" spans="1:5" x14ac:dyDescent="0.25">
      <c r="A5867" s="17" t="s">
        <v>6035</v>
      </c>
      <c r="E5867" s="17" t="s">
        <v>6035</v>
      </c>
    </row>
    <row r="5868" spans="1:5" x14ac:dyDescent="0.25">
      <c r="A5868" s="17" t="s">
        <v>6036</v>
      </c>
      <c r="E5868" s="17" t="s">
        <v>6036</v>
      </c>
    </row>
    <row r="5869" spans="1:5" x14ac:dyDescent="0.25">
      <c r="A5869" s="17" t="s">
        <v>6037</v>
      </c>
      <c r="E5869" s="17" t="s">
        <v>6037</v>
      </c>
    </row>
    <row r="5870" spans="1:5" x14ac:dyDescent="0.25">
      <c r="A5870" s="17" t="s">
        <v>6038</v>
      </c>
      <c r="E5870" s="17" t="s">
        <v>6038</v>
      </c>
    </row>
    <row r="5871" spans="1:5" x14ac:dyDescent="0.25">
      <c r="A5871" s="17" t="s">
        <v>6039</v>
      </c>
      <c r="E5871" s="17" t="s">
        <v>6039</v>
      </c>
    </row>
    <row r="5872" spans="1:5" x14ac:dyDescent="0.25">
      <c r="A5872" s="17" t="s">
        <v>6040</v>
      </c>
      <c r="E5872" s="17" t="s">
        <v>6040</v>
      </c>
    </row>
    <row r="5873" spans="1:5" x14ac:dyDescent="0.25">
      <c r="A5873" s="17" t="s">
        <v>6041</v>
      </c>
      <c r="E5873" s="17" t="s">
        <v>6041</v>
      </c>
    </row>
    <row r="5874" spans="1:5" x14ac:dyDescent="0.25">
      <c r="A5874" s="17" t="s">
        <v>6042</v>
      </c>
      <c r="E5874" s="17" t="s">
        <v>6042</v>
      </c>
    </row>
    <row r="5875" spans="1:5" x14ac:dyDescent="0.25">
      <c r="A5875" s="17" t="s">
        <v>6043</v>
      </c>
      <c r="E5875" s="17" t="s">
        <v>6043</v>
      </c>
    </row>
    <row r="5876" spans="1:5" x14ac:dyDescent="0.25">
      <c r="A5876" s="17" t="s">
        <v>6044</v>
      </c>
      <c r="E5876" s="17" t="s">
        <v>6044</v>
      </c>
    </row>
    <row r="5877" spans="1:5" x14ac:dyDescent="0.25">
      <c r="A5877" s="17" t="s">
        <v>6045</v>
      </c>
      <c r="E5877" s="17" t="s">
        <v>6045</v>
      </c>
    </row>
    <row r="5878" spans="1:5" x14ac:dyDescent="0.25">
      <c r="A5878" s="17" t="s">
        <v>6046</v>
      </c>
      <c r="E5878" s="17" t="s">
        <v>6046</v>
      </c>
    </row>
    <row r="5879" spans="1:5" x14ac:dyDescent="0.25">
      <c r="A5879" s="17" t="s">
        <v>6047</v>
      </c>
      <c r="E5879" s="17" t="s">
        <v>6047</v>
      </c>
    </row>
    <row r="5880" spans="1:5" x14ac:dyDescent="0.25">
      <c r="A5880" s="17" t="s">
        <v>6048</v>
      </c>
      <c r="E5880" s="17" t="s">
        <v>6048</v>
      </c>
    </row>
    <row r="5881" spans="1:5" x14ac:dyDescent="0.25">
      <c r="A5881" s="17" t="s">
        <v>6049</v>
      </c>
      <c r="E5881" s="17" t="s">
        <v>6049</v>
      </c>
    </row>
    <row r="5882" spans="1:5" x14ac:dyDescent="0.25">
      <c r="A5882" s="17" t="s">
        <v>6050</v>
      </c>
      <c r="E5882" s="17" t="s">
        <v>6050</v>
      </c>
    </row>
    <row r="5883" spans="1:5" x14ac:dyDescent="0.25">
      <c r="A5883" s="17" t="s">
        <v>6051</v>
      </c>
      <c r="E5883" s="17" t="s">
        <v>6051</v>
      </c>
    </row>
    <row r="5884" spans="1:5" x14ac:dyDescent="0.25">
      <c r="A5884" s="17" t="s">
        <v>6052</v>
      </c>
      <c r="E5884" s="17" t="s">
        <v>6052</v>
      </c>
    </row>
    <row r="5885" spans="1:5" x14ac:dyDescent="0.25">
      <c r="A5885" s="17" t="s">
        <v>6053</v>
      </c>
      <c r="E5885" s="17" t="s">
        <v>6053</v>
      </c>
    </row>
    <row r="5886" spans="1:5" x14ac:dyDescent="0.25">
      <c r="A5886" s="17" t="s">
        <v>6054</v>
      </c>
      <c r="E5886" s="17" t="s">
        <v>6054</v>
      </c>
    </row>
    <row r="5887" spans="1:5" x14ac:dyDescent="0.25">
      <c r="A5887" s="17" t="s">
        <v>6055</v>
      </c>
      <c r="E5887" s="17" t="s">
        <v>6055</v>
      </c>
    </row>
    <row r="5888" spans="1:5" x14ac:dyDescent="0.25">
      <c r="A5888" s="17" t="s">
        <v>6056</v>
      </c>
      <c r="E5888" s="17" t="s">
        <v>6056</v>
      </c>
    </row>
    <row r="5889" spans="1:5" x14ac:dyDescent="0.25">
      <c r="A5889" s="17" t="s">
        <v>6057</v>
      </c>
      <c r="E5889" s="17" t="s">
        <v>6057</v>
      </c>
    </row>
    <row r="5890" spans="1:5" x14ac:dyDescent="0.25">
      <c r="A5890" s="17" t="s">
        <v>6058</v>
      </c>
      <c r="E5890" s="17" t="s">
        <v>6058</v>
      </c>
    </row>
    <row r="5891" spans="1:5" x14ac:dyDescent="0.25">
      <c r="A5891" s="17" t="s">
        <v>6059</v>
      </c>
      <c r="E5891" s="17" t="s">
        <v>6059</v>
      </c>
    </row>
    <row r="5892" spans="1:5" x14ac:dyDescent="0.25">
      <c r="A5892" s="17" t="s">
        <v>6060</v>
      </c>
      <c r="E5892" s="17" t="s">
        <v>6060</v>
      </c>
    </row>
    <row r="5893" spans="1:5" x14ac:dyDescent="0.25">
      <c r="A5893" s="17" t="s">
        <v>6061</v>
      </c>
      <c r="E5893" s="17" t="s">
        <v>6061</v>
      </c>
    </row>
    <row r="5894" spans="1:5" x14ac:dyDescent="0.25">
      <c r="A5894" s="17" t="s">
        <v>6062</v>
      </c>
      <c r="E5894" s="17" t="s">
        <v>6062</v>
      </c>
    </row>
    <row r="5895" spans="1:5" x14ac:dyDescent="0.25">
      <c r="A5895" s="17" t="s">
        <v>6063</v>
      </c>
      <c r="E5895" s="17" t="s">
        <v>6063</v>
      </c>
    </row>
    <row r="5896" spans="1:5" x14ac:dyDescent="0.25">
      <c r="A5896" s="17" t="s">
        <v>6064</v>
      </c>
      <c r="E5896" s="17" t="s">
        <v>6064</v>
      </c>
    </row>
    <row r="5897" spans="1:5" x14ac:dyDescent="0.25">
      <c r="A5897" s="17" t="s">
        <v>6065</v>
      </c>
      <c r="E5897" s="17" t="s">
        <v>6065</v>
      </c>
    </row>
    <row r="5898" spans="1:5" x14ac:dyDescent="0.25">
      <c r="A5898" s="17" t="s">
        <v>6066</v>
      </c>
      <c r="E5898" s="17" t="s">
        <v>6066</v>
      </c>
    </row>
    <row r="5899" spans="1:5" x14ac:dyDescent="0.25">
      <c r="A5899" s="17" t="s">
        <v>6067</v>
      </c>
      <c r="E5899" s="17" t="s">
        <v>6067</v>
      </c>
    </row>
    <row r="5900" spans="1:5" x14ac:dyDescent="0.25">
      <c r="A5900" s="17" t="s">
        <v>6068</v>
      </c>
      <c r="E5900" s="17" t="s">
        <v>6068</v>
      </c>
    </row>
    <row r="5901" spans="1:5" x14ac:dyDescent="0.25">
      <c r="A5901" s="17" t="s">
        <v>6069</v>
      </c>
      <c r="E5901" s="17" t="s">
        <v>6069</v>
      </c>
    </row>
    <row r="5902" spans="1:5" x14ac:dyDescent="0.25">
      <c r="A5902" s="17" t="s">
        <v>6070</v>
      </c>
      <c r="E5902" s="17" t="s">
        <v>6070</v>
      </c>
    </row>
    <row r="5903" spans="1:5" x14ac:dyDescent="0.25">
      <c r="A5903" s="17" t="s">
        <v>6071</v>
      </c>
      <c r="E5903" s="17" t="s">
        <v>6071</v>
      </c>
    </row>
    <row r="5904" spans="1:5" x14ac:dyDescent="0.25">
      <c r="A5904" s="17" t="s">
        <v>6072</v>
      </c>
      <c r="E5904" s="17" t="s">
        <v>6072</v>
      </c>
    </row>
    <row r="5905" spans="1:5" x14ac:dyDescent="0.25">
      <c r="A5905" s="17" t="s">
        <v>6073</v>
      </c>
      <c r="E5905" s="17" t="s">
        <v>6073</v>
      </c>
    </row>
    <row r="5906" spans="1:5" x14ac:dyDescent="0.25">
      <c r="A5906" s="17" t="s">
        <v>6074</v>
      </c>
      <c r="E5906" s="17" t="s">
        <v>6074</v>
      </c>
    </row>
    <row r="5907" spans="1:5" x14ac:dyDescent="0.25">
      <c r="A5907" s="17" t="s">
        <v>6075</v>
      </c>
      <c r="E5907" s="17" t="s">
        <v>6075</v>
      </c>
    </row>
    <row r="5908" spans="1:5" x14ac:dyDescent="0.25">
      <c r="A5908" s="17" t="s">
        <v>6076</v>
      </c>
      <c r="E5908" s="17" t="s">
        <v>6076</v>
      </c>
    </row>
    <row r="5909" spans="1:5" x14ac:dyDescent="0.25">
      <c r="A5909" s="17" t="s">
        <v>6077</v>
      </c>
      <c r="E5909" s="17" t="s">
        <v>6077</v>
      </c>
    </row>
    <row r="5910" spans="1:5" x14ac:dyDescent="0.25">
      <c r="A5910" s="17" t="s">
        <v>6078</v>
      </c>
      <c r="E5910" s="17" t="s">
        <v>6078</v>
      </c>
    </row>
    <row r="5911" spans="1:5" x14ac:dyDescent="0.25">
      <c r="A5911" s="17" t="s">
        <v>6079</v>
      </c>
      <c r="E5911" s="17" t="s">
        <v>6079</v>
      </c>
    </row>
    <row r="5912" spans="1:5" x14ac:dyDescent="0.25">
      <c r="A5912" s="17" t="s">
        <v>6080</v>
      </c>
      <c r="E5912" s="17" t="s">
        <v>6080</v>
      </c>
    </row>
    <row r="5913" spans="1:5" x14ac:dyDescent="0.25">
      <c r="A5913" s="17" t="s">
        <v>6081</v>
      </c>
      <c r="E5913" s="17" t="s">
        <v>6081</v>
      </c>
    </row>
    <row r="5914" spans="1:5" x14ac:dyDescent="0.25">
      <c r="A5914" s="17" t="s">
        <v>6082</v>
      </c>
      <c r="E5914" s="17" t="s">
        <v>6082</v>
      </c>
    </row>
    <row r="5915" spans="1:5" x14ac:dyDescent="0.25">
      <c r="A5915" s="17" t="s">
        <v>6083</v>
      </c>
      <c r="E5915" s="17" t="s">
        <v>6083</v>
      </c>
    </row>
    <row r="5916" spans="1:5" x14ac:dyDescent="0.25">
      <c r="A5916" s="17" t="s">
        <v>6084</v>
      </c>
      <c r="E5916" s="17" t="s">
        <v>6084</v>
      </c>
    </row>
    <row r="5917" spans="1:5" x14ac:dyDescent="0.25">
      <c r="A5917" s="17" t="s">
        <v>6085</v>
      </c>
      <c r="E5917" s="17" t="s">
        <v>6085</v>
      </c>
    </row>
    <row r="5918" spans="1:5" x14ac:dyDescent="0.25">
      <c r="A5918" s="17" t="s">
        <v>6086</v>
      </c>
      <c r="E5918" s="17" t="s">
        <v>6086</v>
      </c>
    </row>
    <row r="5919" spans="1:5" x14ac:dyDescent="0.25">
      <c r="A5919" s="17" t="s">
        <v>6087</v>
      </c>
      <c r="E5919" s="17" t="s">
        <v>6087</v>
      </c>
    </row>
    <row r="5920" spans="1:5" x14ac:dyDescent="0.25">
      <c r="A5920" s="17" t="s">
        <v>6088</v>
      </c>
      <c r="E5920" s="17" t="s">
        <v>6088</v>
      </c>
    </row>
    <row r="5921" spans="1:5" x14ac:dyDescent="0.25">
      <c r="A5921" s="17" t="s">
        <v>6089</v>
      </c>
      <c r="E5921" s="17" t="s">
        <v>6089</v>
      </c>
    </row>
    <row r="5922" spans="1:5" x14ac:dyDescent="0.25">
      <c r="A5922" s="17" t="s">
        <v>6090</v>
      </c>
      <c r="E5922" s="17" t="s">
        <v>6090</v>
      </c>
    </row>
    <row r="5923" spans="1:5" x14ac:dyDescent="0.25">
      <c r="A5923" s="17" t="s">
        <v>6091</v>
      </c>
      <c r="E5923" s="17" t="s">
        <v>6091</v>
      </c>
    </row>
    <row r="5924" spans="1:5" x14ac:dyDescent="0.25">
      <c r="A5924" s="17" t="s">
        <v>6092</v>
      </c>
      <c r="E5924" s="17" t="s">
        <v>6092</v>
      </c>
    </row>
    <row r="5925" spans="1:5" x14ac:dyDescent="0.25">
      <c r="A5925" s="17" t="s">
        <v>6093</v>
      </c>
      <c r="E5925" s="17" t="s">
        <v>6093</v>
      </c>
    </row>
    <row r="5926" spans="1:5" x14ac:dyDescent="0.25">
      <c r="A5926" s="17" t="s">
        <v>6094</v>
      </c>
      <c r="E5926" s="17" t="s">
        <v>6094</v>
      </c>
    </row>
    <row r="5927" spans="1:5" x14ac:dyDescent="0.25">
      <c r="A5927" s="17" t="s">
        <v>6095</v>
      </c>
      <c r="E5927" s="17" t="s">
        <v>6095</v>
      </c>
    </row>
    <row r="5928" spans="1:5" x14ac:dyDescent="0.25">
      <c r="A5928" s="17" t="s">
        <v>6096</v>
      </c>
      <c r="E5928" s="17" t="s">
        <v>6096</v>
      </c>
    </row>
    <row r="5929" spans="1:5" x14ac:dyDescent="0.25">
      <c r="A5929" s="17" t="s">
        <v>6097</v>
      </c>
      <c r="E5929" s="17" t="s">
        <v>6097</v>
      </c>
    </row>
    <row r="5930" spans="1:5" x14ac:dyDescent="0.25">
      <c r="A5930" s="17" t="s">
        <v>6098</v>
      </c>
      <c r="E5930" s="17" t="s">
        <v>6098</v>
      </c>
    </row>
    <row r="5931" spans="1:5" x14ac:dyDescent="0.25">
      <c r="A5931" s="17" t="s">
        <v>6099</v>
      </c>
      <c r="E5931" s="17" t="s">
        <v>6099</v>
      </c>
    </row>
    <row r="5932" spans="1:5" x14ac:dyDescent="0.25">
      <c r="A5932" s="17" t="s">
        <v>6100</v>
      </c>
      <c r="E5932" s="17" t="s">
        <v>6100</v>
      </c>
    </row>
    <row r="5933" spans="1:5" x14ac:dyDescent="0.25">
      <c r="A5933" s="17" t="s">
        <v>6101</v>
      </c>
      <c r="E5933" s="17" t="s">
        <v>6101</v>
      </c>
    </row>
    <row r="5934" spans="1:5" x14ac:dyDescent="0.25">
      <c r="A5934" s="17" t="s">
        <v>6102</v>
      </c>
      <c r="E5934" s="17" t="s">
        <v>6102</v>
      </c>
    </row>
    <row r="5935" spans="1:5" x14ac:dyDescent="0.25">
      <c r="A5935" s="17" t="s">
        <v>6103</v>
      </c>
      <c r="E5935" s="17" t="s">
        <v>6103</v>
      </c>
    </row>
    <row r="5936" spans="1:5" x14ac:dyDescent="0.25">
      <c r="A5936" s="17" t="s">
        <v>6104</v>
      </c>
      <c r="E5936" s="17" t="s">
        <v>6104</v>
      </c>
    </row>
    <row r="5937" spans="1:5" x14ac:dyDescent="0.25">
      <c r="A5937" s="17" t="s">
        <v>6105</v>
      </c>
      <c r="E5937" s="17" t="s">
        <v>6105</v>
      </c>
    </row>
    <row r="5938" spans="1:5" x14ac:dyDescent="0.25">
      <c r="A5938" s="17" t="s">
        <v>6106</v>
      </c>
      <c r="E5938" s="17" t="s">
        <v>6106</v>
      </c>
    </row>
    <row r="5939" spans="1:5" x14ac:dyDescent="0.25">
      <c r="A5939" s="17" t="s">
        <v>6107</v>
      </c>
      <c r="E5939" s="17" t="s">
        <v>6107</v>
      </c>
    </row>
    <row r="5940" spans="1:5" x14ac:dyDescent="0.25">
      <c r="A5940" s="17" t="s">
        <v>6108</v>
      </c>
      <c r="E5940" s="17" t="s">
        <v>6108</v>
      </c>
    </row>
    <row r="5941" spans="1:5" x14ac:dyDescent="0.25">
      <c r="A5941" s="17" t="s">
        <v>6109</v>
      </c>
      <c r="E5941" s="17" t="s">
        <v>6109</v>
      </c>
    </row>
    <row r="5942" spans="1:5" x14ac:dyDescent="0.25">
      <c r="A5942" s="17" t="s">
        <v>6110</v>
      </c>
      <c r="E5942" s="17" t="s">
        <v>6110</v>
      </c>
    </row>
    <row r="5943" spans="1:5" x14ac:dyDescent="0.25">
      <c r="A5943" s="17" t="s">
        <v>6111</v>
      </c>
      <c r="E5943" s="17" t="s">
        <v>6111</v>
      </c>
    </row>
    <row r="5944" spans="1:5" x14ac:dyDescent="0.25">
      <c r="A5944" s="17" t="s">
        <v>6112</v>
      </c>
      <c r="E5944" s="17" t="s">
        <v>6112</v>
      </c>
    </row>
    <row r="5945" spans="1:5" x14ac:dyDescent="0.25">
      <c r="A5945" s="17" t="s">
        <v>6113</v>
      </c>
      <c r="E5945" s="17" t="s">
        <v>6113</v>
      </c>
    </row>
    <row r="5946" spans="1:5" x14ac:dyDescent="0.25">
      <c r="A5946" s="17" t="s">
        <v>6114</v>
      </c>
      <c r="E5946" s="17" t="s">
        <v>6114</v>
      </c>
    </row>
    <row r="5947" spans="1:5" x14ac:dyDescent="0.25">
      <c r="A5947" s="17" t="s">
        <v>6115</v>
      </c>
      <c r="E5947" s="17" t="s">
        <v>6115</v>
      </c>
    </row>
    <row r="5948" spans="1:5" x14ac:dyDescent="0.25">
      <c r="A5948" s="17" t="s">
        <v>6116</v>
      </c>
      <c r="E5948" s="17" t="s">
        <v>6116</v>
      </c>
    </row>
    <row r="5949" spans="1:5" x14ac:dyDescent="0.25">
      <c r="A5949" s="17" t="s">
        <v>6117</v>
      </c>
      <c r="E5949" s="17" t="s">
        <v>6117</v>
      </c>
    </row>
    <row r="5950" spans="1:5" x14ac:dyDescent="0.25">
      <c r="A5950" s="17" t="s">
        <v>6118</v>
      </c>
      <c r="E5950" s="17" t="s">
        <v>6118</v>
      </c>
    </row>
    <row r="5951" spans="1:5" x14ac:dyDescent="0.25">
      <c r="A5951" s="17" t="s">
        <v>6119</v>
      </c>
      <c r="E5951" s="17" t="s">
        <v>6119</v>
      </c>
    </row>
    <row r="5952" spans="1:5" x14ac:dyDescent="0.25">
      <c r="A5952" s="17" t="s">
        <v>6120</v>
      </c>
      <c r="E5952" s="17" t="s">
        <v>6120</v>
      </c>
    </row>
    <row r="5953" spans="1:5" x14ac:dyDescent="0.25">
      <c r="A5953" s="17" t="s">
        <v>6121</v>
      </c>
      <c r="E5953" s="17" t="s">
        <v>6121</v>
      </c>
    </row>
    <row r="5954" spans="1:5" x14ac:dyDescent="0.25">
      <c r="A5954" s="17" t="s">
        <v>6122</v>
      </c>
      <c r="E5954" s="17" t="s">
        <v>6122</v>
      </c>
    </row>
    <row r="5955" spans="1:5" x14ac:dyDescent="0.25">
      <c r="A5955" s="17" t="s">
        <v>6123</v>
      </c>
      <c r="E5955" s="17" t="s">
        <v>6123</v>
      </c>
    </row>
    <row r="5956" spans="1:5" x14ac:dyDescent="0.25">
      <c r="A5956" s="17" t="s">
        <v>6124</v>
      </c>
      <c r="E5956" s="17" t="s">
        <v>6124</v>
      </c>
    </row>
    <row r="5957" spans="1:5" x14ac:dyDescent="0.25">
      <c r="A5957" s="17" t="s">
        <v>6125</v>
      </c>
      <c r="E5957" s="17" t="s">
        <v>6125</v>
      </c>
    </row>
    <row r="5958" spans="1:5" x14ac:dyDescent="0.25">
      <c r="A5958" s="17" t="s">
        <v>6126</v>
      </c>
      <c r="E5958" s="17" t="s">
        <v>6126</v>
      </c>
    </row>
    <row r="5959" spans="1:5" x14ac:dyDescent="0.25">
      <c r="A5959" s="17" t="s">
        <v>6127</v>
      </c>
      <c r="E5959" s="17" t="s">
        <v>6127</v>
      </c>
    </row>
    <row r="5960" spans="1:5" x14ac:dyDescent="0.25">
      <c r="A5960" s="17" t="s">
        <v>6128</v>
      </c>
      <c r="E5960" s="17" t="s">
        <v>6128</v>
      </c>
    </row>
    <row r="5961" spans="1:5" x14ac:dyDescent="0.25">
      <c r="A5961" s="17" t="s">
        <v>6129</v>
      </c>
      <c r="E5961" s="17" t="s">
        <v>6129</v>
      </c>
    </row>
    <row r="5962" spans="1:5" x14ac:dyDescent="0.25">
      <c r="A5962" s="17" t="s">
        <v>6130</v>
      </c>
      <c r="E5962" s="17" t="s">
        <v>6130</v>
      </c>
    </row>
    <row r="5963" spans="1:5" x14ac:dyDescent="0.25">
      <c r="A5963" s="17" t="s">
        <v>6131</v>
      </c>
      <c r="E5963" s="17" t="s">
        <v>6131</v>
      </c>
    </row>
    <row r="5964" spans="1:5" x14ac:dyDescent="0.25">
      <c r="A5964" s="17" t="s">
        <v>6132</v>
      </c>
      <c r="E5964" s="17" t="s">
        <v>6132</v>
      </c>
    </row>
    <row r="5965" spans="1:5" x14ac:dyDescent="0.25">
      <c r="A5965" s="17" t="s">
        <v>6133</v>
      </c>
      <c r="E5965" s="17" t="s">
        <v>6133</v>
      </c>
    </row>
    <row r="5966" spans="1:5" x14ac:dyDescent="0.25">
      <c r="A5966" s="17" t="s">
        <v>6134</v>
      </c>
      <c r="E5966" s="17" t="s">
        <v>6134</v>
      </c>
    </row>
    <row r="5967" spans="1:5" x14ac:dyDescent="0.25">
      <c r="A5967" s="17" t="s">
        <v>6135</v>
      </c>
      <c r="E5967" s="17" t="s">
        <v>6135</v>
      </c>
    </row>
    <row r="5968" spans="1:5" x14ac:dyDescent="0.25">
      <c r="A5968" s="17" t="s">
        <v>6136</v>
      </c>
      <c r="E5968" s="17" t="s">
        <v>6136</v>
      </c>
    </row>
    <row r="5969" spans="1:5" x14ac:dyDescent="0.25">
      <c r="A5969" s="17" t="s">
        <v>6137</v>
      </c>
      <c r="E5969" s="17" t="s">
        <v>6137</v>
      </c>
    </row>
    <row r="5970" spans="1:5" x14ac:dyDescent="0.25">
      <c r="A5970" s="17" t="s">
        <v>6138</v>
      </c>
      <c r="E5970" s="17" t="s">
        <v>6138</v>
      </c>
    </row>
    <row r="5971" spans="1:5" x14ac:dyDescent="0.25">
      <c r="A5971" s="17" t="s">
        <v>6139</v>
      </c>
      <c r="E5971" s="17" t="s">
        <v>6139</v>
      </c>
    </row>
    <row r="5972" spans="1:5" x14ac:dyDescent="0.25">
      <c r="A5972" s="17" t="s">
        <v>6140</v>
      </c>
      <c r="E5972" s="17" t="s">
        <v>6140</v>
      </c>
    </row>
    <row r="5973" spans="1:5" x14ac:dyDescent="0.25">
      <c r="A5973" s="17" t="s">
        <v>6141</v>
      </c>
      <c r="E5973" s="17" t="s">
        <v>6141</v>
      </c>
    </row>
    <row r="5974" spans="1:5" x14ac:dyDescent="0.25">
      <c r="A5974" s="17" t="s">
        <v>6142</v>
      </c>
      <c r="E5974" s="17" t="s">
        <v>6142</v>
      </c>
    </row>
    <row r="5975" spans="1:5" x14ac:dyDescent="0.25">
      <c r="A5975" s="17" t="s">
        <v>6143</v>
      </c>
      <c r="E5975" s="17" t="s">
        <v>6143</v>
      </c>
    </row>
    <row r="5976" spans="1:5" x14ac:dyDescent="0.25">
      <c r="A5976" s="17" t="s">
        <v>6144</v>
      </c>
      <c r="E5976" s="17" t="s">
        <v>6144</v>
      </c>
    </row>
    <row r="5977" spans="1:5" x14ac:dyDescent="0.25">
      <c r="A5977" s="17" t="s">
        <v>6145</v>
      </c>
      <c r="E5977" s="17" t="s">
        <v>6145</v>
      </c>
    </row>
    <row r="5978" spans="1:5" x14ac:dyDescent="0.25">
      <c r="A5978" s="17" t="s">
        <v>6146</v>
      </c>
      <c r="E5978" s="17" t="s">
        <v>6146</v>
      </c>
    </row>
    <row r="5979" spans="1:5" x14ac:dyDescent="0.25">
      <c r="A5979" s="17" t="s">
        <v>6147</v>
      </c>
      <c r="E5979" s="17" t="s">
        <v>6147</v>
      </c>
    </row>
    <row r="5980" spans="1:5" x14ac:dyDescent="0.25">
      <c r="A5980" s="17" t="s">
        <v>6148</v>
      </c>
      <c r="E5980" s="17" t="s">
        <v>6148</v>
      </c>
    </row>
    <row r="5981" spans="1:5" x14ac:dyDescent="0.25">
      <c r="A5981" s="17" t="s">
        <v>6149</v>
      </c>
      <c r="E5981" s="17" t="s">
        <v>6149</v>
      </c>
    </row>
    <row r="5982" spans="1:5" x14ac:dyDescent="0.25">
      <c r="A5982" s="17" t="s">
        <v>6150</v>
      </c>
      <c r="E5982" s="17" t="s">
        <v>6150</v>
      </c>
    </row>
    <row r="5983" spans="1:5" x14ac:dyDescent="0.25">
      <c r="A5983" s="17" t="s">
        <v>6151</v>
      </c>
      <c r="E5983" s="17" t="s">
        <v>6151</v>
      </c>
    </row>
    <row r="5984" spans="1:5" x14ac:dyDescent="0.25">
      <c r="A5984" s="17" t="s">
        <v>6152</v>
      </c>
      <c r="E5984" s="17" t="s">
        <v>6152</v>
      </c>
    </row>
    <row r="5985" spans="1:5" x14ac:dyDescent="0.25">
      <c r="A5985" s="17" t="s">
        <v>6153</v>
      </c>
      <c r="E5985" s="17" t="s">
        <v>6153</v>
      </c>
    </row>
    <row r="5986" spans="1:5" x14ac:dyDescent="0.25">
      <c r="A5986" s="17" t="s">
        <v>6154</v>
      </c>
      <c r="E5986" s="17" t="s">
        <v>6154</v>
      </c>
    </row>
    <row r="5987" spans="1:5" x14ac:dyDescent="0.25">
      <c r="A5987" s="17" t="s">
        <v>6155</v>
      </c>
      <c r="E5987" s="17" t="s">
        <v>6155</v>
      </c>
    </row>
    <row r="5988" spans="1:5" x14ac:dyDescent="0.25">
      <c r="A5988" s="17" t="s">
        <v>6156</v>
      </c>
      <c r="E5988" s="17" t="s">
        <v>6156</v>
      </c>
    </row>
    <row r="5989" spans="1:5" x14ac:dyDescent="0.25">
      <c r="A5989" s="17" t="s">
        <v>6157</v>
      </c>
      <c r="E5989" s="17" t="s">
        <v>6157</v>
      </c>
    </row>
    <row r="5990" spans="1:5" x14ac:dyDescent="0.25">
      <c r="A5990" s="17" t="s">
        <v>6158</v>
      </c>
      <c r="E5990" s="17" t="s">
        <v>6158</v>
      </c>
    </row>
    <row r="5991" spans="1:5" x14ac:dyDescent="0.25">
      <c r="A5991" s="17" t="s">
        <v>6159</v>
      </c>
      <c r="E5991" s="17" t="s">
        <v>6159</v>
      </c>
    </row>
    <row r="5992" spans="1:5" x14ac:dyDescent="0.25">
      <c r="A5992" s="17" t="s">
        <v>6160</v>
      </c>
      <c r="E5992" s="17" t="s">
        <v>6160</v>
      </c>
    </row>
    <row r="5993" spans="1:5" x14ac:dyDescent="0.25">
      <c r="A5993" s="17" t="s">
        <v>6161</v>
      </c>
      <c r="E5993" s="17" t="s">
        <v>6161</v>
      </c>
    </row>
    <row r="5994" spans="1:5" x14ac:dyDescent="0.25">
      <c r="A5994" s="17" t="s">
        <v>6162</v>
      </c>
      <c r="E5994" s="17" t="s">
        <v>6162</v>
      </c>
    </row>
    <row r="5995" spans="1:5" x14ac:dyDescent="0.25">
      <c r="A5995" s="17" t="s">
        <v>6163</v>
      </c>
      <c r="E5995" s="17" t="s">
        <v>6163</v>
      </c>
    </row>
    <row r="5996" spans="1:5" x14ac:dyDescent="0.25">
      <c r="A5996" s="17" t="s">
        <v>6164</v>
      </c>
      <c r="E5996" s="17" t="s">
        <v>6164</v>
      </c>
    </row>
    <row r="5997" spans="1:5" x14ac:dyDescent="0.25">
      <c r="A5997" s="17" t="s">
        <v>6165</v>
      </c>
      <c r="E5997" s="17" t="s">
        <v>6165</v>
      </c>
    </row>
    <row r="5998" spans="1:5" x14ac:dyDescent="0.25">
      <c r="A5998" s="17" t="s">
        <v>6166</v>
      </c>
      <c r="E5998" s="17" t="s">
        <v>6166</v>
      </c>
    </row>
    <row r="5999" spans="1:5" x14ac:dyDescent="0.25">
      <c r="A5999" s="17" t="s">
        <v>6167</v>
      </c>
      <c r="E5999" s="17" t="s">
        <v>6167</v>
      </c>
    </row>
    <row r="6000" spans="1:5" x14ac:dyDescent="0.25">
      <c r="A6000" s="17" t="s">
        <v>6168</v>
      </c>
      <c r="E6000" s="17" t="s">
        <v>6168</v>
      </c>
    </row>
    <row r="6001" spans="1:5" x14ac:dyDescent="0.25">
      <c r="A6001" s="17" t="s">
        <v>6169</v>
      </c>
      <c r="E6001" s="17" t="s">
        <v>6169</v>
      </c>
    </row>
    <row r="6002" spans="1:5" x14ac:dyDescent="0.25">
      <c r="A6002" s="17" t="s">
        <v>6170</v>
      </c>
      <c r="E6002" s="17" t="s">
        <v>6170</v>
      </c>
    </row>
    <row r="6003" spans="1:5" x14ac:dyDescent="0.25">
      <c r="A6003" s="17" t="s">
        <v>6171</v>
      </c>
      <c r="E6003" s="17" t="s">
        <v>6171</v>
      </c>
    </row>
    <row r="6004" spans="1:5" x14ac:dyDescent="0.25">
      <c r="A6004" s="17" t="s">
        <v>6172</v>
      </c>
      <c r="E6004" s="17" t="s">
        <v>6172</v>
      </c>
    </row>
    <row r="6005" spans="1:5" x14ac:dyDescent="0.25">
      <c r="A6005" s="17" t="s">
        <v>6173</v>
      </c>
      <c r="E6005" s="17" t="s">
        <v>6173</v>
      </c>
    </row>
    <row r="6006" spans="1:5" x14ac:dyDescent="0.25">
      <c r="A6006" s="17" t="s">
        <v>6174</v>
      </c>
      <c r="E6006" s="17" t="s">
        <v>6174</v>
      </c>
    </row>
    <row r="6007" spans="1:5" x14ac:dyDescent="0.25">
      <c r="A6007" s="17" t="s">
        <v>6175</v>
      </c>
      <c r="E6007" s="17" t="s">
        <v>6175</v>
      </c>
    </row>
    <row r="6008" spans="1:5" x14ac:dyDescent="0.25">
      <c r="A6008" s="17" t="s">
        <v>6176</v>
      </c>
      <c r="E6008" s="17" t="s">
        <v>6176</v>
      </c>
    </row>
    <row r="6009" spans="1:5" x14ac:dyDescent="0.25">
      <c r="A6009" s="17" t="s">
        <v>6177</v>
      </c>
      <c r="E6009" s="17" t="s">
        <v>6177</v>
      </c>
    </row>
    <row r="6010" spans="1:5" x14ac:dyDescent="0.25">
      <c r="A6010" s="17" t="s">
        <v>6178</v>
      </c>
      <c r="E6010" s="17" t="s">
        <v>6178</v>
      </c>
    </row>
    <row r="6011" spans="1:5" x14ac:dyDescent="0.25">
      <c r="A6011" s="17" t="s">
        <v>6179</v>
      </c>
      <c r="E6011" s="17" t="s">
        <v>6179</v>
      </c>
    </row>
    <row r="6012" spans="1:5" x14ac:dyDescent="0.25">
      <c r="A6012" s="17" t="s">
        <v>6180</v>
      </c>
      <c r="E6012" s="17" t="s">
        <v>6180</v>
      </c>
    </row>
    <row r="6013" spans="1:5" x14ac:dyDescent="0.25">
      <c r="A6013" s="17" t="s">
        <v>6181</v>
      </c>
      <c r="E6013" s="17" t="s">
        <v>6181</v>
      </c>
    </row>
    <row r="6014" spans="1:5" x14ac:dyDescent="0.25">
      <c r="A6014" s="17" t="s">
        <v>6182</v>
      </c>
      <c r="E6014" s="17" t="s">
        <v>6182</v>
      </c>
    </row>
    <row r="6015" spans="1:5" x14ac:dyDescent="0.25">
      <c r="A6015" s="17" t="s">
        <v>6183</v>
      </c>
      <c r="E6015" s="17" t="s">
        <v>6183</v>
      </c>
    </row>
    <row r="6016" spans="1:5" x14ac:dyDescent="0.25">
      <c r="A6016" s="17" t="s">
        <v>6184</v>
      </c>
      <c r="E6016" s="17" t="s">
        <v>6184</v>
      </c>
    </row>
    <row r="6017" spans="1:5" x14ac:dyDescent="0.25">
      <c r="A6017" s="17" t="s">
        <v>6185</v>
      </c>
      <c r="E6017" s="17" t="s">
        <v>6185</v>
      </c>
    </row>
    <row r="6018" spans="1:5" x14ac:dyDescent="0.25">
      <c r="A6018" s="17" t="s">
        <v>6186</v>
      </c>
      <c r="E6018" s="17" t="s">
        <v>6186</v>
      </c>
    </row>
    <row r="6019" spans="1:5" x14ac:dyDescent="0.25">
      <c r="A6019" s="17" t="s">
        <v>6187</v>
      </c>
      <c r="E6019" s="17" t="s">
        <v>6187</v>
      </c>
    </row>
    <row r="6020" spans="1:5" x14ac:dyDescent="0.25">
      <c r="A6020" s="17" t="s">
        <v>6188</v>
      </c>
      <c r="E6020" s="17" t="s">
        <v>6188</v>
      </c>
    </row>
    <row r="6021" spans="1:5" x14ac:dyDescent="0.25">
      <c r="A6021" s="17" t="s">
        <v>6189</v>
      </c>
      <c r="E6021" s="17" t="s">
        <v>6189</v>
      </c>
    </row>
    <row r="6022" spans="1:5" x14ac:dyDescent="0.25">
      <c r="A6022" s="17" t="s">
        <v>6190</v>
      </c>
      <c r="E6022" s="17" t="s">
        <v>6190</v>
      </c>
    </row>
    <row r="6023" spans="1:5" x14ac:dyDescent="0.25">
      <c r="A6023" s="17" t="s">
        <v>6191</v>
      </c>
      <c r="E6023" s="17" t="s">
        <v>6191</v>
      </c>
    </row>
    <row r="6024" spans="1:5" x14ac:dyDescent="0.25">
      <c r="A6024" s="17" t="s">
        <v>6192</v>
      </c>
      <c r="E6024" s="17" t="s">
        <v>6192</v>
      </c>
    </row>
    <row r="6025" spans="1:5" x14ac:dyDescent="0.25">
      <c r="A6025" s="17" t="s">
        <v>6193</v>
      </c>
      <c r="E6025" s="17" t="s">
        <v>6193</v>
      </c>
    </row>
    <row r="6026" spans="1:5" x14ac:dyDescent="0.25">
      <c r="A6026" s="17" t="s">
        <v>6194</v>
      </c>
      <c r="E6026" s="17" t="s">
        <v>6194</v>
      </c>
    </row>
    <row r="6027" spans="1:5" x14ac:dyDescent="0.25">
      <c r="A6027" s="17" t="s">
        <v>6195</v>
      </c>
      <c r="E6027" s="17" t="s">
        <v>6195</v>
      </c>
    </row>
    <row r="6028" spans="1:5" x14ac:dyDescent="0.25">
      <c r="A6028" s="17" t="s">
        <v>6196</v>
      </c>
      <c r="E6028" s="17" t="s">
        <v>6196</v>
      </c>
    </row>
    <row r="6029" spans="1:5" x14ac:dyDescent="0.25">
      <c r="A6029" s="17" t="s">
        <v>6197</v>
      </c>
      <c r="E6029" s="17" t="s">
        <v>6197</v>
      </c>
    </row>
    <row r="6030" spans="1:5" x14ac:dyDescent="0.25">
      <c r="A6030" s="17" t="s">
        <v>6198</v>
      </c>
      <c r="E6030" s="17" t="s">
        <v>6198</v>
      </c>
    </row>
    <row r="6031" spans="1:5" x14ac:dyDescent="0.25">
      <c r="A6031" s="17" t="s">
        <v>6199</v>
      </c>
      <c r="E6031" s="17" t="s">
        <v>6199</v>
      </c>
    </row>
    <row r="6032" spans="1:5" x14ac:dyDescent="0.25">
      <c r="A6032" s="17" t="s">
        <v>6200</v>
      </c>
      <c r="E6032" s="17" t="s">
        <v>6200</v>
      </c>
    </row>
    <row r="6033" spans="1:5" x14ac:dyDescent="0.25">
      <c r="A6033" s="17" t="s">
        <v>6201</v>
      </c>
      <c r="E6033" s="17" t="s">
        <v>6201</v>
      </c>
    </row>
    <row r="6034" spans="1:5" x14ac:dyDescent="0.25">
      <c r="A6034" s="17" t="s">
        <v>6202</v>
      </c>
      <c r="E6034" s="17" t="s">
        <v>6202</v>
      </c>
    </row>
    <row r="6035" spans="1:5" x14ac:dyDescent="0.25">
      <c r="A6035" s="17" t="s">
        <v>6203</v>
      </c>
      <c r="E6035" s="17" t="s">
        <v>6203</v>
      </c>
    </row>
    <row r="6036" spans="1:5" x14ac:dyDescent="0.25">
      <c r="A6036" s="17" t="s">
        <v>6204</v>
      </c>
      <c r="E6036" s="17" t="s">
        <v>6204</v>
      </c>
    </row>
    <row r="6037" spans="1:5" x14ac:dyDescent="0.25">
      <c r="A6037" s="17" t="s">
        <v>6205</v>
      </c>
      <c r="E6037" s="17" t="s">
        <v>6205</v>
      </c>
    </row>
    <row r="6038" spans="1:5" x14ac:dyDescent="0.25">
      <c r="A6038" s="17" t="s">
        <v>6206</v>
      </c>
      <c r="E6038" s="17" t="s">
        <v>6206</v>
      </c>
    </row>
    <row r="6039" spans="1:5" x14ac:dyDescent="0.25">
      <c r="A6039" s="17" t="s">
        <v>6207</v>
      </c>
      <c r="E6039" s="17" t="s">
        <v>6207</v>
      </c>
    </row>
    <row r="6040" spans="1:5" x14ac:dyDescent="0.25">
      <c r="A6040" s="17" t="s">
        <v>6208</v>
      </c>
      <c r="E6040" s="17" t="s">
        <v>6208</v>
      </c>
    </row>
    <row r="6041" spans="1:5" x14ac:dyDescent="0.25">
      <c r="A6041" s="17" t="s">
        <v>6209</v>
      </c>
      <c r="E6041" s="17" t="s">
        <v>6209</v>
      </c>
    </row>
    <row r="6042" spans="1:5" x14ac:dyDescent="0.25">
      <c r="A6042" s="17" t="s">
        <v>6210</v>
      </c>
      <c r="E6042" s="17" t="s">
        <v>6210</v>
      </c>
    </row>
    <row r="6043" spans="1:5" x14ac:dyDescent="0.25">
      <c r="A6043" s="17" t="s">
        <v>6211</v>
      </c>
      <c r="E6043" s="17" t="s">
        <v>6211</v>
      </c>
    </row>
    <row r="6044" spans="1:5" x14ac:dyDescent="0.25">
      <c r="A6044" s="17" t="s">
        <v>6212</v>
      </c>
      <c r="E6044" s="17" t="s">
        <v>6212</v>
      </c>
    </row>
    <row r="6045" spans="1:5" x14ac:dyDescent="0.25">
      <c r="A6045" s="17" t="s">
        <v>6213</v>
      </c>
      <c r="E6045" s="17" t="s">
        <v>6213</v>
      </c>
    </row>
    <row r="6046" spans="1:5" x14ac:dyDescent="0.25">
      <c r="A6046" s="17" t="s">
        <v>6214</v>
      </c>
      <c r="E6046" s="17" t="s">
        <v>6214</v>
      </c>
    </row>
    <row r="6047" spans="1:5" x14ac:dyDescent="0.25">
      <c r="A6047" s="17" t="s">
        <v>6215</v>
      </c>
      <c r="E6047" s="17" t="s">
        <v>6215</v>
      </c>
    </row>
    <row r="6048" spans="1:5" x14ac:dyDescent="0.25">
      <c r="A6048" s="17" t="s">
        <v>6216</v>
      </c>
      <c r="E6048" s="17" t="s">
        <v>6216</v>
      </c>
    </row>
    <row r="6049" spans="1:5" x14ac:dyDescent="0.25">
      <c r="A6049" s="17" t="s">
        <v>6217</v>
      </c>
      <c r="E6049" s="17" t="s">
        <v>6217</v>
      </c>
    </row>
    <row r="6050" spans="1:5" x14ac:dyDescent="0.25">
      <c r="A6050" s="17" t="s">
        <v>6218</v>
      </c>
      <c r="E6050" s="17" t="s">
        <v>6218</v>
      </c>
    </row>
    <row r="6051" spans="1:5" x14ac:dyDescent="0.25">
      <c r="A6051" s="17" t="s">
        <v>6219</v>
      </c>
      <c r="E6051" s="17" t="s">
        <v>6219</v>
      </c>
    </row>
    <row r="6052" spans="1:5" x14ac:dyDescent="0.25">
      <c r="A6052" s="17" t="s">
        <v>6220</v>
      </c>
      <c r="E6052" s="17" t="s">
        <v>6220</v>
      </c>
    </row>
    <row r="6053" spans="1:5" x14ac:dyDescent="0.25">
      <c r="A6053" s="17" t="s">
        <v>6221</v>
      </c>
      <c r="E6053" s="17" t="s">
        <v>6221</v>
      </c>
    </row>
    <row r="6054" spans="1:5" x14ac:dyDescent="0.25">
      <c r="A6054" s="17" t="s">
        <v>6222</v>
      </c>
      <c r="E6054" s="17" t="s">
        <v>6222</v>
      </c>
    </row>
    <row r="6055" spans="1:5" x14ac:dyDescent="0.25">
      <c r="A6055" s="17" t="s">
        <v>6223</v>
      </c>
      <c r="E6055" s="17" t="s">
        <v>6223</v>
      </c>
    </row>
    <row r="6056" spans="1:5" x14ac:dyDescent="0.25">
      <c r="A6056" s="17" t="s">
        <v>6224</v>
      </c>
      <c r="E6056" s="17" t="s">
        <v>6224</v>
      </c>
    </row>
    <row r="6057" spans="1:5" x14ac:dyDescent="0.25">
      <c r="A6057" s="17" t="s">
        <v>6225</v>
      </c>
      <c r="E6057" s="17" t="s">
        <v>6225</v>
      </c>
    </row>
    <row r="6058" spans="1:5" x14ac:dyDescent="0.25">
      <c r="A6058" s="17" t="s">
        <v>6226</v>
      </c>
      <c r="E6058" s="17" t="s">
        <v>6226</v>
      </c>
    </row>
    <row r="6059" spans="1:5" x14ac:dyDescent="0.25">
      <c r="A6059" s="17" t="s">
        <v>6227</v>
      </c>
      <c r="E6059" s="17" t="s">
        <v>6227</v>
      </c>
    </row>
    <row r="6060" spans="1:5" x14ac:dyDescent="0.25">
      <c r="A6060" s="17" t="s">
        <v>6228</v>
      </c>
      <c r="E6060" s="17" t="s">
        <v>6228</v>
      </c>
    </row>
    <row r="6061" spans="1:5" x14ac:dyDescent="0.25">
      <c r="A6061" s="17" t="s">
        <v>6229</v>
      </c>
      <c r="E6061" s="17" t="s">
        <v>6229</v>
      </c>
    </row>
    <row r="6062" spans="1:5" x14ac:dyDescent="0.25">
      <c r="A6062" s="17" t="s">
        <v>6230</v>
      </c>
      <c r="E6062" s="17" t="s">
        <v>6230</v>
      </c>
    </row>
    <row r="6063" spans="1:5" x14ac:dyDescent="0.25">
      <c r="A6063" s="17" t="s">
        <v>6231</v>
      </c>
      <c r="E6063" s="17" t="s">
        <v>6231</v>
      </c>
    </row>
    <row r="6064" spans="1:5" x14ac:dyDescent="0.25">
      <c r="A6064" s="17" t="s">
        <v>6232</v>
      </c>
      <c r="E6064" s="17" t="s">
        <v>6232</v>
      </c>
    </row>
    <row r="6065" spans="1:5" x14ac:dyDescent="0.25">
      <c r="A6065" s="17" t="s">
        <v>6233</v>
      </c>
      <c r="E6065" s="17" t="s">
        <v>6233</v>
      </c>
    </row>
    <row r="6066" spans="1:5" x14ac:dyDescent="0.25">
      <c r="A6066" s="17" t="s">
        <v>6234</v>
      </c>
      <c r="E6066" s="17" t="s">
        <v>6234</v>
      </c>
    </row>
    <row r="6067" spans="1:5" x14ac:dyDescent="0.25">
      <c r="A6067" s="17" t="s">
        <v>6235</v>
      </c>
      <c r="E6067" s="17" t="s">
        <v>6235</v>
      </c>
    </row>
    <row r="6068" spans="1:5" x14ac:dyDescent="0.25">
      <c r="A6068" s="17" t="s">
        <v>6236</v>
      </c>
      <c r="E6068" s="17" t="s">
        <v>6236</v>
      </c>
    </row>
    <row r="6069" spans="1:5" x14ac:dyDescent="0.25">
      <c r="A6069" s="17" t="s">
        <v>6237</v>
      </c>
      <c r="E6069" s="17" t="s">
        <v>6237</v>
      </c>
    </row>
    <row r="6070" spans="1:5" x14ac:dyDescent="0.25">
      <c r="A6070" s="17" t="s">
        <v>6238</v>
      </c>
      <c r="E6070" s="17" t="s">
        <v>6238</v>
      </c>
    </row>
    <row r="6071" spans="1:5" x14ac:dyDescent="0.25">
      <c r="A6071" s="17" t="s">
        <v>6239</v>
      </c>
      <c r="E6071" s="17" t="s">
        <v>6239</v>
      </c>
    </row>
    <row r="6072" spans="1:5" x14ac:dyDescent="0.25">
      <c r="A6072" s="17" t="s">
        <v>6240</v>
      </c>
      <c r="E6072" s="17" t="s">
        <v>6240</v>
      </c>
    </row>
    <row r="6073" spans="1:5" x14ac:dyDescent="0.25">
      <c r="A6073" s="17" t="s">
        <v>6241</v>
      </c>
      <c r="E6073" s="17" t="s">
        <v>6241</v>
      </c>
    </row>
    <row r="6074" spans="1:5" x14ac:dyDescent="0.25">
      <c r="A6074" s="17" t="s">
        <v>6242</v>
      </c>
      <c r="E6074" s="17" t="s">
        <v>6242</v>
      </c>
    </row>
    <row r="6075" spans="1:5" x14ac:dyDescent="0.25">
      <c r="A6075" s="17" t="s">
        <v>6243</v>
      </c>
      <c r="E6075" s="17" t="s">
        <v>6243</v>
      </c>
    </row>
    <row r="6076" spans="1:5" x14ac:dyDescent="0.25">
      <c r="A6076" s="17" t="s">
        <v>6244</v>
      </c>
      <c r="E6076" s="17" t="s">
        <v>6244</v>
      </c>
    </row>
    <row r="6077" spans="1:5" x14ac:dyDescent="0.25">
      <c r="A6077" s="17" t="s">
        <v>6245</v>
      </c>
      <c r="E6077" s="17" t="s">
        <v>6245</v>
      </c>
    </row>
    <row r="6078" spans="1:5" x14ac:dyDescent="0.25">
      <c r="A6078" s="17" t="s">
        <v>6246</v>
      </c>
      <c r="E6078" s="17" t="s">
        <v>6246</v>
      </c>
    </row>
    <row r="6079" spans="1:5" x14ac:dyDescent="0.25">
      <c r="A6079" s="17" t="s">
        <v>6247</v>
      </c>
      <c r="E6079" s="17" t="s">
        <v>6247</v>
      </c>
    </row>
    <row r="6080" spans="1:5" x14ac:dyDescent="0.25">
      <c r="A6080" s="17" t="s">
        <v>6248</v>
      </c>
      <c r="E6080" s="17" t="s">
        <v>6248</v>
      </c>
    </row>
    <row r="6081" spans="1:5" x14ac:dyDescent="0.25">
      <c r="A6081" s="17" t="s">
        <v>6249</v>
      </c>
      <c r="E6081" s="17" t="s">
        <v>6249</v>
      </c>
    </row>
    <row r="6082" spans="1:5" x14ac:dyDescent="0.25">
      <c r="A6082" s="17" t="s">
        <v>6250</v>
      </c>
      <c r="E6082" s="17" t="s">
        <v>6250</v>
      </c>
    </row>
    <row r="6083" spans="1:5" x14ac:dyDescent="0.25">
      <c r="A6083" s="17" t="s">
        <v>6251</v>
      </c>
      <c r="E6083" s="17" t="s">
        <v>6251</v>
      </c>
    </row>
    <row r="6084" spans="1:5" x14ac:dyDescent="0.25">
      <c r="A6084" s="17" t="s">
        <v>6252</v>
      </c>
      <c r="E6084" s="17" t="s">
        <v>6252</v>
      </c>
    </row>
    <row r="6085" spans="1:5" x14ac:dyDescent="0.25">
      <c r="A6085" s="17" t="s">
        <v>6253</v>
      </c>
      <c r="E6085" s="17" t="s">
        <v>6253</v>
      </c>
    </row>
    <row r="6086" spans="1:5" x14ac:dyDescent="0.25">
      <c r="A6086" s="17" t="s">
        <v>6254</v>
      </c>
      <c r="E6086" s="17" t="s">
        <v>6254</v>
      </c>
    </row>
    <row r="6087" spans="1:5" x14ac:dyDescent="0.25">
      <c r="A6087" s="17" t="s">
        <v>6255</v>
      </c>
      <c r="E6087" s="17" t="s">
        <v>6255</v>
      </c>
    </row>
    <row r="6088" spans="1:5" x14ac:dyDescent="0.25">
      <c r="A6088" s="17" t="s">
        <v>6256</v>
      </c>
      <c r="E6088" s="17" t="s">
        <v>6256</v>
      </c>
    </row>
    <row r="6089" spans="1:5" x14ac:dyDescent="0.25">
      <c r="A6089" s="17" t="s">
        <v>6257</v>
      </c>
      <c r="E6089" s="17" t="s">
        <v>6257</v>
      </c>
    </row>
    <row r="6090" spans="1:5" x14ac:dyDescent="0.25">
      <c r="A6090" s="17" t="s">
        <v>6258</v>
      </c>
      <c r="E6090" s="17" t="s">
        <v>6258</v>
      </c>
    </row>
    <row r="6091" spans="1:5" x14ac:dyDescent="0.25">
      <c r="A6091" s="17" t="s">
        <v>6259</v>
      </c>
      <c r="E6091" s="17" t="s">
        <v>6259</v>
      </c>
    </row>
    <row r="6092" spans="1:5" x14ac:dyDescent="0.25">
      <c r="A6092" s="17" t="s">
        <v>6260</v>
      </c>
      <c r="E6092" s="17" t="s">
        <v>6260</v>
      </c>
    </row>
    <row r="6093" spans="1:5" x14ac:dyDescent="0.25">
      <c r="A6093" s="17" t="s">
        <v>6261</v>
      </c>
      <c r="E6093" s="17" t="s">
        <v>6261</v>
      </c>
    </row>
    <row r="6094" spans="1:5" x14ac:dyDescent="0.25">
      <c r="A6094" s="17" t="s">
        <v>6262</v>
      </c>
      <c r="E6094" s="17" t="s">
        <v>6262</v>
      </c>
    </row>
    <row r="6095" spans="1:5" x14ac:dyDescent="0.25">
      <c r="A6095" s="17" t="s">
        <v>6263</v>
      </c>
      <c r="E6095" s="17" t="s">
        <v>6263</v>
      </c>
    </row>
    <row r="6096" spans="1:5" x14ac:dyDescent="0.25">
      <c r="A6096" s="17" t="s">
        <v>6264</v>
      </c>
      <c r="E6096" s="17" t="s">
        <v>6264</v>
      </c>
    </row>
    <row r="6097" spans="1:5" x14ac:dyDescent="0.25">
      <c r="A6097" s="17" t="s">
        <v>6265</v>
      </c>
      <c r="E6097" s="17" t="s">
        <v>6265</v>
      </c>
    </row>
    <row r="6098" spans="1:5" x14ac:dyDescent="0.25">
      <c r="A6098" s="17" t="s">
        <v>6266</v>
      </c>
      <c r="E6098" s="17" t="s">
        <v>6266</v>
      </c>
    </row>
    <row r="6099" spans="1:5" x14ac:dyDescent="0.25">
      <c r="A6099" s="17" t="s">
        <v>6267</v>
      </c>
      <c r="E6099" s="17" t="s">
        <v>6267</v>
      </c>
    </row>
    <row r="6100" spans="1:5" x14ac:dyDescent="0.25">
      <c r="A6100" s="17" t="s">
        <v>6268</v>
      </c>
      <c r="E6100" s="17" t="s">
        <v>6268</v>
      </c>
    </row>
    <row r="6101" spans="1:5" x14ac:dyDescent="0.25">
      <c r="A6101" s="17" t="s">
        <v>6269</v>
      </c>
      <c r="E6101" s="17" t="s">
        <v>6269</v>
      </c>
    </row>
    <row r="6102" spans="1:5" x14ac:dyDescent="0.25">
      <c r="A6102" s="17" t="s">
        <v>6270</v>
      </c>
      <c r="E6102" s="17" t="s">
        <v>6270</v>
      </c>
    </row>
    <row r="6103" spans="1:5" x14ac:dyDescent="0.25">
      <c r="A6103" s="17" t="s">
        <v>6271</v>
      </c>
      <c r="E6103" s="17" t="s">
        <v>6271</v>
      </c>
    </row>
    <row r="6104" spans="1:5" x14ac:dyDescent="0.25">
      <c r="A6104" s="17" t="s">
        <v>6272</v>
      </c>
      <c r="E6104" s="17" t="s">
        <v>6272</v>
      </c>
    </row>
    <row r="6105" spans="1:5" x14ac:dyDescent="0.25">
      <c r="A6105" s="17" t="s">
        <v>6273</v>
      </c>
      <c r="E6105" s="17" t="s">
        <v>6273</v>
      </c>
    </row>
    <row r="6106" spans="1:5" x14ac:dyDescent="0.25">
      <c r="A6106" s="17" t="s">
        <v>6274</v>
      </c>
      <c r="E6106" s="17" t="s">
        <v>6274</v>
      </c>
    </row>
    <row r="6107" spans="1:5" x14ac:dyDescent="0.25">
      <c r="A6107" s="17" t="s">
        <v>6275</v>
      </c>
      <c r="E6107" s="17" t="s">
        <v>6275</v>
      </c>
    </row>
    <row r="6108" spans="1:5" x14ac:dyDescent="0.25">
      <c r="A6108" s="17" t="s">
        <v>6276</v>
      </c>
      <c r="E6108" s="17" t="s">
        <v>6276</v>
      </c>
    </row>
    <row r="6109" spans="1:5" x14ac:dyDescent="0.25">
      <c r="A6109" s="17" t="s">
        <v>6277</v>
      </c>
      <c r="E6109" s="17" t="s">
        <v>6277</v>
      </c>
    </row>
    <row r="6110" spans="1:5" x14ac:dyDescent="0.25">
      <c r="A6110" s="17" t="s">
        <v>6278</v>
      </c>
      <c r="E6110" s="17" t="s">
        <v>6278</v>
      </c>
    </row>
    <row r="6111" spans="1:5" x14ac:dyDescent="0.25">
      <c r="A6111" s="17" t="s">
        <v>6279</v>
      </c>
      <c r="E6111" s="17" t="s">
        <v>6279</v>
      </c>
    </row>
    <row r="6112" spans="1:5" x14ac:dyDescent="0.25">
      <c r="A6112" s="17" t="s">
        <v>6280</v>
      </c>
      <c r="E6112" s="17" t="s">
        <v>6280</v>
      </c>
    </row>
    <row r="6113" spans="1:5" x14ac:dyDescent="0.25">
      <c r="A6113" s="17" t="s">
        <v>6281</v>
      </c>
      <c r="E6113" s="17" t="s">
        <v>6281</v>
      </c>
    </row>
    <row r="6114" spans="1:5" x14ac:dyDescent="0.25">
      <c r="A6114" s="17" t="s">
        <v>6282</v>
      </c>
      <c r="E6114" s="17" t="s">
        <v>6282</v>
      </c>
    </row>
    <row r="6115" spans="1:5" x14ac:dyDescent="0.25">
      <c r="A6115" s="17" t="s">
        <v>6283</v>
      </c>
      <c r="E6115" s="17" t="s">
        <v>6283</v>
      </c>
    </row>
    <row r="6116" spans="1:5" x14ac:dyDescent="0.25">
      <c r="A6116" s="17" t="s">
        <v>6284</v>
      </c>
      <c r="E6116" s="17" t="s">
        <v>6284</v>
      </c>
    </row>
    <row r="6117" spans="1:5" x14ac:dyDescent="0.25">
      <c r="A6117" s="17" t="s">
        <v>6285</v>
      </c>
      <c r="E6117" s="17" t="s">
        <v>6285</v>
      </c>
    </row>
    <row r="6118" spans="1:5" x14ac:dyDescent="0.25">
      <c r="A6118" s="17" t="s">
        <v>6286</v>
      </c>
      <c r="E6118" s="17" t="s">
        <v>6286</v>
      </c>
    </row>
    <row r="6119" spans="1:5" x14ac:dyDescent="0.25">
      <c r="A6119" s="17" t="s">
        <v>6287</v>
      </c>
      <c r="E6119" s="17" t="s">
        <v>6287</v>
      </c>
    </row>
    <row r="6120" spans="1:5" x14ac:dyDescent="0.25">
      <c r="A6120" s="17" t="s">
        <v>6288</v>
      </c>
      <c r="E6120" s="17" t="s">
        <v>6288</v>
      </c>
    </row>
    <row r="6121" spans="1:5" x14ac:dyDescent="0.25">
      <c r="A6121" s="17" t="s">
        <v>6289</v>
      </c>
      <c r="E6121" s="17" t="s">
        <v>6289</v>
      </c>
    </row>
    <row r="6122" spans="1:5" x14ac:dyDescent="0.25">
      <c r="A6122" s="17" t="s">
        <v>6290</v>
      </c>
      <c r="E6122" s="17" t="s">
        <v>6290</v>
      </c>
    </row>
    <row r="6123" spans="1:5" x14ac:dyDescent="0.25">
      <c r="A6123" s="17" t="s">
        <v>6291</v>
      </c>
      <c r="E6123" s="17" t="s">
        <v>6291</v>
      </c>
    </row>
    <row r="6124" spans="1:5" x14ac:dyDescent="0.25">
      <c r="A6124" s="17" t="s">
        <v>6292</v>
      </c>
      <c r="E6124" s="17" t="s">
        <v>6292</v>
      </c>
    </row>
    <row r="6125" spans="1:5" x14ac:dyDescent="0.25">
      <c r="A6125" s="17" t="s">
        <v>6293</v>
      </c>
      <c r="E6125" s="17" t="s">
        <v>6293</v>
      </c>
    </row>
    <row r="6126" spans="1:5" x14ac:dyDescent="0.25">
      <c r="A6126" s="17" t="s">
        <v>6294</v>
      </c>
      <c r="E6126" s="17" t="s">
        <v>6294</v>
      </c>
    </row>
    <row r="6127" spans="1:5" x14ac:dyDescent="0.25">
      <c r="A6127" s="17" t="s">
        <v>6295</v>
      </c>
      <c r="E6127" s="17" t="s">
        <v>6295</v>
      </c>
    </row>
    <row r="6128" spans="1:5" x14ac:dyDescent="0.25">
      <c r="A6128" s="17" t="s">
        <v>6296</v>
      </c>
      <c r="E6128" s="17" t="s">
        <v>6296</v>
      </c>
    </row>
    <row r="6129" spans="1:5" x14ac:dyDescent="0.25">
      <c r="A6129" s="17" t="s">
        <v>6297</v>
      </c>
      <c r="E6129" s="17" t="s">
        <v>6297</v>
      </c>
    </row>
    <row r="6130" spans="1:5" x14ac:dyDescent="0.25">
      <c r="A6130" s="17" t="s">
        <v>6298</v>
      </c>
      <c r="E6130" s="17" t="s">
        <v>6298</v>
      </c>
    </row>
    <row r="6131" spans="1:5" x14ac:dyDescent="0.25">
      <c r="A6131" s="17" t="s">
        <v>6299</v>
      </c>
      <c r="E6131" s="17" t="s">
        <v>6299</v>
      </c>
    </row>
    <row r="6132" spans="1:5" x14ac:dyDescent="0.25">
      <c r="A6132" s="17" t="s">
        <v>6300</v>
      </c>
      <c r="E6132" s="17" t="s">
        <v>6300</v>
      </c>
    </row>
    <row r="6133" spans="1:5" x14ac:dyDescent="0.25">
      <c r="A6133" s="17" t="s">
        <v>6301</v>
      </c>
      <c r="E6133" s="17" t="s">
        <v>6301</v>
      </c>
    </row>
    <row r="6134" spans="1:5" x14ac:dyDescent="0.25">
      <c r="A6134" s="17" t="s">
        <v>6302</v>
      </c>
      <c r="E6134" s="17" t="s">
        <v>6302</v>
      </c>
    </row>
    <row r="6135" spans="1:5" x14ac:dyDescent="0.25">
      <c r="A6135" s="17" t="s">
        <v>6303</v>
      </c>
      <c r="E6135" s="17" t="s">
        <v>6303</v>
      </c>
    </row>
    <row r="6136" spans="1:5" x14ac:dyDescent="0.25">
      <c r="A6136" s="17" t="s">
        <v>6304</v>
      </c>
      <c r="E6136" s="17" t="s">
        <v>6304</v>
      </c>
    </row>
    <row r="6137" spans="1:5" x14ac:dyDescent="0.25">
      <c r="A6137" s="17" t="s">
        <v>6305</v>
      </c>
      <c r="E6137" s="17" t="s">
        <v>6305</v>
      </c>
    </row>
    <row r="6138" spans="1:5" x14ac:dyDescent="0.25">
      <c r="A6138" s="17" t="s">
        <v>6306</v>
      </c>
      <c r="E6138" s="17" t="s">
        <v>6306</v>
      </c>
    </row>
    <row r="6139" spans="1:5" x14ac:dyDescent="0.25">
      <c r="A6139" s="17" t="s">
        <v>6307</v>
      </c>
      <c r="E6139" s="17" t="s">
        <v>6307</v>
      </c>
    </row>
    <row r="6140" spans="1:5" x14ac:dyDescent="0.25">
      <c r="A6140" s="17" t="s">
        <v>6308</v>
      </c>
      <c r="E6140" s="17" t="s">
        <v>6308</v>
      </c>
    </row>
    <row r="6141" spans="1:5" x14ac:dyDescent="0.25">
      <c r="A6141" s="17" t="s">
        <v>6309</v>
      </c>
      <c r="E6141" s="17" t="s">
        <v>6309</v>
      </c>
    </row>
    <row r="6142" spans="1:5" x14ac:dyDescent="0.25">
      <c r="A6142" s="17" t="s">
        <v>6310</v>
      </c>
      <c r="E6142" s="17" t="s">
        <v>6310</v>
      </c>
    </row>
    <row r="6143" spans="1:5" x14ac:dyDescent="0.25">
      <c r="A6143" s="17" t="s">
        <v>6311</v>
      </c>
      <c r="E6143" s="17" t="s">
        <v>6311</v>
      </c>
    </row>
    <row r="6144" spans="1:5" x14ac:dyDescent="0.25">
      <c r="A6144" s="17" t="s">
        <v>6312</v>
      </c>
      <c r="E6144" s="17" t="s">
        <v>6312</v>
      </c>
    </row>
    <row r="6145" spans="1:5" x14ac:dyDescent="0.25">
      <c r="A6145" s="17" t="s">
        <v>6313</v>
      </c>
      <c r="E6145" s="17" t="s">
        <v>6313</v>
      </c>
    </row>
    <row r="6146" spans="1:5" x14ac:dyDescent="0.25">
      <c r="A6146" s="17" t="s">
        <v>6314</v>
      </c>
      <c r="E6146" s="17" t="s">
        <v>6314</v>
      </c>
    </row>
    <row r="6147" spans="1:5" x14ac:dyDescent="0.25">
      <c r="A6147" s="17" t="s">
        <v>6315</v>
      </c>
      <c r="E6147" s="17" t="s">
        <v>6315</v>
      </c>
    </row>
    <row r="6148" spans="1:5" x14ac:dyDescent="0.25">
      <c r="A6148" s="17" t="s">
        <v>6316</v>
      </c>
      <c r="E6148" s="17" t="s">
        <v>6316</v>
      </c>
    </row>
    <row r="6149" spans="1:5" x14ac:dyDescent="0.25">
      <c r="A6149" s="17" t="s">
        <v>6317</v>
      </c>
      <c r="E6149" s="17" t="s">
        <v>6317</v>
      </c>
    </row>
    <row r="6150" spans="1:5" x14ac:dyDescent="0.25">
      <c r="A6150" s="17" t="s">
        <v>6318</v>
      </c>
      <c r="E6150" s="17" t="s">
        <v>6318</v>
      </c>
    </row>
    <row r="6151" spans="1:5" x14ac:dyDescent="0.25">
      <c r="A6151" s="17" t="s">
        <v>6319</v>
      </c>
      <c r="E6151" s="17" t="s">
        <v>6319</v>
      </c>
    </row>
    <row r="6152" spans="1:5" x14ac:dyDescent="0.25">
      <c r="A6152" s="17" t="s">
        <v>6320</v>
      </c>
      <c r="E6152" s="17" t="s">
        <v>6320</v>
      </c>
    </row>
    <row r="6153" spans="1:5" x14ac:dyDescent="0.25">
      <c r="A6153" s="17" t="s">
        <v>6321</v>
      </c>
      <c r="E6153" s="17" t="s">
        <v>6321</v>
      </c>
    </row>
    <row r="6154" spans="1:5" x14ac:dyDescent="0.25">
      <c r="A6154" s="17" t="s">
        <v>6322</v>
      </c>
      <c r="E6154" s="17" t="s">
        <v>6322</v>
      </c>
    </row>
    <row r="6155" spans="1:5" x14ac:dyDescent="0.25">
      <c r="A6155" s="17" t="s">
        <v>6323</v>
      </c>
      <c r="E6155" s="17" t="s">
        <v>6323</v>
      </c>
    </row>
    <row r="6156" spans="1:5" x14ac:dyDescent="0.25">
      <c r="A6156" s="17" t="s">
        <v>6324</v>
      </c>
      <c r="E6156" s="17" t="s">
        <v>6324</v>
      </c>
    </row>
    <row r="6157" spans="1:5" x14ac:dyDescent="0.25">
      <c r="A6157" s="17" t="s">
        <v>6325</v>
      </c>
      <c r="E6157" s="17" t="s">
        <v>6325</v>
      </c>
    </row>
    <row r="6158" spans="1:5" x14ac:dyDescent="0.25">
      <c r="A6158" s="17" t="s">
        <v>6326</v>
      </c>
      <c r="E6158" s="17" t="s">
        <v>6326</v>
      </c>
    </row>
    <row r="6159" spans="1:5" x14ac:dyDescent="0.25">
      <c r="A6159" s="17" t="s">
        <v>6327</v>
      </c>
      <c r="E6159" s="17" t="s">
        <v>6327</v>
      </c>
    </row>
    <row r="6160" spans="1:5" x14ac:dyDescent="0.25">
      <c r="A6160" s="17" t="s">
        <v>6328</v>
      </c>
      <c r="E6160" s="17" t="s">
        <v>6328</v>
      </c>
    </row>
    <row r="6161" spans="1:5" x14ac:dyDescent="0.25">
      <c r="A6161" s="17" t="s">
        <v>6329</v>
      </c>
      <c r="E6161" s="17" t="s">
        <v>6329</v>
      </c>
    </row>
    <row r="6162" spans="1:5" x14ac:dyDescent="0.25">
      <c r="A6162" s="17" t="s">
        <v>6330</v>
      </c>
      <c r="E6162" s="17" t="s">
        <v>6330</v>
      </c>
    </row>
    <row r="6163" spans="1:5" x14ac:dyDescent="0.25">
      <c r="A6163" s="17" t="s">
        <v>6331</v>
      </c>
      <c r="E6163" s="17" t="s">
        <v>6331</v>
      </c>
    </row>
    <row r="6164" spans="1:5" x14ac:dyDescent="0.25">
      <c r="A6164" s="17" t="s">
        <v>6332</v>
      </c>
      <c r="E6164" s="17" t="s">
        <v>6332</v>
      </c>
    </row>
    <row r="6165" spans="1:5" x14ac:dyDescent="0.25">
      <c r="A6165" s="17" t="s">
        <v>6333</v>
      </c>
      <c r="E6165" s="17" t="s">
        <v>6333</v>
      </c>
    </row>
    <row r="6166" spans="1:5" x14ac:dyDescent="0.25">
      <c r="A6166" s="17" t="s">
        <v>6334</v>
      </c>
      <c r="E6166" s="17" t="s">
        <v>6334</v>
      </c>
    </row>
    <row r="6167" spans="1:5" x14ac:dyDescent="0.25">
      <c r="A6167" s="17" t="s">
        <v>6335</v>
      </c>
      <c r="E6167" s="17" t="s">
        <v>6335</v>
      </c>
    </row>
    <row r="6168" spans="1:5" x14ac:dyDescent="0.25">
      <c r="A6168" s="17" t="s">
        <v>6336</v>
      </c>
      <c r="E6168" s="17" t="s">
        <v>6336</v>
      </c>
    </row>
    <row r="6169" spans="1:5" x14ac:dyDescent="0.25">
      <c r="A6169" s="17" t="s">
        <v>6337</v>
      </c>
      <c r="E6169" s="17" t="s">
        <v>6337</v>
      </c>
    </row>
    <row r="6170" spans="1:5" x14ac:dyDescent="0.25">
      <c r="A6170" s="17" t="s">
        <v>6338</v>
      </c>
      <c r="E6170" s="17" t="s">
        <v>6338</v>
      </c>
    </row>
    <row r="6171" spans="1:5" x14ac:dyDescent="0.25">
      <c r="A6171" s="17" t="s">
        <v>6339</v>
      </c>
      <c r="E6171" s="17" t="s">
        <v>6339</v>
      </c>
    </row>
    <row r="6172" spans="1:5" x14ac:dyDescent="0.25">
      <c r="A6172" s="17" t="s">
        <v>6340</v>
      </c>
      <c r="E6172" s="17" t="s">
        <v>6340</v>
      </c>
    </row>
    <row r="6173" spans="1:5" x14ac:dyDescent="0.25">
      <c r="A6173" s="17" t="s">
        <v>6341</v>
      </c>
      <c r="E6173" s="17" t="s">
        <v>6341</v>
      </c>
    </row>
    <row r="6174" spans="1:5" x14ac:dyDescent="0.25">
      <c r="A6174" s="17" t="s">
        <v>6342</v>
      </c>
      <c r="E6174" s="17" t="s">
        <v>6342</v>
      </c>
    </row>
    <row r="6175" spans="1:5" x14ac:dyDescent="0.25">
      <c r="A6175" s="17" t="s">
        <v>6343</v>
      </c>
      <c r="E6175" s="17" t="s">
        <v>6343</v>
      </c>
    </row>
    <row r="6176" spans="1:5" x14ac:dyDescent="0.25">
      <c r="A6176" s="17" t="s">
        <v>6344</v>
      </c>
      <c r="E6176" s="17" t="s">
        <v>6344</v>
      </c>
    </row>
    <row r="6177" spans="1:5" x14ac:dyDescent="0.25">
      <c r="A6177" s="17" t="s">
        <v>6345</v>
      </c>
      <c r="E6177" s="17" t="s">
        <v>6345</v>
      </c>
    </row>
    <row r="6178" spans="1:5" x14ac:dyDescent="0.25">
      <c r="A6178" s="17" t="s">
        <v>6346</v>
      </c>
      <c r="E6178" s="17" t="s">
        <v>6346</v>
      </c>
    </row>
    <row r="6179" spans="1:5" x14ac:dyDescent="0.25">
      <c r="A6179" s="17" t="s">
        <v>6347</v>
      </c>
      <c r="E6179" s="17" t="s">
        <v>6347</v>
      </c>
    </row>
    <row r="6180" spans="1:5" x14ac:dyDescent="0.25">
      <c r="A6180" s="17" t="s">
        <v>6348</v>
      </c>
      <c r="E6180" s="17" t="s">
        <v>6348</v>
      </c>
    </row>
    <row r="6181" spans="1:5" x14ac:dyDescent="0.25">
      <c r="A6181" s="17" t="s">
        <v>6349</v>
      </c>
      <c r="E6181" s="17" t="s">
        <v>6349</v>
      </c>
    </row>
    <row r="6182" spans="1:5" x14ac:dyDescent="0.25">
      <c r="A6182" s="17" t="s">
        <v>6350</v>
      </c>
      <c r="E6182" s="17" t="s">
        <v>6350</v>
      </c>
    </row>
    <row r="6183" spans="1:5" x14ac:dyDescent="0.25">
      <c r="A6183" s="17" t="s">
        <v>6351</v>
      </c>
      <c r="E6183" s="17" t="s">
        <v>6351</v>
      </c>
    </row>
    <row r="6184" spans="1:5" x14ac:dyDescent="0.25">
      <c r="A6184" s="17" t="s">
        <v>6352</v>
      </c>
      <c r="E6184" s="17" t="s">
        <v>6352</v>
      </c>
    </row>
    <row r="6185" spans="1:5" x14ac:dyDescent="0.25">
      <c r="A6185" s="17" t="s">
        <v>6353</v>
      </c>
      <c r="E6185" s="17" t="s">
        <v>6353</v>
      </c>
    </row>
    <row r="6186" spans="1:5" x14ac:dyDescent="0.25">
      <c r="A6186" s="17" t="s">
        <v>6354</v>
      </c>
      <c r="E6186" s="17" t="s">
        <v>6354</v>
      </c>
    </row>
    <row r="6187" spans="1:5" x14ac:dyDescent="0.25">
      <c r="A6187" s="17" t="s">
        <v>6355</v>
      </c>
      <c r="E6187" s="17" t="s">
        <v>6355</v>
      </c>
    </row>
    <row r="6188" spans="1:5" x14ac:dyDescent="0.25">
      <c r="A6188" s="17" t="s">
        <v>6356</v>
      </c>
      <c r="E6188" s="17" t="s">
        <v>6356</v>
      </c>
    </row>
    <row r="6189" spans="1:5" x14ac:dyDescent="0.25">
      <c r="A6189" s="17" t="s">
        <v>6357</v>
      </c>
      <c r="E6189" s="17" t="s">
        <v>6357</v>
      </c>
    </row>
    <row r="6190" spans="1:5" x14ac:dyDescent="0.25">
      <c r="A6190" s="17" t="s">
        <v>6358</v>
      </c>
      <c r="E6190" s="17" t="s">
        <v>6358</v>
      </c>
    </row>
    <row r="6191" spans="1:5" x14ac:dyDescent="0.25">
      <c r="A6191" s="17" t="s">
        <v>6359</v>
      </c>
      <c r="E6191" s="17" t="s">
        <v>6359</v>
      </c>
    </row>
    <row r="6192" spans="1:5" x14ac:dyDescent="0.25">
      <c r="A6192" s="17" t="s">
        <v>6360</v>
      </c>
      <c r="E6192" s="17" t="s">
        <v>6360</v>
      </c>
    </row>
    <row r="6193" spans="1:5" x14ac:dyDescent="0.25">
      <c r="A6193" s="17" t="s">
        <v>6361</v>
      </c>
      <c r="E6193" s="17" t="s">
        <v>6361</v>
      </c>
    </row>
    <row r="6194" spans="1:5" x14ac:dyDescent="0.25">
      <c r="A6194" s="17" t="s">
        <v>6362</v>
      </c>
      <c r="E6194" s="17" t="s">
        <v>6362</v>
      </c>
    </row>
    <row r="6195" spans="1:5" x14ac:dyDescent="0.25">
      <c r="A6195" s="17" t="s">
        <v>6363</v>
      </c>
      <c r="E6195" s="17" t="s">
        <v>6363</v>
      </c>
    </row>
    <row r="6196" spans="1:5" x14ac:dyDescent="0.25">
      <c r="A6196" s="17" t="s">
        <v>6364</v>
      </c>
      <c r="E6196" s="17" t="s">
        <v>6364</v>
      </c>
    </row>
    <row r="6197" spans="1:5" x14ac:dyDescent="0.25">
      <c r="A6197" s="17" t="s">
        <v>6365</v>
      </c>
      <c r="E6197" s="17" t="s">
        <v>6365</v>
      </c>
    </row>
    <row r="6198" spans="1:5" x14ac:dyDescent="0.25">
      <c r="A6198" s="17" t="s">
        <v>6366</v>
      </c>
      <c r="E6198" s="17" t="s">
        <v>6366</v>
      </c>
    </row>
    <row r="6199" spans="1:5" x14ac:dyDescent="0.25">
      <c r="A6199" s="17" t="s">
        <v>6367</v>
      </c>
      <c r="E6199" s="17" t="s">
        <v>6367</v>
      </c>
    </row>
    <row r="6200" spans="1:5" x14ac:dyDescent="0.25">
      <c r="A6200" s="17" t="s">
        <v>6368</v>
      </c>
      <c r="E6200" s="17" t="s">
        <v>6368</v>
      </c>
    </row>
    <row r="6201" spans="1:5" x14ac:dyDescent="0.25">
      <c r="A6201" s="17" t="s">
        <v>6369</v>
      </c>
      <c r="E6201" s="17" t="s">
        <v>6369</v>
      </c>
    </row>
    <row r="6202" spans="1:5" x14ac:dyDescent="0.25">
      <c r="A6202" s="17" t="s">
        <v>6370</v>
      </c>
      <c r="E6202" s="17" t="s">
        <v>6370</v>
      </c>
    </row>
    <row r="6203" spans="1:5" x14ac:dyDescent="0.25">
      <c r="A6203" s="17" t="s">
        <v>6371</v>
      </c>
      <c r="E6203" s="17" t="s">
        <v>6371</v>
      </c>
    </row>
    <row r="6204" spans="1:5" x14ac:dyDescent="0.25">
      <c r="A6204" s="17" t="s">
        <v>6372</v>
      </c>
      <c r="E6204" s="17" t="s">
        <v>6372</v>
      </c>
    </row>
    <row r="6205" spans="1:5" x14ac:dyDescent="0.25">
      <c r="A6205" s="17" t="s">
        <v>6373</v>
      </c>
      <c r="E6205" s="17" t="s">
        <v>6373</v>
      </c>
    </row>
    <row r="6206" spans="1:5" x14ac:dyDescent="0.25">
      <c r="A6206" s="17" t="s">
        <v>6374</v>
      </c>
      <c r="E6206" s="17" t="s">
        <v>6374</v>
      </c>
    </row>
    <row r="6207" spans="1:5" x14ac:dyDescent="0.25">
      <c r="A6207" s="17" t="s">
        <v>6375</v>
      </c>
      <c r="E6207" s="17" t="s">
        <v>6375</v>
      </c>
    </row>
    <row r="6208" spans="1:5" x14ac:dyDescent="0.25">
      <c r="A6208" s="17" t="s">
        <v>6376</v>
      </c>
      <c r="E6208" s="17" t="s">
        <v>6376</v>
      </c>
    </row>
    <row r="6209" spans="1:5" x14ac:dyDescent="0.25">
      <c r="A6209" s="17" t="s">
        <v>6377</v>
      </c>
      <c r="E6209" s="17" t="s">
        <v>6377</v>
      </c>
    </row>
    <row r="6210" spans="1:5" x14ac:dyDescent="0.25">
      <c r="A6210" s="17" t="s">
        <v>6378</v>
      </c>
      <c r="E6210" s="17" t="s">
        <v>6378</v>
      </c>
    </row>
    <row r="6211" spans="1:5" x14ac:dyDescent="0.25">
      <c r="A6211" s="17" t="s">
        <v>6379</v>
      </c>
      <c r="E6211" s="17" t="s">
        <v>6379</v>
      </c>
    </row>
    <row r="6212" spans="1:5" x14ac:dyDescent="0.25">
      <c r="A6212" s="17" t="s">
        <v>6380</v>
      </c>
      <c r="E6212" s="17" t="s">
        <v>6380</v>
      </c>
    </row>
    <row r="6213" spans="1:5" x14ac:dyDescent="0.25">
      <c r="A6213" s="17" t="s">
        <v>6381</v>
      </c>
      <c r="E6213" s="17" t="s">
        <v>6381</v>
      </c>
    </row>
    <row r="6214" spans="1:5" x14ac:dyDescent="0.25">
      <c r="A6214" s="17" t="s">
        <v>6382</v>
      </c>
      <c r="E6214" s="17" t="s">
        <v>6382</v>
      </c>
    </row>
    <row r="6215" spans="1:5" x14ac:dyDescent="0.25">
      <c r="A6215" s="17" t="s">
        <v>6383</v>
      </c>
      <c r="E6215" s="17" t="s">
        <v>6383</v>
      </c>
    </row>
    <row r="6216" spans="1:5" x14ac:dyDescent="0.25">
      <c r="A6216" s="17" t="s">
        <v>6384</v>
      </c>
      <c r="E6216" s="17" t="s">
        <v>6384</v>
      </c>
    </row>
    <row r="6217" spans="1:5" x14ac:dyDescent="0.25">
      <c r="A6217" s="17" t="s">
        <v>6385</v>
      </c>
      <c r="E6217" s="17" t="s">
        <v>6385</v>
      </c>
    </row>
    <row r="6218" spans="1:5" x14ac:dyDescent="0.25">
      <c r="A6218" s="17" t="s">
        <v>6386</v>
      </c>
      <c r="E6218" s="17" t="s">
        <v>6386</v>
      </c>
    </row>
    <row r="6219" spans="1:5" x14ac:dyDescent="0.25">
      <c r="A6219" s="17" t="s">
        <v>6387</v>
      </c>
      <c r="E6219" s="17" t="s">
        <v>6387</v>
      </c>
    </row>
    <row r="6220" spans="1:5" x14ac:dyDescent="0.25">
      <c r="A6220" s="17" t="s">
        <v>6388</v>
      </c>
      <c r="E6220" s="17" t="s">
        <v>6388</v>
      </c>
    </row>
    <row r="6221" spans="1:5" x14ac:dyDescent="0.25">
      <c r="A6221" s="17" t="s">
        <v>6389</v>
      </c>
      <c r="E6221" s="17" t="s">
        <v>6389</v>
      </c>
    </row>
    <row r="6222" spans="1:5" x14ac:dyDescent="0.25">
      <c r="A6222" s="17" t="s">
        <v>6390</v>
      </c>
      <c r="E6222" s="17" t="s">
        <v>6390</v>
      </c>
    </row>
    <row r="6223" spans="1:5" x14ac:dyDescent="0.25">
      <c r="A6223" s="17" t="s">
        <v>6391</v>
      </c>
      <c r="E6223" s="17" t="s">
        <v>6391</v>
      </c>
    </row>
    <row r="6224" spans="1:5" x14ac:dyDescent="0.25">
      <c r="A6224" s="17" t="s">
        <v>6392</v>
      </c>
      <c r="E6224" s="17" t="s">
        <v>6392</v>
      </c>
    </row>
    <row r="6225" spans="1:5" x14ac:dyDescent="0.25">
      <c r="A6225" s="17" t="s">
        <v>6393</v>
      </c>
      <c r="E6225" s="17" t="s">
        <v>6393</v>
      </c>
    </row>
    <row r="6226" spans="1:5" x14ac:dyDescent="0.25">
      <c r="A6226" s="17" t="s">
        <v>6394</v>
      </c>
      <c r="E6226" s="17" t="s">
        <v>6394</v>
      </c>
    </row>
    <row r="6227" spans="1:5" x14ac:dyDescent="0.25">
      <c r="A6227" s="17" t="s">
        <v>6395</v>
      </c>
      <c r="E6227" s="17" t="s">
        <v>6395</v>
      </c>
    </row>
    <row r="6228" spans="1:5" x14ac:dyDescent="0.25">
      <c r="A6228" s="17" t="s">
        <v>6396</v>
      </c>
      <c r="E6228" s="17" t="s">
        <v>6396</v>
      </c>
    </row>
    <row r="6229" spans="1:5" x14ac:dyDescent="0.25">
      <c r="A6229" s="17" t="s">
        <v>6397</v>
      </c>
      <c r="E6229" s="17" t="s">
        <v>6397</v>
      </c>
    </row>
    <row r="6230" spans="1:5" x14ac:dyDescent="0.25">
      <c r="A6230" s="17" t="s">
        <v>6398</v>
      </c>
      <c r="E6230" s="17" t="s">
        <v>6398</v>
      </c>
    </row>
    <row r="6231" spans="1:5" x14ac:dyDescent="0.25">
      <c r="A6231" s="17" t="s">
        <v>6399</v>
      </c>
      <c r="E6231" s="17" t="s">
        <v>6399</v>
      </c>
    </row>
    <row r="6232" spans="1:5" x14ac:dyDescent="0.25">
      <c r="A6232" s="17" t="s">
        <v>6400</v>
      </c>
      <c r="E6232" s="17" t="s">
        <v>6400</v>
      </c>
    </row>
    <row r="6233" spans="1:5" x14ac:dyDescent="0.25">
      <c r="A6233" s="17" t="s">
        <v>6401</v>
      </c>
      <c r="E6233" s="17" t="s">
        <v>6401</v>
      </c>
    </row>
    <row r="6234" spans="1:5" x14ac:dyDescent="0.25">
      <c r="A6234" s="17" t="s">
        <v>6402</v>
      </c>
      <c r="E6234" s="17" t="s">
        <v>6402</v>
      </c>
    </row>
    <row r="6235" spans="1:5" x14ac:dyDescent="0.25">
      <c r="A6235" s="17" t="s">
        <v>6403</v>
      </c>
      <c r="E6235" s="17" t="s">
        <v>6403</v>
      </c>
    </row>
    <row r="6236" spans="1:5" x14ac:dyDescent="0.25">
      <c r="A6236" s="17" t="s">
        <v>6404</v>
      </c>
      <c r="E6236" s="17" t="s">
        <v>6404</v>
      </c>
    </row>
    <row r="6237" spans="1:5" x14ac:dyDescent="0.25">
      <c r="A6237" s="17" t="s">
        <v>6405</v>
      </c>
      <c r="E6237" s="17" t="s">
        <v>6405</v>
      </c>
    </row>
    <row r="6238" spans="1:5" x14ac:dyDescent="0.25">
      <c r="A6238" s="17" t="s">
        <v>6406</v>
      </c>
      <c r="E6238" s="17" t="s">
        <v>6406</v>
      </c>
    </row>
    <row r="6239" spans="1:5" x14ac:dyDescent="0.25">
      <c r="A6239" s="17" t="s">
        <v>6407</v>
      </c>
      <c r="E6239" s="17" t="s">
        <v>6407</v>
      </c>
    </row>
    <row r="6240" spans="1:5" x14ac:dyDescent="0.25">
      <c r="A6240" s="17" t="s">
        <v>6408</v>
      </c>
      <c r="E6240" s="17" t="s">
        <v>6408</v>
      </c>
    </row>
    <row r="6241" spans="1:5" x14ac:dyDescent="0.25">
      <c r="A6241" s="17" t="s">
        <v>6409</v>
      </c>
      <c r="E6241" s="17" t="s">
        <v>6409</v>
      </c>
    </row>
    <row r="6242" spans="1:5" x14ac:dyDescent="0.25">
      <c r="A6242" s="17" t="s">
        <v>6410</v>
      </c>
      <c r="E6242" s="17" t="s">
        <v>6410</v>
      </c>
    </row>
    <row r="6243" spans="1:5" x14ac:dyDescent="0.25">
      <c r="A6243" s="17" t="s">
        <v>6411</v>
      </c>
      <c r="E6243" s="17" t="s">
        <v>6411</v>
      </c>
    </row>
    <row r="6244" spans="1:5" x14ac:dyDescent="0.25">
      <c r="A6244" s="17" t="s">
        <v>6412</v>
      </c>
      <c r="E6244" s="17" t="s">
        <v>6412</v>
      </c>
    </row>
    <row r="6245" spans="1:5" x14ac:dyDescent="0.25">
      <c r="A6245" s="17" t="s">
        <v>6413</v>
      </c>
      <c r="E6245" s="17" t="s">
        <v>6413</v>
      </c>
    </row>
    <row r="6246" spans="1:5" x14ac:dyDescent="0.25">
      <c r="A6246" s="17" t="s">
        <v>6414</v>
      </c>
      <c r="E6246" s="17" t="s">
        <v>6414</v>
      </c>
    </row>
    <row r="6247" spans="1:5" x14ac:dyDescent="0.25">
      <c r="A6247" s="17" t="s">
        <v>6415</v>
      </c>
      <c r="E6247" s="17" t="s">
        <v>6415</v>
      </c>
    </row>
    <row r="6248" spans="1:5" x14ac:dyDescent="0.25">
      <c r="A6248" s="17" t="s">
        <v>6416</v>
      </c>
      <c r="E6248" s="17" t="s">
        <v>6416</v>
      </c>
    </row>
    <row r="6249" spans="1:5" x14ac:dyDescent="0.25">
      <c r="A6249" s="17" t="s">
        <v>6417</v>
      </c>
      <c r="E6249" s="17" t="s">
        <v>6417</v>
      </c>
    </row>
    <row r="6250" spans="1:5" x14ac:dyDescent="0.25">
      <c r="A6250" s="17" t="s">
        <v>6418</v>
      </c>
      <c r="E6250" s="17" t="s">
        <v>6418</v>
      </c>
    </row>
    <row r="6251" spans="1:5" x14ac:dyDescent="0.25">
      <c r="A6251" s="17" t="s">
        <v>6419</v>
      </c>
      <c r="E6251" s="17" t="s">
        <v>6419</v>
      </c>
    </row>
    <row r="6252" spans="1:5" x14ac:dyDescent="0.25">
      <c r="A6252" s="17" t="s">
        <v>6420</v>
      </c>
      <c r="E6252" s="17" t="s">
        <v>6420</v>
      </c>
    </row>
    <row r="6253" spans="1:5" x14ac:dyDescent="0.25">
      <c r="A6253" s="17" t="s">
        <v>6421</v>
      </c>
      <c r="E6253" s="17" t="s">
        <v>6421</v>
      </c>
    </row>
    <row r="6254" spans="1:5" x14ac:dyDescent="0.25">
      <c r="A6254" s="17" t="s">
        <v>6422</v>
      </c>
      <c r="E6254" s="17" t="s">
        <v>6422</v>
      </c>
    </row>
    <row r="6255" spans="1:5" x14ac:dyDescent="0.25">
      <c r="A6255" s="17" t="s">
        <v>6423</v>
      </c>
      <c r="E6255" s="17" t="s">
        <v>6423</v>
      </c>
    </row>
    <row r="6256" spans="1:5" x14ac:dyDescent="0.25">
      <c r="A6256" s="17" t="s">
        <v>6424</v>
      </c>
      <c r="E6256" s="17" t="s">
        <v>6424</v>
      </c>
    </row>
    <row r="6257" spans="1:5" x14ac:dyDescent="0.25">
      <c r="A6257" s="17" t="s">
        <v>6425</v>
      </c>
      <c r="E6257" s="17" t="s">
        <v>6425</v>
      </c>
    </row>
    <row r="6258" spans="1:5" x14ac:dyDescent="0.25">
      <c r="A6258" s="17" t="s">
        <v>6426</v>
      </c>
      <c r="E6258" s="17" t="s">
        <v>6426</v>
      </c>
    </row>
    <row r="6259" spans="1:5" x14ac:dyDescent="0.25">
      <c r="A6259" s="17" t="s">
        <v>6427</v>
      </c>
      <c r="E6259" s="17" t="s">
        <v>6427</v>
      </c>
    </row>
    <row r="6260" spans="1:5" x14ac:dyDescent="0.25">
      <c r="A6260" s="17" t="s">
        <v>6428</v>
      </c>
      <c r="E6260" s="17" t="s">
        <v>6428</v>
      </c>
    </row>
    <row r="6261" spans="1:5" x14ac:dyDescent="0.25">
      <c r="A6261" s="17" t="s">
        <v>6429</v>
      </c>
      <c r="E6261" s="17" t="s">
        <v>6429</v>
      </c>
    </row>
    <row r="6262" spans="1:5" x14ac:dyDescent="0.25">
      <c r="A6262" s="17" t="s">
        <v>6430</v>
      </c>
      <c r="E6262" s="17" t="s">
        <v>6430</v>
      </c>
    </row>
    <row r="6263" spans="1:5" x14ac:dyDescent="0.25">
      <c r="A6263" s="17" t="s">
        <v>6431</v>
      </c>
      <c r="E6263" s="17" t="s">
        <v>6431</v>
      </c>
    </row>
    <row r="6264" spans="1:5" x14ac:dyDescent="0.25">
      <c r="A6264" s="17" t="s">
        <v>6432</v>
      </c>
      <c r="E6264" s="17" t="s">
        <v>6432</v>
      </c>
    </row>
    <row r="6265" spans="1:5" x14ac:dyDescent="0.25">
      <c r="A6265" s="17" t="s">
        <v>6433</v>
      </c>
      <c r="E6265" s="17" t="s">
        <v>6433</v>
      </c>
    </row>
    <row r="6266" spans="1:5" x14ac:dyDescent="0.25">
      <c r="A6266" s="17" t="s">
        <v>6434</v>
      </c>
      <c r="E6266" s="17" t="s">
        <v>6434</v>
      </c>
    </row>
    <row r="6267" spans="1:5" x14ac:dyDescent="0.25">
      <c r="A6267" s="17" t="s">
        <v>6435</v>
      </c>
      <c r="E6267" s="17" t="s">
        <v>6435</v>
      </c>
    </row>
    <row r="6268" spans="1:5" x14ac:dyDescent="0.25">
      <c r="A6268" s="17" t="s">
        <v>6436</v>
      </c>
      <c r="E6268" s="17" t="s">
        <v>6436</v>
      </c>
    </row>
    <row r="6269" spans="1:5" x14ac:dyDescent="0.25">
      <c r="A6269" s="17" t="s">
        <v>6437</v>
      </c>
      <c r="E6269" s="17" t="s">
        <v>6437</v>
      </c>
    </row>
    <row r="6270" spans="1:5" x14ac:dyDescent="0.25">
      <c r="A6270" s="17" t="s">
        <v>6438</v>
      </c>
      <c r="E6270" s="17" t="s">
        <v>6438</v>
      </c>
    </row>
    <row r="6271" spans="1:5" x14ac:dyDescent="0.25">
      <c r="A6271" s="17" t="s">
        <v>6439</v>
      </c>
      <c r="E6271" s="17" t="s">
        <v>6439</v>
      </c>
    </row>
    <row r="6272" spans="1:5" x14ac:dyDescent="0.25">
      <c r="A6272" s="17" t="s">
        <v>6440</v>
      </c>
      <c r="E6272" s="17" t="s">
        <v>6440</v>
      </c>
    </row>
    <row r="6273" spans="1:5" x14ac:dyDescent="0.25">
      <c r="A6273" s="17" t="s">
        <v>6441</v>
      </c>
      <c r="E6273" s="17" t="s">
        <v>6441</v>
      </c>
    </row>
    <row r="6274" spans="1:5" x14ac:dyDescent="0.25">
      <c r="A6274" s="17" t="s">
        <v>6442</v>
      </c>
      <c r="E6274" s="17" t="s">
        <v>6442</v>
      </c>
    </row>
    <row r="6275" spans="1:5" x14ac:dyDescent="0.25">
      <c r="A6275" s="17" t="s">
        <v>6443</v>
      </c>
      <c r="E6275" s="17" t="s">
        <v>6443</v>
      </c>
    </row>
    <row r="6276" spans="1:5" x14ac:dyDescent="0.25">
      <c r="A6276" s="17" t="s">
        <v>6444</v>
      </c>
      <c r="E6276" s="17" t="s">
        <v>6444</v>
      </c>
    </row>
    <row r="6277" spans="1:5" x14ac:dyDescent="0.25">
      <c r="A6277" s="17" t="s">
        <v>6445</v>
      </c>
      <c r="E6277" s="17" t="s">
        <v>6445</v>
      </c>
    </row>
    <row r="6278" spans="1:5" x14ac:dyDescent="0.25">
      <c r="A6278" s="17" t="s">
        <v>6446</v>
      </c>
      <c r="E6278" s="17" t="s">
        <v>6446</v>
      </c>
    </row>
    <row r="6279" spans="1:5" x14ac:dyDescent="0.25">
      <c r="A6279" s="17" t="s">
        <v>6447</v>
      </c>
      <c r="E6279" s="17" t="s">
        <v>6447</v>
      </c>
    </row>
    <row r="6280" spans="1:5" x14ac:dyDescent="0.25">
      <c r="A6280" s="17" t="s">
        <v>6448</v>
      </c>
      <c r="E6280" s="17" t="s">
        <v>6448</v>
      </c>
    </row>
    <row r="6281" spans="1:5" x14ac:dyDescent="0.25">
      <c r="A6281" s="17" t="s">
        <v>6449</v>
      </c>
      <c r="E6281" s="17" t="s">
        <v>6449</v>
      </c>
    </row>
    <row r="6282" spans="1:5" x14ac:dyDescent="0.25">
      <c r="A6282" s="17" t="s">
        <v>6450</v>
      </c>
      <c r="E6282" s="17" t="s">
        <v>6450</v>
      </c>
    </row>
    <row r="6283" spans="1:5" x14ac:dyDescent="0.25">
      <c r="A6283" s="17" t="s">
        <v>6451</v>
      </c>
      <c r="E6283" s="17" t="s">
        <v>6451</v>
      </c>
    </row>
    <row r="6284" spans="1:5" x14ac:dyDescent="0.25">
      <c r="A6284" s="17" t="s">
        <v>6452</v>
      </c>
      <c r="E6284" s="17" t="s">
        <v>6452</v>
      </c>
    </row>
    <row r="6285" spans="1:5" x14ac:dyDescent="0.25">
      <c r="A6285" s="17" t="s">
        <v>6453</v>
      </c>
      <c r="E6285" s="17" t="s">
        <v>6453</v>
      </c>
    </row>
    <row r="6286" spans="1:5" x14ac:dyDescent="0.25">
      <c r="A6286" s="17" t="s">
        <v>6454</v>
      </c>
      <c r="E6286" s="17" t="s">
        <v>6454</v>
      </c>
    </row>
    <row r="6287" spans="1:5" x14ac:dyDescent="0.25">
      <c r="A6287" s="17" t="s">
        <v>6455</v>
      </c>
      <c r="E6287" s="17" t="s">
        <v>6455</v>
      </c>
    </row>
    <row r="6288" spans="1:5" x14ac:dyDescent="0.25">
      <c r="A6288" s="17" t="s">
        <v>6456</v>
      </c>
      <c r="E6288" s="17" t="s">
        <v>6456</v>
      </c>
    </row>
    <row r="6289" spans="1:5" x14ac:dyDescent="0.25">
      <c r="A6289" s="17" t="s">
        <v>6457</v>
      </c>
      <c r="E6289" s="17" t="s">
        <v>6457</v>
      </c>
    </row>
    <row r="6290" spans="1:5" x14ac:dyDescent="0.25">
      <c r="A6290" s="17" t="s">
        <v>6458</v>
      </c>
      <c r="E6290" s="17" t="s">
        <v>6458</v>
      </c>
    </row>
    <row r="6291" spans="1:5" x14ac:dyDescent="0.25">
      <c r="A6291" s="17" t="s">
        <v>6459</v>
      </c>
      <c r="E6291" s="17" t="s">
        <v>6459</v>
      </c>
    </row>
    <row r="6292" spans="1:5" x14ac:dyDescent="0.25">
      <c r="A6292" s="17" t="s">
        <v>6460</v>
      </c>
      <c r="E6292" s="17" t="s">
        <v>6460</v>
      </c>
    </row>
    <row r="6293" spans="1:5" x14ac:dyDescent="0.25">
      <c r="A6293" s="17" t="s">
        <v>6461</v>
      </c>
      <c r="E6293" s="17" t="s">
        <v>6461</v>
      </c>
    </row>
    <row r="6294" spans="1:5" x14ac:dyDescent="0.25">
      <c r="A6294" s="17" t="s">
        <v>6462</v>
      </c>
      <c r="E6294" s="17" t="s">
        <v>6462</v>
      </c>
    </row>
    <row r="6295" spans="1:5" x14ac:dyDescent="0.25">
      <c r="A6295" s="17" t="s">
        <v>6463</v>
      </c>
      <c r="E6295" s="17" t="s">
        <v>6463</v>
      </c>
    </row>
    <row r="6296" spans="1:5" x14ac:dyDescent="0.25">
      <c r="A6296" s="17" t="s">
        <v>6464</v>
      </c>
      <c r="E6296" s="17" t="s">
        <v>6464</v>
      </c>
    </row>
    <row r="6297" spans="1:5" x14ac:dyDescent="0.25">
      <c r="A6297" s="17" t="s">
        <v>6465</v>
      </c>
      <c r="E6297" s="17" t="s">
        <v>6465</v>
      </c>
    </row>
    <row r="6298" spans="1:5" x14ac:dyDescent="0.25">
      <c r="A6298" s="17" t="s">
        <v>6466</v>
      </c>
      <c r="E6298" s="17" t="s">
        <v>6466</v>
      </c>
    </row>
    <row r="6299" spans="1:5" x14ac:dyDescent="0.25">
      <c r="A6299" s="17" t="s">
        <v>6467</v>
      </c>
      <c r="E6299" s="17" t="s">
        <v>6467</v>
      </c>
    </row>
    <row r="6300" spans="1:5" x14ac:dyDescent="0.25">
      <c r="A6300" s="17" t="s">
        <v>6468</v>
      </c>
      <c r="E6300" s="17" t="s">
        <v>6468</v>
      </c>
    </row>
    <row r="6301" spans="1:5" x14ac:dyDescent="0.25">
      <c r="A6301" s="17" t="s">
        <v>6469</v>
      </c>
      <c r="E6301" s="17" t="s">
        <v>6469</v>
      </c>
    </row>
    <row r="6302" spans="1:5" x14ac:dyDescent="0.25">
      <c r="A6302" s="17" t="s">
        <v>6470</v>
      </c>
      <c r="E6302" s="17" t="s">
        <v>6470</v>
      </c>
    </row>
    <row r="6303" spans="1:5" x14ac:dyDescent="0.25">
      <c r="A6303" s="17" t="s">
        <v>6471</v>
      </c>
      <c r="E6303" s="17" t="s">
        <v>6471</v>
      </c>
    </row>
    <row r="6304" spans="1:5" x14ac:dyDescent="0.25">
      <c r="A6304" s="17" t="s">
        <v>6472</v>
      </c>
      <c r="E6304" s="17" t="s">
        <v>6472</v>
      </c>
    </row>
    <row r="6305" spans="1:5" x14ac:dyDescent="0.25">
      <c r="A6305" s="17" t="s">
        <v>6473</v>
      </c>
      <c r="E6305" s="17" t="s">
        <v>6473</v>
      </c>
    </row>
    <row r="6306" spans="1:5" x14ac:dyDescent="0.25">
      <c r="A6306" s="17" t="s">
        <v>6474</v>
      </c>
      <c r="E6306" s="17" t="s">
        <v>6474</v>
      </c>
    </row>
    <row r="6307" spans="1:5" x14ac:dyDescent="0.25">
      <c r="A6307" s="17" t="s">
        <v>6475</v>
      </c>
      <c r="E6307" s="17" t="s">
        <v>6475</v>
      </c>
    </row>
    <row r="6308" spans="1:5" x14ac:dyDescent="0.25">
      <c r="A6308" s="17" t="s">
        <v>6476</v>
      </c>
      <c r="E6308" s="17" t="s">
        <v>6476</v>
      </c>
    </row>
    <row r="6309" spans="1:5" x14ac:dyDescent="0.25">
      <c r="A6309" s="17" t="s">
        <v>6477</v>
      </c>
      <c r="E6309" s="17" t="s">
        <v>6477</v>
      </c>
    </row>
    <row r="6310" spans="1:5" x14ac:dyDescent="0.25">
      <c r="A6310" s="17" t="s">
        <v>6478</v>
      </c>
      <c r="E6310" s="17" t="s">
        <v>6478</v>
      </c>
    </row>
    <row r="6311" spans="1:5" x14ac:dyDescent="0.25">
      <c r="A6311" s="17" t="s">
        <v>6479</v>
      </c>
      <c r="E6311" s="17" t="s">
        <v>6479</v>
      </c>
    </row>
    <row r="6312" spans="1:5" x14ac:dyDescent="0.25">
      <c r="A6312" s="17" t="s">
        <v>6480</v>
      </c>
      <c r="E6312" s="17" t="s">
        <v>6480</v>
      </c>
    </row>
    <row r="6313" spans="1:5" x14ac:dyDescent="0.25">
      <c r="A6313" s="17" t="s">
        <v>6481</v>
      </c>
      <c r="E6313" s="17" t="s">
        <v>6481</v>
      </c>
    </row>
    <row r="6314" spans="1:5" x14ac:dyDescent="0.25">
      <c r="A6314" s="17" t="s">
        <v>6482</v>
      </c>
      <c r="E6314" s="17" t="s">
        <v>6482</v>
      </c>
    </row>
    <row r="6315" spans="1:5" x14ac:dyDescent="0.25">
      <c r="A6315" s="17" t="s">
        <v>6483</v>
      </c>
      <c r="E6315" s="17" t="s">
        <v>6483</v>
      </c>
    </row>
    <row r="6316" spans="1:5" x14ac:dyDescent="0.25">
      <c r="A6316" s="17" t="s">
        <v>6484</v>
      </c>
      <c r="E6316" s="17" t="s">
        <v>6484</v>
      </c>
    </row>
    <row r="6317" spans="1:5" x14ac:dyDescent="0.25">
      <c r="A6317" s="17" t="s">
        <v>6485</v>
      </c>
      <c r="E6317" s="17" t="s">
        <v>6485</v>
      </c>
    </row>
    <row r="6318" spans="1:5" x14ac:dyDescent="0.25">
      <c r="A6318" s="17" t="s">
        <v>6486</v>
      </c>
      <c r="E6318" s="17" t="s">
        <v>6486</v>
      </c>
    </row>
    <row r="6319" spans="1:5" x14ac:dyDescent="0.25">
      <c r="A6319" s="17" t="s">
        <v>6487</v>
      </c>
      <c r="E6319" s="17" t="s">
        <v>6487</v>
      </c>
    </row>
    <row r="6320" spans="1:5" x14ac:dyDescent="0.25">
      <c r="A6320" s="17" t="s">
        <v>6488</v>
      </c>
      <c r="E6320" s="17" t="s">
        <v>6488</v>
      </c>
    </row>
    <row r="6321" spans="1:5" x14ac:dyDescent="0.25">
      <c r="A6321" s="17" t="s">
        <v>6489</v>
      </c>
      <c r="E6321" s="17" t="s">
        <v>6489</v>
      </c>
    </row>
    <row r="6322" spans="1:5" x14ac:dyDescent="0.25">
      <c r="A6322" s="17" t="s">
        <v>6490</v>
      </c>
      <c r="E6322" s="17" t="s">
        <v>6490</v>
      </c>
    </row>
    <row r="6323" spans="1:5" x14ac:dyDescent="0.25">
      <c r="A6323" s="17" t="s">
        <v>6491</v>
      </c>
      <c r="E6323" s="17" t="s">
        <v>6491</v>
      </c>
    </row>
    <row r="6324" spans="1:5" x14ac:dyDescent="0.25">
      <c r="A6324" s="17" t="s">
        <v>6492</v>
      </c>
      <c r="E6324" s="17" t="s">
        <v>6492</v>
      </c>
    </row>
    <row r="6325" spans="1:5" x14ac:dyDescent="0.25">
      <c r="A6325" s="17" t="s">
        <v>6493</v>
      </c>
      <c r="E6325" s="17" t="s">
        <v>6493</v>
      </c>
    </row>
    <row r="6326" spans="1:5" x14ac:dyDescent="0.25">
      <c r="A6326" s="17" t="s">
        <v>6494</v>
      </c>
      <c r="E6326" s="17" t="s">
        <v>6494</v>
      </c>
    </row>
    <row r="6327" spans="1:5" x14ac:dyDescent="0.25">
      <c r="A6327" s="17" t="s">
        <v>6495</v>
      </c>
      <c r="E6327" s="17" t="s">
        <v>6495</v>
      </c>
    </row>
    <row r="6328" spans="1:5" x14ac:dyDescent="0.25">
      <c r="A6328" s="17" t="s">
        <v>6496</v>
      </c>
      <c r="E6328" s="17" t="s">
        <v>6496</v>
      </c>
    </row>
    <row r="6329" spans="1:5" x14ac:dyDescent="0.25">
      <c r="A6329" s="17" t="s">
        <v>6497</v>
      </c>
      <c r="E6329" s="17" t="s">
        <v>6497</v>
      </c>
    </row>
    <row r="6330" spans="1:5" x14ac:dyDescent="0.25">
      <c r="A6330" s="17" t="s">
        <v>6498</v>
      </c>
      <c r="E6330" s="17" t="s">
        <v>6498</v>
      </c>
    </row>
    <row r="6331" spans="1:5" x14ac:dyDescent="0.25">
      <c r="A6331" s="17" t="s">
        <v>6499</v>
      </c>
      <c r="E6331" s="17" t="s">
        <v>6499</v>
      </c>
    </row>
    <row r="6332" spans="1:5" x14ac:dyDescent="0.25">
      <c r="A6332" s="17" t="s">
        <v>6500</v>
      </c>
      <c r="E6332" s="17" t="s">
        <v>6500</v>
      </c>
    </row>
    <row r="6333" spans="1:5" x14ac:dyDescent="0.25">
      <c r="A6333" s="17" t="s">
        <v>6501</v>
      </c>
      <c r="E6333" s="17" t="s">
        <v>6501</v>
      </c>
    </row>
    <row r="6334" spans="1:5" x14ac:dyDescent="0.25">
      <c r="A6334" s="17" t="s">
        <v>6502</v>
      </c>
      <c r="E6334" s="17" t="s">
        <v>6502</v>
      </c>
    </row>
    <row r="6335" spans="1:5" x14ac:dyDescent="0.25">
      <c r="A6335" s="17" t="s">
        <v>6503</v>
      </c>
      <c r="E6335" s="17" t="s">
        <v>6503</v>
      </c>
    </row>
    <row r="6336" spans="1:5" x14ac:dyDescent="0.25">
      <c r="A6336" s="17" t="s">
        <v>6504</v>
      </c>
      <c r="E6336" s="17" t="s">
        <v>6504</v>
      </c>
    </row>
    <row r="6337" spans="1:5" x14ac:dyDescent="0.25">
      <c r="A6337" s="17" t="s">
        <v>6505</v>
      </c>
      <c r="E6337" s="17" t="s">
        <v>6505</v>
      </c>
    </row>
    <row r="6338" spans="1:5" x14ac:dyDescent="0.25">
      <c r="A6338" s="17" t="s">
        <v>6506</v>
      </c>
      <c r="E6338" s="17" t="s">
        <v>6506</v>
      </c>
    </row>
    <row r="6339" spans="1:5" x14ac:dyDescent="0.25">
      <c r="A6339" s="17" t="s">
        <v>6507</v>
      </c>
      <c r="E6339" s="17" t="s">
        <v>6507</v>
      </c>
    </row>
    <row r="6340" spans="1:5" x14ac:dyDescent="0.25">
      <c r="A6340" s="17" t="s">
        <v>6508</v>
      </c>
      <c r="E6340" s="17" t="s">
        <v>6508</v>
      </c>
    </row>
    <row r="6341" spans="1:5" x14ac:dyDescent="0.25">
      <c r="A6341" s="17" t="s">
        <v>6509</v>
      </c>
      <c r="E6341" s="17" t="s">
        <v>6509</v>
      </c>
    </row>
    <row r="6342" spans="1:5" x14ac:dyDescent="0.25">
      <c r="A6342" s="17" t="s">
        <v>6510</v>
      </c>
      <c r="E6342" s="17" t="s">
        <v>6510</v>
      </c>
    </row>
    <row r="6343" spans="1:5" x14ac:dyDescent="0.25">
      <c r="A6343" s="17" t="s">
        <v>6511</v>
      </c>
      <c r="E6343" s="17" t="s">
        <v>6511</v>
      </c>
    </row>
    <row r="6344" spans="1:5" x14ac:dyDescent="0.25">
      <c r="A6344" s="17" t="s">
        <v>6512</v>
      </c>
      <c r="E6344" s="17" t="s">
        <v>6512</v>
      </c>
    </row>
    <row r="6345" spans="1:5" x14ac:dyDescent="0.25">
      <c r="A6345" s="17" t="s">
        <v>6513</v>
      </c>
      <c r="E6345" s="17" t="s">
        <v>6513</v>
      </c>
    </row>
    <row r="6346" spans="1:5" x14ac:dyDescent="0.25">
      <c r="A6346" s="17" t="s">
        <v>6514</v>
      </c>
      <c r="E6346" s="17" t="s">
        <v>6514</v>
      </c>
    </row>
    <row r="6347" spans="1:5" x14ac:dyDescent="0.25">
      <c r="A6347" s="17" t="s">
        <v>6515</v>
      </c>
      <c r="E6347" s="17" t="s">
        <v>6515</v>
      </c>
    </row>
    <row r="6348" spans="1:5" x14ac:dyDescent="0.25">
      <c r="A6348" s="17" t="s">
        <v>6516</v>
      </c>
      <c r="E6348" s="17" t="s">
        <v>6516</v>
      </c>
    </row>
    <row r="6349" spans="1:5" x14ac:dyDescent="0.25">
      <c r="A6349" s="17" t="s">
        <v>6517</v>
      </c>
      <c r="E6349" s="17" t="s">
        <v>6517</v>
      </c>
    </row>
    <row r="6350" spans="1:5" x14ac:dyDescent="0.25">
      <c r="A6350" s="17" t="s">
        <v>6518</v>
      </c>
      <c r="E6350" s="17" t="s">
        <v>6518</v>
      </c>
    </row>
    <row r="6351" spans="1:5" x14ac:dyDescent="0.25">
      <c r="A6351" s="17" t="s">
        <v>6519</v>
      </c>
      <c r="E6351" s="17" t="s">
        <v>6519</v>
      </c>
    </row>
    <row r="6352" spans="1:5" x14ac:dyDescent="0.25">
      <c r="A6352" s="17" t="s">
        <v>6520</v>
      </c>
      <c r="E6352" s="17" t="s">
        <v>6520</v>
      </c>
    </row>
    <row r="6353" spans="1:5" x14ac:dyDescent="0.25">
      <c r="A6353" s="17" t="s">
        <v>6521</v>
      </c>
      <c r="E6353" s="17" t="s">
        <v>6521</v>
      </c>
    </row>
    <row r="6354" spans="1:5" x14ac:dyDescent="0.25">
      <c r="A6354" s="17" t="s">
        <v>6522</v>
      </c>
      <c r="E6354" s="17" t="s">
        <v>6522</v>
      </c>
    </row>
    <row r="6355" spans="1:5" x14ac:dyDescent="0.25">
      <c r="A6355" s="17" t="s">
        <v>6523</v>
      </c>
      <c r="E6355" s="17" t="s">
        <v>6523</v>
      </c>
    </row>
    <row r="6356" spans="1:5" x14ac:dyDescent="0.25">
      <c r="A6356" s="17" t="s">
        <v>6524</v>
      </c>
      <c r="E6356" s="17" t="s">
        <v>6524</v>
      </c>
    </row>
    <row r="6357" spans="1:5" x14ac:dyDescent="0.25">
      <c r="A6357" s="17" t="s">
        <v>6525</v>
      </c>
      <c r="E6357" s="17" t="s">
        <v>6525</v>
      </c>
    </row>
    <row r="6358" spans="1:5" x14ac:dyDescent="0.25">
      <c r="A6358" s="17" t="s">
        <v>6526</v>
      </c>
      <c r="E6358" s="17" t="s">
        <v>6526</v>
      </c>
    </row>
    <row r="6359" spans="1:5" x14ac:dyDescent="0.25">
      <c r="A6359" s="17" t="s">
        <v>6527</v>
      </c>
      <c r="E6359" s="17" t="s">
        <v>6527</v>
      </c>
    </row>
    <row r="6360" spans="1:5" x14ac:dyDescent="0.25">
      <c r="A6360" s="17" t="s">
        <v>6528</v>
      </c>
      <c r="E6360" s="17" t="s">
        <v>6528</v>
      </c>
    </row>
    <row r="6361" spans="1:5" x14ac:dyDescent="0.25">
      <c r="A6361" s="17" t="s">
        <v>6529</v>
      </c>
      <c r="E6361" s="17" t="s">
        <v>6529</v>
      </c>
    </row>
    <row r="6362" spans="1:5" x14ac:dyDescent="0.25">
      <c r="A6362" s="17" t="s">
        <v>6530</v>
      </c>
      <c r="E6362" s="17" t="s">
        <v>6530</v>
      </c>
    </row>
    <row r="6363" spans="1:5" x14ac:dyDescent="0.25">
      <c r="A6363" s="17" t="s">
        <v>6531</v>
      </c>
      <c r="E6363" s="17" t="s">
        <v>6531</v>
      </c>
    </row>
    <row r="6364" spans="1:5" x14ac:dyDescent="0.25">
      <c r="A6364" s="17" t="s">
        <v>6532</v>
      </c>
      <c r="E6364" s="17" t="s">
        <v>6532</v>
      </c>
    </row>
    <row r="6365" spans="1:5" x14ac:dyDescent="0.25">
      <c r="A6365" s="17" t="s">
        <v>6533</v>
      </c>
      <c r="E6365" s="17" t="s">
        <v>6533</v>
      </c>
    </row>
    <row r="6366" spans="1:5" x14ac:dyDescent="0.25">
      <c r="A6366" s="17" t="s">
        <v>6534</v>
      </c>
      <c r="E6366" s="17" t="s">
        <v>6534</v>
      </c>
    </row>
    <row r="6367" spans="1:5" x14ac:dyDescent="0.25">
      <c r="A6367" s="17" t="s">
        <v>6535</v>
      </c>
      <c r="E6367" s="17" t="s">
        <v>6535</v>
      </c>
    </row>
    <row r="6368" spans="1:5" x14ac:dyDescent="0.25">
      <c r="A6368" s="17" t="s">
        <v>6536</v>
      </c>
      <c r="E6368" s="17" t="s">
        <v>6536</v>
      </c>
    </row>
    <row r="6369" spans="1:5" x14ac:dyDescent="0.25">
      <c r="A6369" s="17" t="s">
        <v>6537</v>
      </c>
      <c r="E6369" s="17" t="s">
        <v>6537</v>
      </c>
    </row>
    <row r="6370" spans="1:5" x14ac:dyDescent="0.25">
      <c r="A6370" s="17" t="s">
        <v>6538</v>
      </c>
      <c r="E6370" s="17" t="s">
        <v>6538</v>
      </c>
    </row>
    <row r="6371" spans="1:5" x14ac:dyDescent="0.25">
      <c r="A6371" s="17" t="s">
        <v>6539</v>
      </c>
      <c r="E6371" s="17" t="s">
        <v>6539</v>
      </c>
    </row>
    <row r="6372" spans="1:5" x14ac:dyDescent="0.25">
      <c r="A6372" s="17" t="s">
        <v>6540</v>
      </c>
      <c r="E6372" s="17" t="s">
        <v>6540</v>
      </c>
    </row>
    <row r="6373" spans="1:5" x14ac:dyDescent="0.25">
      <c r="A6373" s="17" t="s">
        <v>6541</v>
      </c>
      <c r="E6373" s="17" t="s">
        <v>6541</v>
      </c>
    </row>
    <row r="6374" spans="1:5" x14ac:dyDescent="0.25">
      <c r="A6374" s="17" t="s">
        <v>6542</v>
      </c>
      <c r="E6374" s="17" t="s">
        <v>6542</v>
      </c>
    </row>
    <row r="6375" spans="1:5" x14ac:dyDescent="0.25">
      <c r="A6375" s="17" t="s">
        <v>6543</v>
      </c>
      <c r="E6375" s="17" t="s">
        <v>6543</v>
      </c>
    </row>
    <row r="6376" spans="1:5" x14ac:dyDescent="0.25">
      <c r="A6376" s="17" t="s">
        <v>6544</v>
      </c>
      <c r="E6376" s="17" t="s">
        <v>6544</v>
      </c>
    </row>
    <row r="6377" spans="1:5" x14ac:dyDescent="0.25">
      <c r="A6377" s="17" t="s">
        <v>6545</v>
      </c>
      <c r="E6377" s="17" t="s">
        <v>6545</v>
      </c>
    </row>
    <row r="6378" spans="1:5" x14ac:dyDescent="0.25">
      <c r="A6378" s="17" t="s">
        <v>6546</v>
      </c>
      <c r="E6378" s="17" t="s">
        <v>6546</v>
      </c>
    </row>
    <row r="6379" spans="1:5" x14ac:dyDescent="0.25">
      <c r="A6379" s="17" t="s">
        <v>6547</v>
      </c>
      <c r="E6379" s="17" t="s">
        <v>6547</v>
      </c>
    </row>
    <row r="6380" spans="1:5" x14ac:dyDescent="0.25">
      <c r="A6380" s="17" t="s">
        <v>6548</v>
      </c>
      <c r="E6380" s="17" t="s">
        <v>6548</v>
      </c>
    </row>
    <row r="6381" spans="1:5" x14ac:dyDescent="0.25">
      <c r="A6381" s="17" t="s">
        <v>6549</v>
      </c>
      <c r="E6381" s="17" t="s">
        <v>6549</v>
      </c>
    </row>
    <row r="6382" spans="1:5" x14ac:dyDescent="0.25">
      <c r="A6382" s="17" t="s">
        <v>6550</v>
      </c>
      <c r="E6382" s="17" t="s">
        <v>6550</v>
      </c>
    </row>
    <row r="6383" spans="1:5" x14ac:dyDescent="0.25">
      <c r="A6383" s="17" t="s">
        <v>6551</v>
      </c>
      <c r="E6383" s="17" t="s">
        <v>6551</v>
      </c>
    </row>
    <row r="6384" spans="1:5" x14ac:dyDescent="0.25">
      <c r="A6384" s="17" t="s">
        <v>6552</v>
      </c>
      <c r="E6384" s="17" t="s">
        <v>6552</v>
      </c>
    </row>
    <row r="6385" spans="1:5" x14ac:dyDescent="0.25">
      <c r="A6385" s="17" t="s">
        <v>6553</v>
      </c>
      <c r="E6385" s="17" t="s">
        <v>6553</v>
      </c>
    </row>
    <row r="6386" spans="1:5" x14ac:dyDescent="0.25">
      <c r="A6386" s="17" t="s">
        <v>6554</v>
      </c>
      <c r="E6386" s="17" t="s">
        <v>6554</v>
      </c>
    </row>
    <row r="6387" spans="1:5" x14ac:dyDescent="0.25">
      <c r="A6387" s="17" t="s">
        <v>6555</v>
      </c>
      <c r="E6387" s="17" t="s">
        <v>6555</v>
      </c>
    </row>
    <row r="6388" spans="1:5" x14ac:dyDescent="0.25">
      <c r="A6388" s="17" t="s">
        <v>6556</v>
      </c>
      <c r="E6388" s="17" t="s">
        <v>6556</v>
      </c>
    </row>
    <row r="6389" spans="1:5" x14ac:dyDescent="0.25">
      <c r="A6389" s="17" t="s">
        <v>6557</v>
      </c>
      <c r="E6389" s="17" t="s">
        <v>6557</v>
      </c>
    </row>
    <row r="6390" spans="1:5" x14ac:dyDescent="0.25">
      <c r="A6390" s="17" t="s">
        <v>6558</v>
      </c>
      <c r="E6390" s="17" t="s">
        <v>6558</v>
      </c>
    </row>
    <row r="6391" spans="1:5" x14ac:dyDescent="0.25">
      <c r="A6391" s="17" t="s">
        <v>6559</v>
      </c>
      <c r="E6391" s="17" t="s">
        <v>6559</v>
      </c>
    </row>
    <row r="6392" spans="1:5" x14ac:dyDescent="0.25">
      <c r="A6392" s="17" t="s">
        <v>6560</v>
      </c>
      <c r="E6392" s="17" t="s">
        <v>6560</v>
      </c>
    </row>
    <row r="6393" spans="1:5" x14ac:dyDescent="0.25">
      <c r="A6393" s="17" t="s">
        <v>6561</v>
      </c>
      <c r="E6393" s="17" t="s">
        <v>6561</v>
      </c>
    </row>
    <row r="6394" spans="1:5" x14ac:dyDescent="0.25">
      <c r="A6394" s="17" t="s">
        <v>6562</v>
      </c>
      <c r="E6394" s="17" t="s">
        <v>6562</v>
      </c>
    </row>
    <row r="6395" spans="1:5" x14ac:dyDescent="0.25">
      <c r="A6395" s="17" t="s">
        <v>6563</v>
      </c>
      <c r="E6395" s="17" t="s">
        <v>6563</v>
      </c>
    </row>
    <row r="6396" spans="1:5" x14ac:dyDescent="0.25">
      <c r="A6396" s="17" t="s">
        <v>6564</v>
      </c>
      <c r="E6396" s="17" t="s">
        <v>6564</v>
      </c>
    </row>
    <row r="6397" spans="1:5" x14ac:dyDescent="0.25">
      <c r="A6397" s="17" t="s">
        <v>6565</v>
      </c>
      <c r="E6397" s="17" t="s">
        <v>6565</v>
      </c>
    </row>
    <row r="6398" spans="1:5" x14ac:dyDescent="0.25">
      <c r="A6398" s="17" t="s">
        <v>6566</v>
      </c>
      <c r="E6398" s="17" t="s">
        <v>6566</v>
      </c>
    </row>
    <row r="6399" spans="1:5" x14ac:dyDescent="0.25">
      <c r="A6399" s="17" t="s">
        <v>6567</v>
      </c>
      <c r="E6399" s="17" t="s">
        <v>6567</v>
      </c>
    </row>
    <row r="6400" spans="1:5" x14ac:dyDescent="0.25">
      <c r="A6400" s="17" t="s">
        <v>6568</v>
      </c>
      <c r="E6400" s="17" t="s">
        <v>6568</v>
      </c>
    </row>
    <row r="6401" spans="1:5" x14ac:dyDescent="0.25">
      <c r="A6401" s="17" t="s">
        <v>6569</v>
      </c>
      <c r="E6401" s="17" t="s">
        <v>6569</v>
      </c>
    </row>
    <row r="6402" spans="1:5" x14ac:dyDescent="0.25">
      <c r="A6402" s="17" t="s">
        <v>6570</v>
      </c>
      <c r="E6402" s="17" t="s">
        <v>6570</v>
      </c>
    </row>
    <row r="6403" spans="1:5" x14ac:dyDescent="0.25">
      <c r="A6403" s="17" t="s">
        <v>6571</v>
      </c>
      <c r="E6403" s="17" t="s">
        <v>6571</v>
      </c>
    </row>
    <row r="6404" spans="1:5" x14ac:dyDescent="0.25">
      <c r="A6404" s="17" t="s">
        <v>6572</v>
      </c>
      <c r="E6404" s="17" t="s">
        <v>6572</v>
      </c>
    </row>
    <row r="6405" spans="1:5" x14ac:dyDescent="0.25">
      <c r="A6405" s="17" t="s">
        <v>6573</v>
      </c>
      <c r="E6405" s="17" t="s">
        <v>6573</v>
      </c>
    </row>
    <row r="6406" spans="1:5" x14ac:dyDescent="0.25">
      <c r="A6406" s="17" t="s">
        <v>6574</v>
      </c>
      <c r="E6406" s="17" t="s">
        <v>6574</v>
      </c>
    </row>
    <row r="6407" spans="1:5" x14ac:dyDescent="0.25">
      <c r="A6407" s="17" t="s">
        <v>6575</v>
      </c>
      <c r="E6407" s="17" t="s">
        <v>6575</v>
      </c>
    </row>
    <row r="6408" spans="1:5" x14ac:dyDescent="0.25">
      <c r="A6408" s="17" t="s">
        <v>6576</v>
      </c>
      <c r="E6408" s="17" t="s">
        <v>6576</v>
      </c>
    </row>
    <row r="6409" spans="1:5" x14ac:dyDescent="0.25">
      <c r="A6409" s="17" t="s">
        <v>6577</v>
      </c>
      <c r="E6409" s="17" t="s">
        <v>6577</v>
      </c>
    </row>
    <row r="6410" spans="1:5" x14ac:dyDescent="0.25">
      <c r="A6410" s="17" t="s">
        <v>6578</v>
      </c>
      <c r="E6410" s="17" t="s">
        <v>6578</v>
      </c>
    </row>
    <row r="6411" spans="1:5" x14ac:dyDescent="0.25">
      <c r="A6411" s="17" t="s">
        <v>6579</v>
      </c>
      <c r="E6411" s="17" t="s">
        <v>6579</v>
      </c>
    </row>
    <row r="6412" spans="1:5" x14ac:dyDescent="0.25">
      <c r="A6412" s="17" t="s">
        <v>6580</v>
      </c>
      <c r="E6412" s="17" t="s">
        <v>6580</v>
      </c>
    </row>
    <row r="6413" spans="1:5" x14ac:dyDescent="0.25">
      <c r="A6413" s="17" t="s">
        <v>6581</v>
      </c>
      <c r="E6413" s="17" t="s">
        <v>6581</v>
      </c>
    </row>
    <row r="6414" spans="1:5" x14ac:dyDescent="0.25">
      <c r="A6414" s="17" t="s">
        <v>6582</v>
      </c>
      <c r="E6414" s="17" t="s">
        <v>6582</v>
      </c>
    </row>
    <row r="6415" spans="1:5" x14ac:dyDescent="0.25">
      <c r="A6415" s="17" t="s">
        <v>6583</v>
      </c>
      <c r="E6415" s="17" t="s">
        <v>6583</v>
      </c>
    </row>
    <row r="6416" spans="1:5" x14ac:dyDescent="0.25">
      <c r="A6416" s="17" t="s">
        <v>6584</v>
      </c>
      <c r="E6416" s="17" t="s">
        <v>6584</v>
      </c>
    </row>
    <row r="6417" spans="1:5" x14ac:dyDescent="0.25">
      <c r="A6417" s="17" t="s">
        <v>6585</v>
      </c>
      <c r="E6417" s="17" t="s">
        <v>6585</v>
      </c>
    </row>
    <row r="6418" spans="1:5" x14ac:dyDescent="0.25">
      <c r="A6418" s="17" t="s">
        <v>6586</v>
      </c>
      <c r="E6418" s="17" t="s">
        <v>6586</v>
      </c>
    </row>
    <row r="6419" spans="1:5" x14ac:dyDescent="0.25">
      <c r="A6419" s="17" t="s">
        <v>6587</v>
      </c>
      <c r="E6419" s="17" t="s">
        <v>6587</v>
      </c>
    </row>
    <row r="6420" spans="1:5" x14ac:dyDescent="0.25">
      <c r="A6420" s="17" t="s">
        <v>6588</v>
      </c>
      <c r="E6420" s="17" t="s">
        <v>6588</v>
      </c>
    </row>
    <row r="6421" spans="1:5" x14ac:dyDescent="0.25">
      <c r="A6421" s="17" t="s">
        <v>6589</v>
      </c>
      <c r="E6421" s="17" t="s">
        <v>6589</v>
      </c>
    </row>
    <row r="6422" spans="1:5" x14ac:dyDescent="0.25">
      <c r="A6422" s="17" t="s">
        <v>6590</v>
      </c>
      <c r="E6422" s="17" t="s">
        <v>6590</v>
      </c>
    </row>
    <row r="6423" spans="1:5" x14ac:dyDescent="0.25">
      <c r="A6423" s="17" t="s">
        <v>6591</v>
      </c>
      <c r="E6423" s="17" t="s">
        <v>6591</v>
      </c>
    </row>
    <row r="6424" spans="1:5" x14ac:dyDescent="0.25">
      <c r="A6424" s="17" t="s">
        <v>6592</v>
      </c>
      <c r="E6424" s="17" t="s">
        <v>6592</v>
      </c>
    </row>
    <row r="6425" spans="1:5" x14ac:dyDescent="0.25">
      <c r="A6425" s="17" t="s">
        <v>6593</v>
      </c>
      <c r="E6425" s="17" t="s">
        <v>6593</v>
      </c>
    </row>
    <row r="6426" spans="1:5" x14ac:dyDescent="0.25">
      <c r="A6426" s="17" t="s">
        <v>6594</v>
      </c>
      <c r="E6426" s="17" t="s">
        <v>6594</v>
      </c>
    </row>
    <row r="6427" spans="1:5" x14ac:dyDescent="0.25">
      <c r="A6427" s="17" t="s">
        <v>6595</v>
      </c>
      <c r="E6427" s="17" t="s">
        <v>6595</v>
      </c>
    </row>
    <row r="6428" spans="1:5" x14ac:dyDescent="0.25">
      <c r="A6428" s="17" t="s">
        <v>6596</v>
      </c>
      <c r="E6428" s="17" t="s">
        <v>6596</v>
      </c>
    </row>
    <row r="6429" spans="1:5" x14ac:dyDescent="0.25">
      <c r="A6429" s="17" t="s">
        <v>6597</v>
      </c>
      <c r="E6429" s="17" t="s">
        <v>6597</v>
      </c>
    </row>
    <row r="6430" spans="1:5" x14ac:dyDescent="0.25">
      <c r="A6430" s="17" t="s">
        <v>6598</v>
      </c>
      <c r="E6430" s="17" t="s">
        <v>6598</v>
      </c>
    </row>
    <row r="6431" spans="1:5" x14ac:dyDescent="0.25">
      <c r="A6431" s="17" t="s">
        <v>6599</v>
      </c>
      <c r="E6431" s="17" t="s">
        <v>6599</v>
      </c>
    </row>
    <row r="6432" spans="1:5" x14ac:dyDescent="0.25">
      <c r="A6432" s="17" t="s">
        <v>6600</v>
      </c>
      <c r="E6432" s="17" t="s">
        <v>6600</v>
      </c>
    </row>
    <row r="6433" spans="1:5" x14ac:dyDescent="0.25">
      <c r="A6433" s="17" t="s">
        <v>6601</v>
      </c>
      <c r="E6433" s="17" t="s">
        <v>6601</v>
      </c>
    </row>
    <row r="6434" spans="1:5" x14ac:dyDescent="0.25">
      <c r="A6434" s="17" t="s">
        <v>6602</v>
      </c>
      <c r="E6434" s="17" t="s">
        <v>6602</v>
      </c>
    </row>
    <row r="6435" spans="1:5" x14ac:dyDescent="0.25">
      <c r="A6435" s="17" t="s">
        <v>6603</v>
      </c>
      <c r="E6435" s="17" t="s">
        <v>6603</v>
      </c>
    </row>
    <row r="6436" spans="1:5" x14ac:dyDescent="0.25">
      <c r="A6436" s="17" t="s">
        <v>6604</v>
      </c>
      <c r="E6436" s="17" t="s">
        <v>6604</v>
      </c>
    </row>
    <row r="6437" spans="1:5" x14ac:dyDescent="0.25">
      <c r="A6437" s="17" t="s">
        <v>6605</v>
      </c>
      <c r="E6437" s="17" t="s">
        <v>6605</v>
      </c>
    </row>
    <row r="6438" spans="1:5" x14ac:dyDescent="0.25">
      <c r="A6438" s="17" t="s">
        <v>6606</v>
      </c>
      <c r="E6438" s="17" t="s">
        <v>6606</v>
      </c>
    </row>
    <row r="6439" spans="1:5" x14ac:dyDescent="0.25">
      <c r="A6439" s="17" t="s">
        <v>6607</v>
      </c>
      <c r="E6439" s="17" t="s">
        <v>6607</v>
      </c>
    </row>
    <row r="6440" spans="1:5" x14ac:dyDescent="0.25">
      <c r="A6440" s="17" t="s">
        <v>6608</v>
      </c>
      <c r="E6440" s="17" t="s">
        <v>6608</v>
      </c>
    </row>
    <row r="6441" spans="1:5" x14ac:dyDescent="0.25">
      <c r="A6441" s="17" t="s">
        <v>6609</v>
      </c>
      <c r="E6441" s="17" t="s">
        <v>6609</v>
      </c>
    </row>
    <row r="6442" spans="1:5" x14ac:dyDescent="0.25">
      <c r="A6442" s="17" t="s">
        <v>6610</v>
      </c>
      <c r="E6442" s="17" t="s">
        <v>6610</v>
      </c>
    </row>
    <row r="6443" spans="1:5" x14ac:dyDescent="0.25">
      <c r="A6443" s="17" t="s">
        <v>6611</v>
      </c>
      <c r="E6443" s="17" t="s">
        <v>6611</v>
      </c>
    </row>
    <row r="6444" spans="1:5" x14ac:dyDescent="0.25">
      <c r="A6444" s="17" t="s">
        <v>6612</v>
      </c>
      <c r="E6444" s="17" t="s">
        <v>6612</v>
      </c>
    </row>
    <row r="6445" spans="1:5" x14ac:dyDescent="0.25">
      <c r="A6445" s="17" t="s">
        <v>6613</v>
      </c>
      <c r="E6445" s="17" t="s">
        <v>6613</v>
      </c>
    </row>
    <row r="6446" spans="1:5" x14ac:dyDescent="0.25">
      <c r="A6446" s="17" t="s">
        <v>6614</v>
      </c>
      <c r="E6446" s="17" t="s">
        <v>6614</v>
      </c>
    </row>
    <row r="6447" spans="1:5" x14ac:dyDescent="0.25">
      <c r="A6447" s="17" t="s">
        <v>6615</v>
      </c>
      <c r="E6447" s="17" t="s">
        <v>6615</v>
      </c>
    </row>
    <row r="6448" spans="1:5" x14ac:dyDescent="0.25">
      <c r="A6448" s="17" t="s">
        <v>6616</v>
      </c>
      <c r="E6448" s="17" t="s">
        <v>6616</v>
      </c>
    </row>
    <row r="6449" spans="1:5" x14ac:dyDescent="0.25">
      <c r="A6449" s="17" t="s">
        <v>6617</v>
      </c>
      <c r="E6449" s="17" t="s">
        <v>6617</v>
      </c>
    </row>
    <row r="6450" spans="1:5" x14ac:dyDescent="0.25">
      <c r="A6450" s="17" t="s">
        <v>6618</v>
      </c>
      <c r="E6450" s="17" t="s">
        <v>6618</v>
      </c>
    </row>
    <row r="6451" spans="1:5" x14ac:dyDescent="0.25">
      <c r="A6451" s="17" t="s">
        <v>6619</v>
      </c>
      <c r="E6451" s="17" t="s">
        <v>6619</v>
      </c>
    </row>
    <row r="6452" spans="1:5" x14ac:dyDescent="0.25">
      <c r="A6452" s="17" t="s">
        <v>6620</v>
      </c>
      <c r="E6452" s="17" t="s">
        <v>6620</v>
      </c>
    </row>
    <row r="6453" spans="1:5" x14ac:dyDescent="0.25">
      <c r="A6453" s="17" t="s">
        <v>6621</v>
      </c>
      <c r="E6453" s="17" t="s">
        <v>6621</v>
      </c>
    </row>
    <row r="6454" spans="1:5" x14ac:dyDescent="0.25">
      <c r="A6454" s="17" t="s">
        <v>6622</v>
      </c>
      <c r="E6454" s="17" t="s">
        <v>6622</v>
      </c>
    </row>
    <row r="6455" spans="1:5" x14ac:dyDescent="0.25">
      <c r="A6455" s="17" t="s">
        <v>6623</v>
      </c>
      <c r="E6455" s="17" t="s">
        <v>6623</v>
      </c>
    </row>
    <row r="6456" spans="1:5" x14ac:dyDescent="0.25">
      <c r="A6456" s="17" t="s">
        <v>6624</v>
      </c>
      <c r="E6456" s="17" t="s">
        <v>6624</v>
      </c>
    </row>
    <row r="6457" spans="1:5" x14ac:dyDescent="0.25">
      <c r="A6457" s="17" t="s">
        <v>6625</v>
      </c>
      <c r="E6457" s="17" t="s">
        <v>6625</v>
      </c>
    </row>
    <row r="6458" spans="1:5" x14ac:dyDescent="0.25">
      <c r="A6458" s="17" t="s">
        <v>6626</v>
      </c>
      <c r="E6458" s="17" t="s">
        <v>6626</v>
      </c>
    </row>
    <row r="6459" spans="1:5" x14ac:dyDescent="0.25">
      <c r="A6459" s="17" t="s">
        <v>6627</v>
      </c>
      <c r="E6459" s="17" t="s">
        <v>6627</v>
      </c>
    </row>
    <row r="6460" spans="1:5" x14ac:dyDescent="0.25">
      <c r="A6460" s="17" t="s">
        <v>6628</v>
      </c>
      <c r="E6460" s="17" t="s">
        <v>6628</v>
      </c>
    </row>
    <row r="6461" spans="1:5" x14ac:dyDescent="0.25">
      <c r="A6461" s="17" t="s">
        <v>6629</v>
      </c>
      <c r="E6461" s="17" t="s">
        <v>6629</v>
      </c>
    </row>
    <row r="6462" spans="1:5" x14ac:dyDescent="0.25">
      <c r="A6462" s="17" t="s">
        <v>6630</v>
      </c>
      <c r="E6462" s="17" t="s">
        <v>6630</v>
      </c>
    </row>
    <row r="6463" spans="1:5" x14ac:dyDescent="0.25">
      <c r="A6463" s="17" t="s">
        <v>6631</v>
      </c>
      <c r="E6463" s="17" t="s">
        <v>6631</v>
      </c>
    </row>
    <row r="6464" spans="1:5" x14ac:dyDescent="0.25">
      <c r="A6464" s="17" t="s">
        <v>6632</v>
      </c>
      <c r="E6464" s="17" t="s">
        <v>6632</v>
      </c>
    </row>
    <row r="6465" spans="1:5" x14ac:dyDescent="0.25">
      <c r="A6465" s="17" t="s">
        <v>6633</v>
      </c>
      <c r="E6465" s="17" t="s">
        <v>6633</v>
      </c>
    </row>
    <row r="6466" spans="1:5" x14ac:dyDescent="0.25">
      <c r="A6466" s="17" t="s">
        <v>6634</v>
      </c>
      <c r="E6466" s="17" t="s">
        <v>6634</v>
      </c>
    </row>
    <row r="6467" spans="1:5" x14ac:dyDescent="0.25">
      <c r="A6467" s="17" t="s">
        <v>6635</v>
      </c>
      <c r="E6467" s="17" t="s">
        <v>6635</v>
      </c>
    </row>
    <row r="6468" spans="1:5" x14ac:dyDescent="0.25">
      <c r="A6468" s="17" t="s">
        <v>6636</v>
      </c>
      <c r="E6468" s="17" t="s">
        <v>6636</v>
      </c>
    </row>
    <row r="6469" spans="1:5" x14ac:dyDescent="0.25">
      <c r="A6469" s="17" t="s">
        <v>6637</v>
      </c>
      <c r="E6469" s="17" t="s">
        <v>6637</v>
      </c>
    </row>
    <row r="6470" spans="1:5" x14ac:dyDescent="0.25">
      <c r="A6470" s="17" t="s">
        <v>6638</v>
      </c>
      <c r="E6470" s="17" t="s">
        <v>6638</v>
      </c>
    </row>
    <row r="6471" spans="1:5" x14ac:dyDescent="0.25">
      <c r="A6471" s="17" t="s">
        <v>6639</v>
      </c>
      <c r="E6471" s="17" t="s">
        <v>6639</v>
      </c>
    </row>
    <row r="6472" spans="1:5" x14ac:dyDescent="0.25">
      <c r="A6472" s="17" t="s">
        <v>6640</v>
      </c>
      <c r="E6472" s="17" t="s">
        <v>6640</v>
      </c>
    </row>
    <row r="6473" spans="1:5" x14ac:dyDescent="0.25">
      <c r="A6473" s="17" t="s">
        <v>6641</v>
      </c>
      <c r="E6473" s="17" t="s">
        <v>6641</v>
      </c>
    </row>
    <row r="6474" spans="1:5" x14ac:dyDescent="0.25">
      <c r="A6474" s="17" t="s">
        <v>6642</v>
      </c>
      <c r="E6474" s="17" t="s">
        <v>6642</v>
      </c>
    </row>
    <row r="6475" spans="1:5" x14ac:dyDescent="0.25">
      <c r="A6475" s="17" t="s">
        <v>6643</v>
      </c>
      <c r="E6475" s="17" t="s">
        <v>6643</v>
      </c>
    </row>
    <row r="6476" spans="1:5" x14ac:dyDescent="0.25">
      <c r="A6476" s="17" t="s">
        <v>6644</v>
      </c>
      <c r="E6476" s="17" t="s">
        <v>6644</v>
      </c>
    </row>
    <row r="6477" spans="1:5" x14ac:dyDescent="0.25">
      <c r="A6477" s="17" t="s">
        <v>6645</v>
      </c>
      <c r="E6477" s="17" t="s">
        <v>6645</v>
      </c>
    </row>
    <row r="6478" spans="1:5" x14ac:dyDescent="0.25">
      <c r="A6478" s="17" t="s">
        <v>6646</v>
      </c>
      <c r="E6478" s="17" t="s">
        <v>6646</v>
      </c>
    </row>
    <row r="6479" spans="1:5" x14ac:dyDescent="0.25">
      <c r="A6479" s="17" t="s">
        <v>6647</v>
      </c>
      <c r="E6479" s="17" t="s">
        <v>6647</v>
      </c>
    </row>
    <row r="6480" spans="1:5" x14ac:dyDescent="0.25">
      <c r="A6480" s="17" t="s">
        <v>6648</v>
      </c>
      <c r="E6480" s="17" t="s">
        <v>6648</v>
      </c>
    </row>
    <row r="6481" spans="1:5" x14ac:dyDescent="0.25">
      <c r="A6481" s="17" t="s">
        <v>6649</v>
      </c>
      <c r="E6481" s="17" t="s">
        <v>6649</v>
      </c>
    </row>
    <row r="6482" spans="1:5" x14ac:dyDescent="0.25">
      <c r="A6482" s="17" t="s">
        <v>6650</v>
      </c>
      <c r="E6482" s="17" t="s">
        <v>6650</v>
      </c>
    </row>
    <row r="6483" spans="1:5" x14ac:dyDescent="0.25">
      <c r="A6483" s="17" t="s">
        <v>6651</v>
      </c>
      <c r="E6483" s="17" t="s">
        <v>6651</v>
      </c>
    </row>
    <row r="6484" spans="1:5" x14ac:dyDescent="0.25">
      <c r="A6484" s="17" t="s">
        <v>6652</v>
      </c>
      <c r="E6484" s="17" t="s">
        <v>6652</v>
      </c>
    </row>
    <row r="6485" spans="1:5" x14ac:dyDescent="0.25">
      <c r="A6485" s="17" t="s">
        <v>6653</v>
      </c>
      <c r="E6485" s="17" t="s">
        <v>6653</v>
      </c>
    </row>
    <row r="6486" spans="1:5" x14ac:dyDescent="0.25">
      <c r="A6486" s="17" t="s">
        <v>6654</v>
      </c>
      <c r="E6486" s="17" t="s">
        <v>6654</v>
      </c>
    </row>
    <row r="6487" spans="1:5" x14ac:dyDescent="0.25">
      <c r="A6487" s="17" t="s">
        <v>6655</v>
      </c>
      <c r="E6487" s="17" t="s">
        <v>6655</v>
      </c>
    </row>
    <row r="6488" spans="1:5" x14ac:dyDescent="0.25">
      <c r="A6488" s="17" t="s">
        <v>6656</v>
      </c>
      <c r="E6488" s="17" t="s">
        <v>6656</v>
      </c>
    </row>
    <row r="6489" spans="1:5" x14ac:dyDescent="0.25">
      <c r="A6489" s="17" t="s">
        <v>6657</v>
      </c>
      <c r="E6489" s="17" t="s">
        <v>6657</v>
      </c>
    </row>
    <row r="6490" spans="1:5" x14ac:dyDescent="0.25">
      <c r="A6490" s="17" t="s">
        <v>6658</v>
      </c>
      <c r="E6490" s="17" t="s">
        <v>6658</v>
      </c>
    </row>
    <row r="6491" spans="1:5" x14ac:dyDescent="0.25">
      <c r="A6491" s="17" t="s">
        <v>6659</v>
      </c>
      <c r="E6491" s="17" t="s">
        <v>6659</v>
      </c>
    </row>
    <row r="6492" spans="1:5" x14ac:dyDescent="0.25">
      <c r="A6492" s="17" t="s">
        <v>6660</v>
      </c>
      <c r="E6492" s="17" t="s">
        <v>6660</v>
      </c>
    </row>
    <row r="6493" spans="1:5" x14ac:dyDescent="0.25">
      <c r="A6493" s="17" t="s">
        <v>6661</v>
      </c>
      <c r="E6493" s="17" t="s">
        <v>6661</v>
      </c>
    </row>
    <row r="6494" spans="1:5" x14ac:dyDescent="0.25">
      <c r="A6494" s="17" t="s">
        <v>6662</v>
      </c>
      <c r="E6494" s="17" t="s">
        <v>6662</v>
      </c>
    </row>
    <row r="6495" spans="1:5" x14ac:dyDescent="0.25">
      <c r="A6495" s="17" t="s">
        <v>6663</v>
      </c>
      <c r="E6495" s="17" t="s">
        <v>6663</v>
      </c>
    </row>
    <row r="6496" spans="1:5" x14ac:dyDescent="0.25">
      <c r="A6496" s="17" t="s">
        <v>6664</v>
      </c>
      <c r="E6496" s="17" t="s">
        <v>6664</v>
      </c>
    </row>
    <row r="6497" spans="1:5" x14ac:dyDescent="0.25">
      <c r="A6497" s="17" t="s">
        <v>6665</v>
      </c>
      <c r="E6497" s="17" t="s">
        <v>6665</v>
      </c>
    </row>
    <row r="6498" spans="1:5" x14ac:dyDescent="0.25">
      <c r="A6498" s="17" t="s">
        <v>6666</v>
      </c>
      <c r="E6498" s="17" t="s">
        <v>6666</v>
      </c>
    </row>
    <row r="6499" spans="1:5" x14ac:dyDescent="0.25">
      <c r="A6499" s="17" t="s">
        <v>6667</v>
      </c>
      <c r="E6499" s="17" t="s">
        <v>6667</v>
      </c>
    </row>
    <row r="6500" spans="1:5" x14ac:dyDescent="0.25">
      <c r="A6500" s="17" t="s">
        <v>6668</v>
      </c>
      <c r="E6500" s="17" t="s">
        <v>6668</v>
      </c>
    </row>
    <row r="6501" spans="1:5" x14ac:dyDescent="0.25">
      <c r="A6501" s="17" t="s">
        <v>6669</v>
      </c>
      <c r="E6501" s="17" t="s">
        <v>6669</v>
      </c>
    </row>
    <row r="6502" spans="1:5" x14ac:dyDescent="0.25">
      <c r="A6502" s="17" t="s">
        <v>6670</v>
      </c>
      <c r="E6502" s="17" t="s">
        <v>6670</v>
      </c>
    </row>
    <row r="6503" spans="1:5" x14ac:dyDescent="0.25">
      <c r="A6503" s="17" t="s">
        <v>6671</v>
      </c>
      <c r="E6503" s="17" t="s">
        <v>6671</v>
      </c>
    </row>
    <row r="6504" spans="1:5" x14ac:dyDescent="0.25">
      <c r="A6504" s="17" t="s">
        <v>6672</v>
      </c>
      <c r="E6504" s="17" t="s">
        <v>6672</v>
      </c>
    </row>
    <row r="6505" spans="1:5" x14ac:dyDescent="0.25">
      <c r="A6505" s="17" t="s">
        <v>6673</v>
      </c>
      <c r="E6505" s="17" t="s">
        <v>6673</v>
      </c>
    </row>
    <row r="6506" spans="1:5" x14ac:dyDescent="0.25">
      <c r="A6506" s="17" t="s">
        <v>6674</v>
      </c>
      <c r="E6506" s="17" t="s">
        <v>6674</v>
      </c>
    </row>
    <row r="6507" spans="1:5" x14ac:dyDescent="0.25">
      <c r="A6507" s="17" t="s">
        <v>6675</v>
      </c>
      <c r="E6507" s="17" t="s">
        <v>6675</v>
      </c>
    </row>
    <row r="6508" spans="1:5" x14ac:dyDescent="0.25">
      <c r="A6508" s="17" t="s">
        <v>6676</v>
      </c>
      <c r="E6508" s="17" t="s">
        <v>6676</v>
      </c>
    </row>
    <row r="6509" spans="1:5" x14ac:dyDescent="0.25">
      <c r="A6509" s="17" t="s">
        <v>6677</v>
      </c>
      <c r="E6509" s="17" t="s">
        <v>6677</v>
      </c>
    </row>
    <row r="6510" spans="1:5" x14ac:dyDescent="0.25">
      <c r="A6510" s="17" t="s">
        <v>6678</v>
      </c>
      <c r="E6510" s="17" t="s">
        <v>6678</v>
      </c>
    </row>
    <row r="6511" spans="1:5" x14ac:dyDescent="0.25">
      <c r="A6511" s="17" t="s">
        <v>6679</v>
      </c>
      <c r="E6511" s="17" t="s">
        <v>6679</v>
      </c>
    </row>
    <row r="6512" spans="1:5" x14ac:dyDescent="0.25">
      <c r="A6512" s="17" t="s">
        <v>6680</v>
      </c>
      <c r="E6512" s="17" t="s">
        <v>6680</v>
      </c>
    </row>
    <row r="6513" spans="1:5" x14ac:dyDescent="0.25">
      <c r="A6513" s="17" t="s">
        <v>6681</v>
      </c>
      <c r="E6513" s="17" t="s">
        <v>6681</v>
      </c>
    </row>
    <row r="6514" spans="1:5" x14ac:dyDescent="0.25">
      <c r="A6514" s="17" t="s">
        <v>6682</v>
      </c>
      <c r="E6514" s="17" t="s">
        <v>6682</v>
      </c>
    </row>
    <row r="6515" spans="1:5" x14ac:dyDescent="0.25">
      <c r="A6515" s="17" t="s">
        <v>6683</v>
      </c>
      <c r="E6515" s="17" t="s">
        <v>6683</v>
      </c>
    </row>
    <row r="6516" spans="1:5" x14ac:dyDescent="0.25">
      <c r="A6516" s="17" t="s">
        <v>6684</v>
      </c>
      <c r="E6516" s="17" t="s">
        <v>6684</v>
      </c>
    </row>
    <row r="6517" spans="1:5" x14ac:dyDescent="0.25">
      <c r="A6517" s="17" t="s">
        <v>6685</v>
      </c>
      <c r="E6517" s="17" t="s">
        <v>6685</v>
      </c>
    </row>
    <row r="6518" spans="1:5" x14ac:dyDescent="0.25">
      <c r="A6518" s="17" t="s">
        <v>6686</v>
      </c>
      <c r="E6518" s="17" t="s">
        <v>6686</v>
      </c>
    </row>
    <row r="6519" spans="1:5" x14ac:dyDescent="0.25">
      <c r="A6519" s="17" t="s">
        <v>6687</v>
      </c>
      <c r="E6519" s="17" t="s">
        <v>6687</v>
      </c>
    </row>
    <row r="6520" spans="1:5" x14ac:dyDescent="0.25">
      <c r="A6520" s="17" t="s">
        <v>6688</v>
      </c>
      <c r="E6520" s="17" t="s">
        <v>6688</v>
      </c>
    </row>
    <row r="6521" spans="1:5" x14ac:dyDescent="0.25">
      <c r="A6521" s="17" t="s">
        <v>6689</v>
      </c>
      <c r="E6521" s="17" t="s">
        <v>6689</v>
      </c>
    </row>
    <row r="6522" spans="1:5" x14ac:dyDescent="0.25">
      <c r="A6522" s="17" t="s">
        <v>6690</v>
      </c>
      <c r="E6522" s="17" t="s">
        <v>6690</v>
      </c>
    </row>
    <row r="6523" spans="1:5" x14ac:dyDescent="0.25">
      <c r="A6523" s="17" t="s">
        <v>6691</v>
      </c>
      <c r="E6523" s="17" t="s">
        <v>6691</v>
      </c>
    </row>
    <row r="6524" spans="1:5" x14ac:dyDescent="0.25">
      <c r="A6524" s="17" t="s">
        <v>6692</v>
      </c>
      <c r="E6524" s="17" t="s">
        <v>6692</v>
      </c>
    </row>
    <row r="6525" spans="1:5" x14ac:dyDescent="0.25">
      <c r="A6525" s="17" t="s">
        <v>6693</v>
      </c>
      <c r="E6525" s="17" t="s">
        <v>6693</v>
      </c>
    </row>
    <row r="6526" spans="1:5" x14ac:dyDescent="0.25">
      <c r="A6526" s="17" t="s">
        <v>6694</v>
      </c>
      <c r="E6526" s="17" t="s">
        <v>6694</v>
      </c>
    </row>
    <row r="6527" spans="1:5" x14ac:dyDescent="0.25">
      <c r="A6527" s="17" t="s">
        <v>6695</v>
      </c>
      <c r="E6527" s="17" t="s">
        <v>6695</v>
      </c>
    </row>
    <row r="6528" spans="1:5" x14ac:dyDescent="0.25">
      <c r="A6528" s="17" t="s">
        <v>6696</v>
      </c>
      <c r="E6528" s="17" t="s">
        <v>6696</v>
      </c>
    </row>
    <row r="6529" spans="1:5" x14ac:dyDescent="0.25">
      <c r="A6529" s="17" t="s">
        <v>6697</v>
      </c>
      <c r="E6529" s="17" t="s">
        <v>6697</v>
      </c>
    </row>
    <row r="6530" spans="1:5" x14ac:dyDescent="0.25">
      <c r="A6530" s="17" t="s">
        <v>6698</v>
      </c>
      <c r="E6530" s="17" t="s">
        <v>6698</v>
      </c>
    </row>
    <row r="6531" spans="1:5" x14ac:dyDescent="0.25">
      <c r="A6531" s="17" t="s">
        <v>6699</v>
      </c>
      <c r="E6531" s="17" t="s">
        <v>6699</v>
      </c>
    </row>
    <row r="6532" spans="1:5" x14ac:dyDescent="0.25">
      <c r="A6532" s="17" t="s">
        <v>6700</v>
      </c>
      <c r="E6532" s="17" t="s">
        <v>6700</v>
      </c>
    </row>
    <row r="6533" spans="1:5" x14ac:dyDescent="0.25">
      <c r="A6533" s="17" t="s">
        <v>6701</v>
      </c>
      <c r="E6533" s="17" t="s">
        <v>6701</v>
      </c>
    </row>
    <row r="6534" spans="1:5" x14ac:dyDescent="0.25">
      <c r="A6534" s="17" t="s">
        <v>6702</v>
      </c>
      <c r="E6534" s="17" t="s">
        <v>6702</v>
      </c>
    </row>
    <row r="6535" spans="1:5" x14ac:dyDescent="0.25">
      <c r="A6535" s="17" t="s">
        <v>6703</v>
      </c>
      <c r="E6535" s="17" t="s">
        <v>6703</v>
      </c>
    </row>
    <row r="6536" spans="1:5" x14ac:dyDescent="0.25">
      <c r="A6536" s="17" t="s">
        <v>6704</v>
      </c>
      <c r="E6536" s="17" t="s">
        <v>6704</v>
      </c>
    </row>
    <row r="6537" spans="1:5" x14ac:dyDescent="0.25">
      <c r="A6537" s="17" t="s">
        <v>6705</v>
      </c>
      <c r="E6537" s="17" t="s">
        <v>6705</v>
      </c>
    </row>
    <row r="6538" spans="1:5" x14ac:dyDescent="0.25">
      <c r="A6538" s="17" t="s">
        <v>6706</v>
      </c>
      <c r="E6538" s="17" t="s">
        <v>6706</v>
      </c>
    </row>
    <row r="6539" spans="1:5" x14ac:dyDescent="0.25">
      <c r="A6539" s="17" t="s">
        <v>6707</v>
      </c>
      <c r="E6539" s="17" t="s">
        <v>6707</v>
      </c>
    </row>
    <row r="6540" spans="1:5" x14ac:dyDescent="0.25">
      <c r="A6540" s="17" t="s">
        <v>6708</v>
      </c>
      <c r="E6540" s="17" t="s">
        <v>6708</v>
      </c>
    </row>
    <row r="6541" spans="1:5" x14ac:dyDescent="0.25">
      <c r="A6541" s="17" t="s">
        <v>6709</v>
      </c>
      <c r="E6541" s="17" t="s">
        <v>6709</v>
      </c>
    </row>
    <row r="6542" spans="1:5" x14ac:dyDescent="0.25">
      <c r="A6542" s="17" t="s">
        <v>6710</v>
      </c>
      <c r="E6542" s="17" t="s">
        <v>6710</v>
      </c>
    </row>
    <row r="6543" spans="1:5" x14ac:dyDescent="0.25">
      <c r="A6543" s="17" t="s">
        <v>6711</v>
      </c>
      <c r="E6543" s="17" t="s">
        <v>6711</v>
      </c>
    </row>
    <row r="6544" spans="1:5" x14ac:dyDescent="0.25">
      <c r="A6544" s="17" t="s">
        <v>6712</v>
      </c>
      <c r="E6544" s="17" t="s">
        <v>6712</v>
      </c>
    </row>
    <row r="6545" spans="1:5" x14ac:dyDescent="0.25">
      <c r="A6545" s="17" t="s">
        <v>6713</v>
      </c>
      <c r="E6545" s="17" t="s">
        <v>6713</v>
      </c>
    </row>
    <row r="6546" spans="1:5" x14ac:dyDescent="0.25">
      <c r="A6546" s="17" t="s">
        <v>6714</v>
      </c>
      <c r="E6546" s="17" t="s">
        <v>6714</v>
      </c>
    </row>
    <row r="6547" spans="1:5" x14ac:dyDescent="0.25">
      <c r="A6547" s="17" t="s">
        <v>6715</v>
      </c>
      <c r="E6547" s="17" t="s">
        <v>6715</v>
      </c>
    </row>
    <row r="6548" spans="1:5" x14ac:dyDescent="0.25">
      <c r="A6548" s="17" t="s">
        <v>6716</v>
      </c>
      <c r="E6548" s="17" t="s">
        <v>6716</v>
      </c>
    </row>
    <row r="6549" spans="1:5" x14ac:dyDescent="0.25">
      <c r="A6549" s="17" t="s">
        <v>6717</v>
      </c>
      <c r="E6549" s="17" t="s">
        <v>6717</v>
      </c>
    </row>
    <row r="6550" spans="1:5" x14ac:dyDescent="0.25">
      <c r="A6550" s="17" t="s">
        <v>6718</v>
      </c>
      <c r="E6550" s="17" t="s">
        <v>6718</v>
      </c>
    </row>
    <row r="6551" spans="1:5" x14ac:dyDescent="0.25">
      <c r="A6551" s="17" t="s">
        <v>6719</v>
      </c>
      <c r="E6551" s="17" t="s">
        <v>6719</v>
      </c>
    </row>
    <row r="6552" spans="1:5" x14ac:dyDescent="0.25">
      <c r="A6552" s="17" t="s">
        <v>6720</v>
      </c>
      <c r="E6552" s="17" t="s">
        <v>6720</v>
      </c>
    </row>
    <row r="6553" spans="1:5" x14ac:dyDescent="0.25">
      <c r="A6553" s="17" t="s">
        <v>6721</v>
      </c>
      <c r="E6553" s="17" t="s">
        <v>6721</v>
      </c>
    </row>
    <row r="6554" spans="1:5" x14ac:dyDescent="0.25">
      <c r="A6554" s="17" t="s">
        <v>6722</v>
      </c>
      <c r="E6554" s="17" t="s">
        <v>6722</v>
      </c>
    </row>
    <row r="6555" spans="1:5" x14ac:dyDescent="0.25">
      <c r="A6555" s="17" t="s">
        <v>6723</v>
      </c>
      <c r="E6555" s="17" t="s">
        <v>6723</v>
      </c>
    </row>
    <row r="6556" spans="1:5" x14ac:dyDescent="0.25">
      <c r="A6556" s="17" t="s">
        <v>6724</v>
      </c>
      <c r="E6556" s="17" t="s">
        <v>6724</v>
      </c>
    </row>
    <row r="6557" spans="1:5" x14ac:dyDescent="0.25">
      <c r="A6557" s="17" t="s">
        <v>6725</v>
      </c>
      <c r="E6557" s="17" t="s">
        <v>6725</v>
      </c>
    </row>
    <row r="6558" spans="1:5" x14ac:dyDescent="0.25">
      <c r="A6558" s="17" t="s">
        <v>6726</v>
      </c>
      <c r="E6558" s="17" t="s">
        <v>6726</v>
      </c>
    </row>
    <row r="6559" spans="1:5" x14ac:dyDescent="0.25">
      <c r="A6559" s="17" t="s">
        <v>6727</v>
      </c>
      <c r="E6559" s="17" t="s">
        <v>6727</v>
      </c>
    </row>
    <row r="6560" spans="1:5" x14ac:dyDescent="0.25">
      <c r="A6560" s="17" t="s">
        <v>6728</v>
      </c>
      <c r="E6560" s="17" t="s">
        <v>6728</v>
      </c>
    </row>
    <row r="6561" spans="1:5" x14ac:dyDescent="0.25">
      <c r="A6561" s="17" t="s">
        <v>6729</v>
      </c>
      <c r="E6561" s="17" t="s">
        <v>6729</v>
      </c>
    </row>
    <row r="6562" spans="1:5" x14ac:dyDescent="0.25">
      <c r="A6562" s="17" t="s">
        <v>6730</v>
      </c>
      <c r="E6562" s="17" t="s">
        <v>6730</v>
      </c>
    </row>
    <row r="6563" spans="1:5" x14ac:dyDescent="0.25">
      <c r="A6563" s="17" t="s">
        <v>6731</v>
      </c>
      <c r="E6563" s="17" t="s">
        <v>6731</v>
      </c>
    </row>
    <row r="6564" spans="1:5" x14ac:dyDescent="0.25">
      <c r="A6564" s="17" t="s">
        <v>6732</v>
      </c>
      <c r="E6564" s="17" t="s">
        <v>6732</v>
      </c>
    </row>
    <row r="6565" spans="1:5" x14ac:dyDescent="0.25">
      <c r="A6565" s="17" t="s">
        <v>6733</v>
      </c>
      <c r="E6565" s="17" t="s">
        <v>6733</v>
      </c>
    </row>
    <row r="6566" spans="1:5" x14ac:dyDescent="0.25">
      <c r="A6566" s="17" t="s">
        <v>6734</v>
      </c>
      <c r="E6566" s="17" t="s">
        <v>6734</v>
      </c>
    </row>
    <row r="6567" spans="1:5" x14ac:dyDescent="0.25">
      <c r="A6567" s="17" t="s">
        <v>6735</v>
      </c>
      <c r="E6567" s="17" t="s">
        <v>6735</v>
      </c>
    </row>
    <row r="6568" spans="1:5" x14ac:dyDescent="0.25">
      <c r="A6568" s="17" t="s">
        <v>6736</v>
      </c>
      <c r="E6568" s="17" t="s">
        <v>6736</v>
      </c>
    </row>
    <row r="6569" spans="1:5" x14ac:dyDescent="0.25">
      <c r="A6569" s="17" t="s">
        <v>6737</v>
      </c>
      <c r="E6569" s="17" t="s">
        <v>6737</v>
      </c>
    </row>
    <row r="6570" spans="1:5" x14ac:dyDescent="0.25">
      <c r="A6570" s="17" t="s">
        <v>6738</v>
      </c>
      <c r="E6570" s="17" t="s">
        <v>6738</v>
      </c>
    </row>
    <row r="6571" spans="1:5" x14ac:dyDescent="0.25">
      <c r="A6571" s="17" t="s">
        <v>6739</v>
      </c>
      <c r="E6571" s="17" t="s">
        <v>6739</v>
      </c>
    </row>
    <row r="6572" spans="1:5" x14ac:dyDescent="0.25">
      <c r="A6572" s="17" t="s">
        <v>6740</v>
      </c>
      <c r="E6572" s="17" t="s">
        <v>6740</v>
      </c>
    </row>
    <row r="6573" spans="1:5" x14ac:dyDescent="0.25">
      <c r="A6573" s="17" t="s">
        <v>6741</v>
      </c>
      <c r="E6573" s="17" t="s">
        <v>6741</v>
      </c>
    </row>
    <row r="6574" spans="1:5" x14ac:dyDescent="0.25">
      <c r="A6574" s="17" t="s">
        <v>6742</v>
      </c>
      <c r="E6574" s="17" t="s">
        <v>6742</v>
      </c>
    </row>
    <row r="6575" spans="1:5" x14ac:dyDescent="0.25">
      <c r="A6575" s="17" t="s">
        <v>6743</v>
      </c>
      <c r="E6575" s="17" t="s">
        <v>6743</v>
      </c>
    </row>
    <row r="6576" spans="1:5" x14ac:dyDescent="0.25">
      <c r="A6576" s="17" t="s">
        <v>6744</v>
      </c>
      <c r="E6576" s="17" t="s">
        <v>6744</v>
      </c>
    </row>
    <row r="6577" spans="1:5" x14ac:dyDescent="0.25">
      <c r="A6577" s="17" t="s">
        <v>6745</v>
      </c>
      <c r="E6577" s="17" t="s">
        <v>6745</v>
      </c>
    </row>
    <row r="6578" spans="1:5" x14ac:dyDescent="0.25">
      <c r="A6578" s="17" t="s">
        <v>6746</v>
      </c>
      <c r="E6578" s="17" t="s">
        <v>6746</v>
      </c>
    </row>
    <row r="6579" spans="1:5" x14ac:dyDescent="0.25">
      <c r="A6579" s="17" t="s">
        <v>6747</v>
      </c>
      <c r="E6579" s="17" t="s">
        <v>6747</v>
      </c>
    </row>
    <row r="6580" spans="1:5" x14ac:dyDescent="0.25">
      <c r="A6580" s="17" t="s">
        <v>6748</v>
      </c>
      <c r="E6580" s="17" t="s">
        <v>6748</v>
      </c>
    </row>
    <row r="6581" spans="1:5" x14ac:dyDescent="0.25">
      <c r="A6581" s="17" t="s">
        <v>6749</v>
      </c>
      <c r="E6581" s="17" t="s">
        <v>6749</v>
      </c>
    </row>
    <row r="6582" spans="1:5" x14ac:dyDescent="0.25">
      <c r="A6582" s="17" t="s">
        <v>6750</v>
      </c>
      <c r="E6582" s="17" t="s">
        <v>6750</v>
      </c>
    </row>
    <row r="6583" spans="1:5" x14ac:dyDescent="0.25">
      <c r="A6583" s="17" t="s">
        <v>6751</v>
      </c>
      <c r="E6583" s="17" t="s">
        <v>6751</v>
      </c>
    </row>
    <row r="6584" spans="1:5" x14ac:dyDescent="0.25">
      <c r="A6584" s="17" t="s">
        <v>6752</v>
      </c>
      <c r="E6584" s="17" t="s">
        <v>6752</v>
      </c>
    </row>
    <row r="6585" spans="1:5" x14ac:dyDescent="0.25">
      <c r="A6585" s="17" t="s">
        <v>6753</v>
      </c>
      <c r="E6585" s="17" t="s">
        <v>6753</v>
      </c>
    </row>
    <row r="6586" spans="1:5" x14ac:dyDescent="0.25">
      <c r="A6586" s="17" t="s">
        <v>6754</v>
      </c>
      <c r="E6586" s="17" t="s">
        <v>6754</v>
      </c>
    </row>
    <row r="6587" spans="1:5" x14ac:dyDescent="0.25">
      <c r="A6587" s="17" t="s">
        <v>6755</v>
      </c>
      <c r="E6587" s="17" t="s">
        <v>6755</v>
      </c>
    </row>
    <row r="6588" spans="1:5" x14ac:dyDescent="0.25">
      <c r="A6588" s="17" t="s">
        <v>6756</v>
      </c>
      <c r="E6588" s="17" t="s">
        <v>6756</v>
      </c>
    </row>
    <row r="6589" spans="1:5" x14ac:dyDescent="0.25">
      <c r="A6589" s="17" t="s">
        <v>6757</v>
      </c>
      <c r="E6589" s="17" t="s">
        <v>6757</v>
      </c>
    </row>
    <row r="6590" spans="1:5" x14ac:dyDescent="0.25">
      <c r="A6590" s="17" t="s">
        <v>6758</v>
      </c>
      <c r="E6590" s="17" t="s">
        <v>6758</v>
      </c>
    </row>
    <row r="6591" spans="1:5" x14ac:dyDescent="0.25">
      <c r="A6591" s="17" t="s">
        <v>6759</v>
      </c>
      <c r="E6591" s="17" t="s">
        <v>6759</v>
      </c>
    </row>
    <row r="6592" spans="1:5" x14ac:dyDescent="0.25">
      <c r="A6592" s="17" t="s">
        <v>6760</v>
      </c>
      <c r="E6592" s="17" t="s">
        <v>6760</v>
      </c>
    </row>
    <row r="6593" spans="1:5" x14ac:dyDescent="0.25">
      <c r="A6593" s="17" t="s">
        <v>6761</v>
      </c>
      <c r="E6593" s="17" t="s">
        <v>6761</v>
      </c>
    </row>
    <row r="6594" spans="1:5" x14ac:dyDescent="0.25">
      <c r="A6594" s="17" t="s">
        <v>6762</v>
      </c>
      <c r="E6594" s="17" t="s">
        <v>6762</v>
      </c>
    </row>
    <row r="6595" spans="1:5" x14ac:dyDescent="0.25">
      <c r="A6595" s="17" t="s">
        <v>6763</v>
      </c>
      <c r="E6595" s="17" t="s">
        <v>6763</v>
      </c>
    </row>
    <row r="6596" spans="1:5" x14ac:dyDescent="0.25">
      <c r="A6596" s="17" t="s">
        <v>6764</v>
      </c>
      <c r="E6596" s="17" t="s">
        <v>6764</v>
      </c>
    </row>
    <row r="6597" spans="1:5" x14ac:dyDescent="0.25">
      <c r="A6597" s="17" t="s">
        <v>6765</v>
      </c>
      <c r="E6597" s="17" t="s">
        <v>6765</v>
      </c>
    </row>
    <row r="6598" spans="1:5" x14ac:dyDescent="0.25">
      <c r="A6598" s="17" t="s">
        <v>6766</v>
      </c>
      <c r="E6598" s="17" t="s">
        <v>6766</v>
      </c>
    </row>
    <row r="6599" spans="1:5" x14ac:dyDescent="0.25">
      <c r="A6599" s="17" t="s">
        <v>6767</v>
      </c>
      <c r="E6599" s="17" t="s">
        <v>6767</v>
      </c>
    </row>
    <row r="6600" spans="1:5" x14ac:dyDescent="0.25">
      <c r="A6600" s="17" t="s">
        <v>6768</v>
      </c>
      <c r="E6600" s="17" t="s">
        <v>6768</v>
      </c>
    </row>
    <row r="6601" spans="1:5" x14ac:dyDescent="0.25">
      <c r="A6601" s="17" t="s">
        <v>6769</v>
      </c>
      <c r="E6601" s="17" t="s">
        <v>6769</v>
      </c>
    </row>
    <row r="6602" spans="1:5" x14ac:dyDescent="0.25">
      <c r="A6602" s="17" t="s">
        <v>6770</v>
      </c>
      <c r="E6602" s="17" t="s">
        <v>6770</v>
      </c>
    </row>
    <row r="6603" spans="1:5" x14ac:dyDescent="0.25">
      <c r="A6603" s="17" t="s">
        <v>6771</v>
      </c>
      <c r="E6603" s="17" t="s">
        <v>6771</v>
      </c>
    </row>
    <row r="6604" spans="1:5" x14ac:dyDescent="0.25">
      <c r="A6604" s="17" t="s">
        <v>6772</v>
      </c>
      <c r="E6604" s="17" t="s">
        <v>6772</v>
      </c>
    </row>
    <row r="6605" spans="1:5" x14ac:dyDescent="0.25">
      <c r="A6605" s="17" t="s">
        <v>6773</v>
      </c>
      <c r="E6605" s="17" t="s">
        <v>6773</v>
      </c>
    </row>
    <row r="6606" spans="1:5" x14ac:dyDescent="0.25">
      <c r="A6606" s="17" t="s">
        <v>6774</v>
      </c>
      <c r="E6606" s="17" t="s">
        <v>6774</v>
      </c>
    </row>
    <row r="6607" spans="1:5" x14ac:dyDescent="0.25">
      <c r="A6607" s="17" t="s">
        <v>6775</v>
      </c>
      <c r="E6607" s="17" t="s">
        <v>6775</v>
      </c>
    </row>
    <row r="6608" spans="1:5" x14ac:dyDescent="0.25">
      <c r="A6608" s="17" t="s">
        <v>6776</v>
      </c>
      <c r="E6608" s="17" t="s">
        <v>6776</v>
      </c>
    </row>
    <row r="6609" spans="1:5" x14ac:dyDescent="0.25">
      <c r="A6609" s="17" t="s">
        <v>6777</v>
      </c>
      <c r="E6609" s="17" t="s">
        <v>6777</v>
      </c>
    </row>
    <row r="6610" spans="1:5" x14ac:dyDescent="0.25">
      <c r="A6610" s="17" t="s">
        <v>6778</v>
      </c>
      <c r="E6610" s="17" t="s">
        <v>6778</v>
      </c>
    </row>
    <row r="6611" spans="1:5" x14ac:dyDescent="0.25">
      <c r="A6611" s="17" t="s">
        <v>6779</v>
      </c>
      <c r="E6611" s="17" t="s">
        <v>6779</v>
      </c>
    </row>
    <row r="6612" spans="1:5" x14ac:dyDescent="0.25">
      <c r="A6612" s="17" t="s">
        <v>6780</v>
      </c>
      <c r="E6612" s="17" t="s">
        <v>6780</v>
      </c>
    </row>
    <row r="6613" spans="1:5" x14ac:dyDescent="0.25">
      <c r="A6613" s="17" t="s">
        <v>6781</v>
      </c>
      <c r="E6613" s="17" t="s">
        <v>6781</v>
      </c>
    </row>
    <row r="6614" spans="1:5" x14ac:dyDescent="0.25">
      <c r="A6614" s="17" t="s">
        <v>6782</v>
      </c>
      <c r="E6614" s="17" t="s">
        <v>6782</v>
      </c>
    </row>
    <row r="6615" spans="1:5" x14ac:dyDescent="0.25">
      <c r="A6615" s="17" t="s">
        <v>6783</v>
      </c>
      <c r="E6615" s="17" t="s">
        <v>6783</v>
      </c>
    </row>
    <row r="6616" spans="1:5" x14ac:dyDescent="0.25">
      <c r="A6616" s="17" t="s">
        <v>6784</v>
      </c>
      <c r="E6616" s="17" t="s">
        <v>6784</v>
      </c>
    </row>
    <row r="6617" spans="1:5" x14ac:dyDescent="0.25">
      <c r="A6617" s="17" t="s">
        <v>6785</v>
      </c>
      <c r="E6617" s="17" t="s">
        <v>6785</v>
      </c>
    </row>
    <row r="6618" spans="1:5" x14ac:dyDescent="0.25">
      <c r="A6618" s="17" t="s">
        <v>6786</v>
      </c>
      <c r="E6618" s="17" t="s">
        <v>6786</v>
      </c>
    </row>
    <row r="6619" spans="1:5" x14ac:dyDescent="0.25">
      <c r="A6619" s="17" t="s">
        <v>6787</v>
      </c>
      <c r="E6619" s="17" t="s">
        <v>6787</v>
      </c>
    </row>
    <row r="6620" spans="1:5" x14ac:dyDescent="0.25">
      <c r="A6620" s="17" t="s">
        <v>6788</v>
      </c>
      <c r="E6620" s="17" t="s">
        <v>6788</v>
      </c>
    </row>
    <row r="6621" spans="1:5" x14ac:dyDescent="0.25">
      <c r="A6621" s="17" t="s">
        <v>6789</v>
      </c>
      <c r="E6621" s="17" t="s">
        <v>6789</v>
      </c>
    </row>
    <row r="6622" spans="1:5" x14ac:dyDescent="0.25">
      <c r="A6622" s="17" t="s">
        <v>6790</v>
      </c>
      <c r="E6622" s="17" t="s">
        <v>6790</v>
      </c>
    </row>
    <row r="6623" spans="1:5" x14ac:dyDescent="0.25">
      <c r="A6623" s="17" t="s">
        <v>6791</v>
      </c>
      <c r="E6623" s="17" t="s">
        <v>6791</v>
      </c>
    </row>
    <row r="6624" spans="1:5" x14ac:dyDescent="0.25">
      <c r="A6624" s="17" t="s">
        <v>6792</v>
      </c>
      <c r="E6624" s="17" t="s">
        <v>6792</v>
      </c>
    </row>
    <row r="6625" spans="1:5" x14ac:dyDescent="0.25">
      <c r="A6625" s="17" t="s">
        <v>6793</v>
      </c>
      <c r="E6625" s="17" t="s">
        <v>6793</v>
      </c>
    </row>
    <row r="6626" spans="1:5" x14ac:dyDescent="0.25">
      <c r="A6626" s="17" t="s">
        <v>6794</v>
      </c>
      <c r="E6626" s="17" t="s">
        <v>6794</v>
      </c>
    </row>
    <row r="6627" spans="1:5" x14ac:dyDescent="0.25">
      <c r="A6627" s="17" t="s">
        <v>6795</v>
      </c>
      <c r="E6627" s="17" t="s">
        <v>6795</v>
      </c>
    </row>
    <row r="6628" spans="1:5" x14ac:dyDescent="0.25">
      <c r="A6628" s="17" t="s">
        <v>6796</v>
      </c>
      <c r="E6628" s="17" t="s">
        <v>6796</v>
      </c>
    </row>
    <row r="6629" spans="1:5" x14ac:dyDescent="0.25">
      <c r="A6629" s="17" t="s">
        <v>6797</v>
      </c>
      <c r="E6629" s="17" t="s">
        <v>6797</v>
      </c>
    </row>
    <row r="6630" spans="1:5" x14ac:dyDescent="0.25">
      <c r="A6630" s="17" t="s">
        <v>6798</v>
      </c>
      <c r="E6630" s="17" t="s">
        <v>6798</v>
      </c>
    </row>
    <row r="6631" spans="1:5" x14ac:dyDescent="0.25">
      <c r="A6631" s="17" t="s">
        <v>6799</v>
      </c>
      <c r="E6631" s="17" t="s">
        <v>6799</v>
      </c>
    </row>
    <row r="6632" spans="1:5" x14ac:dyDescent="0.25">
      <c r="A6632" s="17" t="s">
        <v>6800</v>
      </c>
      <c r="E6632" s="17" t="s">
        <v>6800</v>
      </c>
    </row>
    <row r="6633" spans="1:5" x14ac:dyDescent="0.25">
      <c r="A6633" s="17" t="s">
        <v>6801</v>
      </c>
      <c r="E6633" s="17" t="s">
        <v>6801</v>
      </c>
    </row>
    <row r="6634" spans="1:5" x14ac:dyDescent="0.25">
      <c r="A6634" s="17" t="s">
        <v>6802</v>
      </c>
      <c r="E6634" s="17" t="s">
        <v>6802</v>
      </c>
    </row>
    <row r="6635" spans="1:5" x14ac:dyDescent="0.25">
      <c r="A6635" s="17" t="s">
        <v>6803</v>
      </c>
      <c r="E6635" s="17" t="s">
        <v>6803</v>
      </c>
    </row>
    <row r="6636" spans="1:5" x14ac:dyDescent="0.25">
      <c r="A6636" s="17" t="s">
        <v>6804</v>
      </c>
      <c r="E6636" s="17" t="s">
        <v>6804</v>
      </c>
    </row>
    <row r="6637" spans="1:5" x14ac:dyDescent="0.25">
      <c r="A6637" s="17" t="s">
        <v>6805</v>
      </c>
      <c r="E6637" s="17" t="s">
        <v>6805</v>
      </c>
    </row>
    <row r="6638" spans="1:5" x14ac:dyDescent="0.25">
      <c r="A6638" s="17" t="s">
        <v>6806</v>
      </c>
      <c r="E6638" s="17" t="s">
        <v>6806</v>
      </c>
    </row>
    <row r="6639" spans="1:5" x14ac:dyDescent="0.25">
      <c r="A6639" s="17" t="s">
        <v>6807</v>
      </c>
      <c r="E6639" s="17" t="s">
        <v>6807</v>
      </c>
    </row>
    <row r="6640" spans="1:5" x14ac:dyDescent="0.25">
      <c r="A6640" s="17" t="s">
        <v>6808</v>
      </c>
      <c r="E6640" s="17" t="s">
        <v>6808</v>
      </c>
    </row>
    <row r="6641" spans="1:5" x14ac:dyDescent="0.25">
      <c r="A6641" s="17" t="s">
        <v>6809</v>
      </c>
      <c r="E6641" s="17" t="s">
        <v>6809</v>
      </c>
    </row>
    <row r="6642" spans="1:5" x14ac:dyDescent="0.25">
      <c r="A6642" s="17" t="s">
        <v>6810</v>
      </c>
      <c r="E6642" s="17" t="s">
        <v>6810</v>
      </c>
    </row>
    <row r="6643" spans="1:5" x14ac:dyDescent="0.25">
      <c r="A6643" s="17" t="s">
        <v>6811</v>
      </c>
      <c r="E6643" s="17" t="s">
        <v>6811</v>
      </c>
    </row>
    <row r="6644" spans="1:5" x14ac:dyDescent="0.25">
      <c r="A6644" s="17" t="s">
        <v>6812</v>
      </c>
      <c r="E6644" s="17" t="s">
        <v>6812</v>
      </c>
    </row>
    <row r="6645" spans="1:5" x14ac:dyDescent="0.25">
      <c r="A6645" s="17" t="s">
        <v>6813</v>
      </c>
      <c r="E6645" s="17" t="s">
        <v>6813</v>
      </c>
    </row>
    <row r="6646" spans="1:5" x14ac:dyDescent="0.25">
      <c r="A6646" s="17" t="s">
        <v>6814</v>
      </c>
      <c r="E6646" s="17" t="s">
        <v>6814</v>
      </c>
    </row>
    <row r="6647" spans="1:5" x14ac:dyDescent="0.25">
      <c r="A6647" s="17" t="s">
        <v>6815</v>
      </c>
      <c r="E6647" s="17" t="s">
        <v>6815</v>
      </c>
    </row>
    <row r="6648" spans="1:5" x14ac:dyDescent="0.25">
      <c r="A6648" s="17" t="s">
        <v>6816</v>
      </c>
      <c r="E6648" s="17" t="s">
        <v>6816</v>
      </c>
    </row>
    <row r="6649" spans="1:5" x14ac:dyDescent="0.25">
      <c r="A6649" s="17" t="s">
        <v>6817</v>
      </c>
      <c r="E6649" s="17" t="s">
        <v>6817</v>
      </c>
    </row>
    <row r="6650" spans="1:5" x14ac:dyDescent="0.25">
      <c r="A6650" s="17" t="s">
        <v>6818</v>
      </c>
      <c r="E6650" s="17" t="s">
        <v>6818</v>
      </c>
    </row>
    <row r="6651" spans="1:5" x14ac:dyDescent="0.25">
      <c r="A6651" s="17" t="s">
        <v>6819</v>
      </c>
      <c r="E6651" s="17" t="s">
        <v>6819</v>
      </c>
    </row>
    <row r="6652" spans="1:5" x14ac:dyDescent="0.25">
      <c r="A6652" s="17" t="s">
        <v>6820</v>
      </c>
      <c r="E6652" s="17" t="s">
        <v>6820</v>
      </c>
    </row>
    <row r="6653" spans="1:5" x14ac:dyDescent="0.25">
      <c r="A6653" s="17" t="s">
        <v>6821</v>
      </c>
      <c r="E6653" s="17" t="s">
        <v>6821</v>
      </c>
    </row>
    <row r="6654" spans="1:5" x14ac:dyDescent="0.25">
      <c r="A6654" s="17" t="s">
        <v>6822</v>
      </c>
      <c r="E6654" s="17" t="s">
        <v>6822</v>
      </c>
    </row>
    <row r="6655" spans="1:5" x14ac:dyDescent="0.25">
      <c r="A6655" s="17" t="s">
        <v>6823</v>
      </c>
      <c r="E6655" s="17" t="s">
        <v>6823</v>
      </c>
    </row>
    <row r="6656" spans="1:5" x14ac:dyDescent="0.25">
      <c r="A6656" s="17" t="s">
        <v>6824</v>
      </c>
      <c r="E6656" s="17" t="s">
        <v>6824</v>
      </c>
    </row>
    <row r="6657" spans="1:5" x14ac:dyDescent="0.25">
      <c r="A6657" s="17" t="s">
        <v>6825</v>
      </c>
      <c r="E6657" s="17" t="s">
        <v>6825</v>
      </c>
    </row>
    <row r="6658" spans="1:5" x14ac:dyDescent="0.25">
      <c r="A6658" s="17" t="s">
        <v>6826</v>
      </c>
      <c r="E6658" s="17" t="s">
        <v>6826</v>
      </c>
    </row>
    <row r="6659" spans="1:5" x14ac:dyDescent="0.25">
      <c r="A6659" s="17" t="s">
        <v>6827</v>
      </c>
      <c r="E6659" s="17" t="s">
        <v>6827</v>
      </c>
    </row>
    <row r="6660" spans="1:5" x14ac:dyDescent="0.25">
      <c r="A6660" s="17" t="s">
        <v>6828</v>
      </c>
      <c r="E6660" s="17" t="s">
        <v>6828</v>
      </c>
    </row>
    <row r="6661" spans="1:5" x14ac:dyDescent="0.25">
      <c r="A6661" s="17" t="s">
        <v>6829</v>
      </c>
      <c r="E6661" s="17" t="s">
        <v>6829</v>
      </c>
    </row>
    <row r="6662" spans="1:5" x14ac:dyDescent="0.25">
      <c r="A6662" s="17" t="s">
        <v>6830</v>
      </c>
      <c r="E6662" s="17" t="s">
        <v>6830</v>
      </c>
    </row>
    <row r="6663" spans="1:5" x14ac:dyDescent="0.25">
      <c r="A6663" s="17" t="s">
        <v>6831</v>
      </c>
      <c r="E6663" s="17" t="s">
        <v>6831</v>
      </c>
    </row>
    <row r="6664" spans="1:5" x14ac:dyDescent="0.25">
      <c r="A6664" s="17" t="s">
        <v>6832</v>
      </c>
      <c r="E6664" s="17" t="s">
        <v>6832</v>
      </c>
    </row>
    <row r="6665" spans="1:5" x14ac:dyDescent="0.25">
      <c r="A6665" s="17" t="s">
        <v>6833</v>
      </c>
      <c r="E6665" s="17" t="s">
        <v>6833</v>
      </c>
    </row>
    <row r="6666" spans="1:5" x14ac:dyDescent="0.25">
      <c r="A6666" s="17" t="s">
        <v>6834</v>
      </c>
      <c r="E6666" s="17" t="s">
        <v>6834</v>
      </c>
    </row>
    <row r="6667" spans="1:5" x14ac:dyDescent="0.25">
      <c r="A6667" s="17" t="s">
        <v>6835</v>
      </c>
      <c r="E6667" s="17" t="s">
        <v>6835</v>
      </c>
    </row>
    <row r="6668" spans="1:5" x14ac:dyDescent="0.25">
      <c r="A6668" s="17" t="s">
        <v>6836</v>
      </c>
      <c r="E6668" s="17" t="s">
        <v>6836</v>
      </c>
    </row>
    <row r="6669" spans="1:5" x14ac:dyDescent="0.25">
      <c r="A6669" s="17" t="s">
        <v>6837</v>
      </c>
      <c r="E6669" s="17" t="s">
        <v>6837</v>
      </c>
    </row>
    <row r="6670" spans="1:5" x14ac:dyDescent="0.25">
      <c r="A6670" s="17" t="s">
        <v>6838</v>
      </c>
      <c r="E6670" s="17" t="s">
        <v>6838</v>
      </c>
    </row>
    <row r="6671" spans="1:5" x14ac:dyDescent="0.25">
      <c r="A6671" s="17" t="s">
        <v>6839</v>
      </c>
      <c r="E6671" s="17" t="s">
        <v>6839</v>
      </c>
    </row>
    <row r="6672" spans="1:5" x14ac:dyDescent="0.25">
      <c r="A6672" s="17" t="s">
        <v>6840</v>
      </c>
      <c r="E6672" s="17" t="s">
        <v>6840</v>
      </c>
    </row>
    <row r="6673" spans="1:5" x14ac:dyDescent="0.25">
      <c r="A6673" s="17" t="s">
        <v>6841</v>
      </c>
      <c r="E6673" s="17" t="s">
        <v>6841</v>
      </c>
    </row>
    <row r="6674" spans="1:5" x14ac:dyDescent="0.25">
      <c r="A6674" s="17" t="s">
        <v>6842</v>
      </c>
      <c r="E6674" s="17" t="s">
        <v>6842</v>
      </c>
    </row>
    <row r="6675" spans="1:5" x14ac:dyDescent="0.25">
      <c r="A6675" s="17" t="s">
        <v>6843</v>
      </c>
      <c r="E6675" s="17" t="s">
        <v>6843</v>
      </c>
    </row>
    <row r="6676" spans="1:5" x14ac:dyDescent="0.25">
      <c r="A6676" s="17" t="s">
        <v>6844</v>
      </c>
      <c r="E6676" s="17" t="s">
        <v>6844</v>
      </c>
    </row>
    <row r="6677" spans="1:5" x14ac:dyDescent="0.25">
      <c r="A6677" s="17" t="s">
        <v>6845</v>
      </c>
      <c r="E6677" s="17" t="s">
        <v>6845</v>
      </c>
    </row>
    <row r="6678" spans="1:5" x14ac:dyDescent="0.25">
      <c r="A6678" s="17" t="s">
        <v>6846</v>
      </c>
      <c r="E6678" s="17" t="s">
        <v>6846</v>
      </c>
    </row>
    <row r="6679" spans="1:5" x14ac:dyDescent="0.25">
      <c r="A6679" s="17" t="s">
        <v>6847</v>
      </c>
      <c r="E6679" s="17" t="s">
        <v>6847</v>
      </c>
    </row>
    <row r="6680" spans="1:5" x14ac:dyDescent="0.25">
      <c r="A6680" s="17" t="s">
        <v>6848</v>
      </c>
      <c r="E6680" s="17" t="s">
        <v>6848</v>
      </c>
    </row>
    <row r="6681" spans="1:5" x14ac:dyDescent="0.25">
      <c r="A6681" s="17" t="s">
        <v>6849</v>
      </c>
      <c r="E6681" s="17" t="s">
        <v>6849</v>
      </c>
    </row>
    <row r="6682" spans="1:5" x14ac:dyDescent="0.25">
      <c r="A6682" s="17" t="s">
        <v>6850</v>
      </c>
      <c r="E6682" s="17" t="s">
        <v>6850</v>
      </c>
    </row>
    <row r="6683" spans="1:5" x14ac:dyDescent="0.25">
      <c r="A6683" s="17" t="s">
        <v>6851</v>
      </c>
      <c r="E6683" s="17" t="s">
        <v>6851</v>
      </c>
    </row>
    <row r="6684" spans="1:5" x14ac:dyDescent="0.25">
      <c r="A6684" s="17" t="s">
        <v>6852</v>
      </c>
      <c r="E6684" s="17" t="s">
        <v>6852</v>
      </c>
    </row>
    <row r="6685" spans="1:5" x14ac:dyDescent="0.25">
      <c r="A6685" s="17" t="s">
        <v>6853</v>
      </c>
      <c r="E6685" s="17" t="s">
        <v>6853</v>
      </c>
    </row>
    <row r="6686" spans="1:5" x14ac:dyDescent="0.25">
      <c r="A6686" s="17" t="s">
        <v>6854</v>
      </c>
      <c r="E6686" s="17" t="s">
        <v>6854</v>
      </c>
    </row>
    <row r="6687" spans="1:5" x14ac:dyDescent="0.25">
      <c r="A6687" s="17" t="s">
        <v>6855</v>
      </c>
      <c r="E6687" s="17" t="s">
        <v>6855</v>
      </c>
    </row>
    <row r="6688" spans="1:5" x14ac:dyDescent="0.25">
      <c r="A6688" s="17" t="s">
        <v>6856</v>
      </c>
      <c r="E6688" s="17" t="s">
        <v>6856</v>
      </c>
    </row>
    <row r="6689" spans="1:5" x14ac:dyDescent="0.25">
      <c r="A6689" s="17" t="s">
        <v>6857</v>
      </c>
      <c r="E6689" s="17" t="s">
        <v>6857</v>
      </c>
    </row>
    <row r="6690" spans="1:5" x14ac:dyDescent="0.25">
      <c r="A6690" s="17" t="s">
        <v>6858</v>
      </c>
      <c r="E6690" s="17" t="s">
        <v>6858</v>
      </c>
    </row>
    <row r="6691" spans="1:5" x14ac:dyDescent="0.25">
      <c r="A6691" s="17" t="s">
        <v>6859</v>
      </c>
      <c r="E6691" s="17" t="s">
        <v>6859</v>
      </c>
    </row>
    <row r="6692" spans="1:5" x14ac:dyDescent="0.25">
      <c r="A6692" s="17" t="s">
        <v>6860</v>
      </c>
      <c r="E6692" s="17" t="s">
        <v>6860</v>
      </c>
    </row>
    <row r="6693" spans="1:5" x14ac:dyDescent="0.25">
      <c r="A6693" s="17" t="s">
        <v>6861</v>
      </c>
      <c r="E6693" s="17" t="s">
        <v>6861</v>
      </c>
    </row>
    <row r="6694" spans="1:5" x14ac:dyDescent="0.25">
      <c r="A6694" s="17" t="s">
        <v>6862</v>
      </c>
      <c r="E6694" s="17" t="s">
        <v>6862</v>
      </c>
    </row>
    <row r="6695" spans="1:5" x14ac:dyDescent="0.25">
      <c r="A6695" s="17" t="s">
        <v>6863</v>
      </c>
      <c r="E6695" s="17" t="s">
        <v>6863</v>
      </c>
    </row>
    <row r="6696" spans="1:5" x14ac:dyDescent="0.25">
      <c r="A6696" s="17" t="s">
        <v>6864</v>
      </c>
      <c r="E6696" s="17" t="s">
        <v>6864</v>
      </c>
    </row>
    <row r="6697" spans="1:5" x14ac:dyDescent="0.25">
      <c r="A6697" s="17" t="s">
        <v>6865</v>
      </c>
      <c r="E6697" s="17" t="s">
        <v>6865</v>
      </c>
    </row>
    <row r="6698" spans="1:5" x14ac:dyDescent="0.25">
      <c r="A6698" s="17" t="s">
        <v>6866</v>
      </c>
      <c r="E6698" s="17" t="s">
        <v>6866</v>
      </c>
    </row>
    <row r="6699" spans="1:5" x14ac:dyDescent="0.25">
      <c r="A6699" s="17" t="s">
        <v>6867</v>
      </c>
      <c r="E6699" s="17" t="s">
        <v>6867</v>
      </c>
    </row>
    <row r="6700" spans="1:5" x14ac:dyDescent="0.25">
      <c r="A6700" s="17" t="s">
        <v>6868</v>
      </c>
      <c r="E6700" s="17" t="s">
        <v>6868</v>
      </c>
    </row>
    <row r="6701" spans="1:5" x14ac:dyDescent="0.25">
      <c r="A6701" s="17" t="s">
        <v>6869</v>
      </c>
      <c r="E6701" s="17" t="s">
        <v>6869</v>
      </c>
    </row>
    <row r="6702" spans="1:5" x14ac:dyDescent="0.25">
      <c r="A6702" s="17" t="s">
        <v>6870</v>
      </c>
      <c r="E6702" s="17" t="s">
        <v>6870</v>
      </c>
    </row>
    <row r="6703" spans="1:5" x14ac:dyDescent="0.25">
      <c r="A6703" s="17" t="s">
        <v>6871</v>
      </c>
      <c r="E6703" s="17" t="s">
        <v>6871</v>
      </c>
    </row>
    <row r="6704" spans="1:5" x14ac:dyDescent="0.25">
      <c r="A6704" s="17" t="s">
        <v>6872</v>
      </c>
      <c r="E6704" s="17" t="s">
        <v>6872</v>
      </c>
    </row>
    <row r="6705" spans="1:5" x14ac:dyDescent="0.25">
      <c r="A6705" s="17" t="s">
        <v>6873</v>
      </c>
      <c r="E6705" s="17" t="s">
        <v>6873</v>
      </c>
    </row>
    <row r="6706" spans="1:5" x14ac:dyDescent="0.25">
      <c r="A6706" s="17" t="s">
        <v>6874</v>
      </c>
      <c r="E6706" s="17" t="s">
        <v>6874</v>
      </c>
    </row>
    <row r="6707" spans="1:5" x14ac:dyDescent="0.25">
      <c r="A6707" s="17" t="s">
        <v>6875</v>
      </c>
      <c r="E6707" s="17" t="s">
        <v>6875</v>
      </c>
    </row>
    <row r="6708" spans="1:5" x14ac:dyDescent="0.25">
      <c r="A6708" s="17" t="s">
        <v>6876</v>
      </c>
      <c r="E6708" s="17" t="s">
        <v>6876</v>
      </c>
    </row>
    <row r="6709" spans="1:5" x14ac:dyDescent="0.25">
      <c r="A6709" s="17" t="s">
        <v>6877</v>
      </c>
      <c r="E6709" s="17" t="s">
        <v>6877</v>
      </c>
    </row>
    <row r="6710" spans="1:5" x14ac:dyDescent="0.25">
      <c r="A6710" s="17" t="s">
        <v>6878</v>
      </c>
      <c r="E6710" s="17" t="s">
        <v>6878</v>
      </c>
    </row>
    <row r="6711" spans="1:5" x14ac:dyDescent="0.25">
      <c r="A6711" s="17" t="s">
        <v>6879</v>
      </c>
      <c r="E6711" s="17" t="s">
        <v>6879</v>
      </c>
    </row>
    <row r="6712" spans="1:5" x14ac:dyDescent="0.25">
      <c r="A6712" s="17" t="s">
        <v>6880</v>
      </c>
      <c r="E6712" s="17" t="s">
        <v>6880</v>
      </c>
    </row>
    <row r="6713" spans="1:5" x14ac:dyDescent="0.25">
      <c r="A6713" s="17" t="s">
        <v>6881</v>
      </c>
      <c r="E6713" s="17" t="s">
        <v>6881</v>
      </c>
    </row>
    <row r="6714" spans="1:5" x14ac:dyDescent="0.25">
      <c r="A6714" s="17" t="s">
        <v>6882</v>
      </c>
      <c r="E6714" s="17" t="s">
        <v>6882</v>
      </c>
    </row>
    <row r="6715" spans="1:5" x14ac:dyDescent="0.25">
      <c r="A6715" s="17" t="s">
        <v>6883</v>
      </c>
      <c r="E6715" s="17" t="s">
        <v>6883</v>
      </c>
    </row>
    <row r="6716" spans="1:5" x14ac:dyDescent="0.25">
      <c r="A6716" s="17" t="s">
        <v>6884</v>
      </c>
      <c r="E6716" s="17" t="s">
        <v>6884</v>
      </c>
    </row>
    <row r="6717" spans="1:5" x14ac:dyDescent="0.25">
      <c r="A6717" s="17" t="s">
        <v>6885</v>
      </c>
      <c r="E6717" s="17" t="s">
        <v>6885</v>
      </c>
    </row>
    <row r="6718" spans="1:5" x14ac:dyDescent="0.25">
      <c r="A6718" s="17" t="s">
        <v>6886</v>
      </c>
      <c r="E6718" s="17" t="s">
        <v>6886</v>
      </c>
    </row>
    <row r="6719" spans="1:5" x14ac:dyDescent="0.25">
      <c r="A6719" s="17" t="s">
        <v>6887</v>
      </c>
      <c r="E6719" s="17" t="s">
        <v>6887</v>
      </c>
    </row>
    <row r="6720" spans="1:5" x14ac:dyDescent="0.25">
      <c r="A6720" s="17" t="s">
        <v>6888</v>
      </c>
      <c r="E6720" s="17" t="s">
        <v>6888</v>
      </c>
    </row>
    <row r="6721" spans="1:5" x14ac:dyDescent="0.25">
      <c r="A6721" s="17" t="s">
        <v>6889</v>
      </c>
      <c r="E6721" s="17" t="s">
        <v>6889</v>
      </c>
    </row>
    <row r="6722" spans="1:5" x14ac:dyDescent="0.25">
      <c r="A6722" s="17" t="s">
        <v>6890</v>
      </c>
      <c r="E6722" s="17" t="s">
        <v>6890</v>
      </c>
    </row>
    <row r="6723" spans="1:5" x14ac:dyDescent="0.25">
      <c r="A6723" s="17" t="s">
        <v>6891</v>
      </c>
      <c r="E6723" s="17" t="s">
        <v>6891</v>
      </c>
    </row>
    <row r="6724" spans="1:5" x14ac:dyDescent="0.25">
      <c r="A6724" s="17" t="s">
        <v>6892</v>
      </c>
      <c r="E6724" s="17" t="s">
        <v>6892</v>
      </c>
    </row>
    <row r="6725" spans="1:5" x14ac:dyDescent="0.25">
      <c r="A6725" s="17" t="s">
        <v>6893</v>
      </c>
      <c r="E6725" s="17" t="s">
        <v>6893</v>
      </c>
    </row>
    <row r="6726" spans="1:5" x14ac:dyDescent="0.25">
      <c r="A6726" s="17" t="s">
        <v>6894</v>
      </c>
      <c r="E6726" s="17" t="s">
        <v>6894</v>
      </c>
    </row>
    <row r="6727" spans="1:5" x14ac:dyDescent="0.25">
      <c r="A6727" s="17" t="s">
        <v>6895</v>
      </c>
      <c r="E6727" s="17" t="s">
        <v>6895</v>
      </c>
    </row>
    <row r="6728" spans="1:5" x14ac:dyDescent="0.25">
      <c r="A6728" s="17" t="s">
        <v>6896</v>
      </c>
      <c r="E6728" s="17" t="s">
        <v>6896</v>
      </c>
    </row>
    <row r="6729" spans="1:5" x14ac:dyDescent="0.25">
      <c r="A6729" s="17" t="s">
        <v>6897</v>
      </c>
      <c r="E6729" s="17" t="s">
        <v>6897</v>
      </c>
    </row>
    <row r="6730" spans="1:5" x14ac:dyDescent="0.25">
      <c r="A6730" s="17" t="s">
        <v>6898</v>
      </c>
      <c r="E6730" s="17" t="s">
        <v>6898</v>
      </c>
    </row>
    <row r="6731" spans="1:5" x14ac:dyDescent="0.25">
      <c r="A6731" s="17" t="s">
        <v>6899</v>
      </c>
      <c r="E6731" s="17" t="s">
        <v>6899</v>
      </c>
    </row>
    <row r="6732" spans="1:5" x14ac:dyDescent="0.25">
      <c r="A6732" s="17" t="s">
        <v>6900</v>
      </c>
      <c r="E6732" s="17" t="s">
        <v>6900</v>
      </c>
    </row>
    <row r="6733" spans="1:5" x14ac:dyDescent="0.25">
      <c r="A6733" s="17" t="s">
        <v>6901</v>
      </c>
      <c r="E6733" s="17" t="s">
        <v>6901</v>
      </c>
    </row>
    <row r="6734" spans="1:5" x14ac:dyDescent="0.25">
      <c r="A6734" s="17" t="s">
        <v>6902</v>
      </c>
      <c r="E6734" s="17" t="s">
        <v>6902</v>
      </c>
    </row>
    <row r="6735" spans="1:5" x14ac:dyDescent="0.25">
      <c r="A6735" s="17" t="s">
        <v>6903</v>
      </c>
      <c r="E6735" s="17" t="s">
        <v>6903</v>
      </c>
    </row>
    <row r="6736" spans="1:5" x14ac:dyDescent="0.25">
      <c r="A6736" s="17" t="s">
        <v>6904</v>
      </c>
      <c r="E6736" s="17" t="s">
        <v>6904</v>
      </c>
    </row>
    <row r="6737" spans="1:5" x14ac:dyDescent="0.25">
      <c r="A6737" s="17" t="s">
        <v>6905</v>
      </c>
      <c r="E6737" s="17" t="s">
        <v>6905</v>
      </c>
    </row>
    <row r="6738" spans="1:5" x14ac:dyDescent="0.25">
      <c r="A6738" s="17" t="s">
        <v>6906</v>
      </c>
      <c r="E6738" s="17" t="s">
        <v>6906</v>
      </c>
    </row>
    <row r="6739" spans="1:5" x14ac:dyDescent="0.25">
      <c r="A6739" s="17" t="s">
        <v>6907</v>
      </c>
      <c r="E6739" s="17" t="s">
        <v>6907</v>
      </c>
    </row>
    <row r="6740" spans="1:5" x14ac:dyDescent="0.25">
      <c r="A6740" s="17" t="s">
        <v>6908</v>
      </c>
      <c r="E6740" s="17" t="s">
        <v>6908</v>
      </c>
    </row>
    <row r="6741" spans="1:5" x14ac:dyDescent="0.25">
      <c r="A6741" s="17" t="s">
        <v>6909</v>
      </c>
      <c r="E6741" s="17" t="s">
        <v>6909</v>
      </c>
    </row>
    <row r="6742" spans="1:5" x14ac:dyDescent="0.25">
      <c r="A6742" s="17" t="s">
        <v>6910</v>
      </c>
      <c r="E6742" s="17" t="s">
        <v>6910</v>
      </c>
    </row>
    <row r="6743" spans="1:5" x14ac:dyDescent="0.25">
      <c r="A6743" s="17" t="s">
        <v>6911</v>
      </c>
      <c r="E6743" s="17" t="s">
        <v>6911</v>
      </c>
    </row>
    <row r="6744" spans="1:5" x14ac:dyDescent="0.25">
      <c r="A6744" s="17" t="s">
        <v>6912</v>
      </c>
      <c r="E6744" s="17" t="s">
        <v>6912</v>
      </c>
    </row>
    <row r="6745" spans="1:5" x14ac:dyDescent="0.25">
      <c r="A6745" s="17" t="s">
        <v>6913</v>
      </c>
      <c r="E6745" s="17" t="s">
        <v>6913</v>
      </c>
    </row>
    <row r="6746" spans="1:5" x14ac:dyDescent="0.25">
      <c r="A6746" s="17" t="s">
        <v>6914</v>
      </c>
      <c r="E6746" s="17" t="s">
        <v>6914</v>
      </c>
    </row>
    <row r="6747" spans="1:5" x14ac:dyDescent="0.25">
      <c r="A6747" s="17" t="s">
        <v>6915</v>
      </c>
      <c r="E6747" s="17" t="s">
        <v>6915</v>
      </c>
    </row>
    <row r="6748" spans="1:5" x14ac:dyDescent="0.25">
      <c r="A6748" s="17" t="s">
        <v>6916</v>
      </c>
      <c r="E6748" s="17" t="s">
        <v>6916</v>
      </c>
    </row>
    <row r="6749" spans="1:5" x14ac:dyDescent="0.25">
      <c r="A6749" s="17" t="s">
        <v>6917</v>
      </c>
      <c r="E6749" s="17" t="s">
        <v>6917</v>
      </c>
    </row>
    <row r="6750" spans="1:5" x14ac:dyDescent="0.25">
      <c r="A6750" s="17" t="s">
        <v>6918</v>
      </c>
      <c r="E6750" s="17" t="s">
        <v>6918</v>
      </c>
    </row>
    <row r="6751" spans="1:5" x14ac:dyDescent="0.25">
      <c r="A6751" s="17" t="s">
        <v>6919</v>
      </c>
      <c r="E6751" s="17" t="s">
        <v>6919</v>
      </c>
    </row>
    <row r="6752" spans="1:5" x14ac:dyDescent="0.25">
      <c r="A6752" s="17" t="s">
        <v>6920</v>
      </c>
      <c r="E6752" s="17" t="s">
        <v>6920</v>
      </c>
    </row>
    <row r="6753" spans="1:5" x14ac:dyDescent="0.25">
      <c r="A6753" s="17" t="s">
        <v>6921</v>
      </c>
      <c r="E6753" s="17" t="s">
        <v>6921</v>
      </c>
    </row>
    <row r="6754" spans="1:5" x14ac:dyDescent="0.25">
      <c r="A6754" s="17" t="s">
        <v>6922</v>
      </c>
      <c r="E6754" s="17" t="s">
        <v>6922</v>
      </c>
    </row>
    <row r="6755" spans="1:5" x14ac:dyDescent="0.25">
      <c r="A6755" s="17" t="s">
        <v>6923</v>
      </c>
      <c r="E6755" s="17" t="s">
        <v>6923</v>
      </c>
    </row>
    <row r="6756" spans="1:5" x14ac:dyDescent="0.25">
      <c r="A6756" s="17" t="s">
        <v>6924</v>
      </c>
      <c r="E6756" s="17" t="s">
        <v>6924</v>
      </c>
    </row>
    <row r="6757" spans="1:5" x14ac:dyDescent="0.25">
      <c r="A6757" s="17" t="s">
        <v>6925</v>
      </c>
      <c r="E6757" s="17" t="s">
        <v>6925</v>
      </c>
    </row>
    <row r="6758" spans="1:5" x14ac:dyDescent="0.25">
      <c r="A6758" s="17" t="s">
        <v>6926</v>
      </c>
      <c r="E6758" s="17" t="s">
        <v>6926</v>
      </c>
    </row>
    <row r="6759" spans="1:5" x14ac:dyDescent="0.25">
      <c r="A6759" s="17" t="s">
        <v>6927</v>
      </c>
      <c r="E6759" s="17" t="s">
        <v>6927</v>
      </c>
    </row>
    <row r="6760" spans="1:5" x14ac:dyDescent="0.25">
      <c r="A6760" s="17" t="s">
        <v>6928</v>
      </c>
      <c r="E6760" s="17" t="s">
        <v>6928</v>
      </c>
    </row>
    <row r="6761" spans="1:5" x14ac:dyDescent="0.25">
      <c r="A6761" s="17" t="s">
        <v>6929</v>
      </c>
      <c r="E6761" s="17" t="s">
        <v>6929</v>
      </c>
    </row>
    <row r="6762" spans="1:5" x14ac:dyDescent="0.25">
      <c r="A6762" s="17" t="s">
        <v>6930</v>
      </c>
      <c r="E6762" s="17" t="s">
        <v>6930</v>
      </c>
    </row>
    <row r="6763" spans="1:5" x14ac:dyDescent="0.25">
      <c r="A6763" s="17" t="s">
        <v>6931</v>
      </c>
      <c r="E6763" s="17" t="s">
        <v>6931</v>
      </c>
    </row>
    <row r="6764" spans="1:5" x14ac:dyDescent="0.25">
      <c r="A6764" s="17" t="s">
        <v>6932</v>
      </c>
      <c r="E6764" s="17" t="s">
        <v>6932</v>
      </c>
    </row>
    <row r="6765" spans="1:5" x14ac:dyDescent="0.25">
      <c r="A6765" s="17" t="s">
        <v>6933</v>
      </c>
      <c r="E6765" s="17" t="s">
        <v>6933</v>
      </c>
    </row>
    <row r="6766" spans="1:5" x14ac:dyDescent="0.25">
      <c r="A6766" s="17" t="s">
        <v>6934</v>
      </c>
      <c r="E6766" s="17" t="s">
        <v>6934</v>
      </c>
    </row>
    <row r="6767" spans="1:5" x14ac:dyDescent="0.25">
      <c r="A6767" s="17" t="s">
        <v>6935</v>
      </c>
      <c r="E6767" s="17" t="s">
        <v>6935</v>
      </c>
    </row>
    <row r="6768" spans="1:5" x14ac:dyDescent="0.25">
      <c r="A6768" s="17" t="s">
        <v>6936</v>
      </c>
      <c r="E6768" s="17" t="s">
        <v>6936</v>
      </c>
    </row>
    <row r="6769" spans="1:5" x14ac:dyDescent="0.25">
      <c r="A6769" s="17" t="s">
        <v>6937</v>
      </c>
      <c r="E6769" s="17" t="s">
        <v>6937</v>
      </c>
    </row>
    <row r="6770" spans="1:5" x14ac:dyDescent="0.25">
      <c r="A6770" s="17" t="s">
        <v>6938</v>
      </c>
      <c r="E6770" s="17" t="s">
        <v>6938</v>
      </c>
    </row>
    <row r="6771" spans="1:5" x14ac:dyDescent="0.25">
      <c r="A6771" s="17" t="s">
        <v>6939</v>
      </c>
      <c r="E6771" s="17" t="s">
        <v>6939</v>
      </c>
    </row>
    <row r="6772" spans="1:5" x14ac:dyDescent="0.25">
      <c r="A6772" s="17" t="s">
        <v>6940</v>
      </c>
      <c r="E6772" s="17" t="s">
        <v>6940</v>
      </c>
    </row>
    <row r="6773" spans="1:5" x14ac:dyDescent="0.25">
      <c r="A6773" s="17" t="s">
        <v>6941</v>
      </c>
      <c r="E6773" s="17" t="s">
        <v>6941</v>
      </c>
    </row>
    <row r="6774" spans="1:5" x14ac:dyDescent="0.25">
      <c r="A6774" s="17" t="s">
        <v>6942</v>
      </c>
      <c r="E6774" s="17" t="s">
        <v>6942</v>
      </c>
    </row>
    <row r="6775" spans="1:5" x14ac:dyDescent="0.25">
      <c r="A6775" s="17" t="s">
        <v>6943</v>
      </c>
      <c r="E6775" s="17" t="s">
        <v>6943</v>
      </c>
    </row>
    <row r="6776" spans="1:5" x14ac:dyDescent="0.25">
      <c r="A6776" s="17" t="s">
        <v>6944</v>
      </c>
      <c r="E6776" s="17" t="s">
        <v>6944</v>
      </c>
    </row>
    <row r="6777" spans="1:5" x14ac:dyDescent="0.25">
      <c r="A6777" s="17" t="s">
        <v>6945</v>
      </c>
      <c r="E6777" s="17" t="s">
        <v>6945</v>
      </c>
    </row>
    <row r="6778" spans="1:5" x14ac:dyDescent="0.25">
      <c r="A6778" s="17" t="s">
        <v>6946</v>
      </c>
      <c r="E6778" s="17" t="s">
        <v>6946</v>
      </c>
    </row>
    <row r="6779" spans="1:5" x14ac:dyDescent="0.25">
      <c r="A6779" s="17" t="s">
        <v>6947</v>
      </c>
      <c r="E6779" s="17" t="s">
        <v>6947</v>
      </c>
    </row>
    <row r="6780" spans="1:5" x14ac:dyDescent="0.25">
      <c r="A6780" s="17" t="s">
        <v>6948</v>
      </c>
      <c r="E6780" s="17" t="s">
        <v>6948</v>
      </c>
    </row>
    <row r="6781" spans="1:5" x14ac:dyDescent="0.25">
      <c r="A6781" s="17" t="s">
        <v>6949</v>
      </c>
      <c r="E6781" s="17" t="s">
        <v>6949</v>
      </c>
    </row>
    <row r="6782" spans="1:5" x14ac:dyDescent="0.25">
      <c r="A6782" s="17" t="s">
        <v>6950</v>
      </c>
      <c r="E6782" s="17" t="s">
        <v>6950</v>
      </c>
    </row>
    <row r="6783" spans="1:5" x14ac:dyDescent="0.25">
      <c r="A6783" s="17" t="s">
        <v>6951</v>
      </c>
      <c r="E6783" s="17" t="s">
        <v>6951</v>
      </c>
    </row>
    <row r="6784" spans="1:5" x14ac:dyDescent="0.25">
      <c r="A6784" s="17" t="s">
        <v>6952</v>
      </c>
      <c r="E6784" s="17" t="s">
        <v>6952</v>
      </c>
    </row>
    <row r="6785" spans="1:5" x14ac:dyDescent="0.25">
      <c r="A6785" s="17" t="s">
        <v>6953</v>
      </c>
      <c r="E6785" s="17" t="s">
        <v>6953</v>
      </c>
    </row>
    <row r="6786" spans="1:5" x14ac:dyDescent="0.25">
      <c r="A6786" s="17" t="s">
        <v>6954</v>
      </c>
      <c r="E6786" s="17" t="s">
        <v>6954</v>
      </c>
    </row>
    <row r="6787" spans="1:5" x14ac:dyDescent="0.25">
      <c r="A6787" s="17" t="s">
        <v>6955</v>
      </c>
      <c r="E6787" s="17" t="s">
        <v>6955</v>
      </c>
    </row>
    <row r="6788" spans="1:5" x14ac:dyDescent="0.25">
      <c r="A6788" s="17" t="s">
        <v>6956</v>
      </c>
      <c r="E6788" s="17" t="s">
        <v>6956</v>
      </c>
    </row>
    <row r="6789" spans="1:5" x14ac:dyDescent="0.25">
      <c r="A6789" s="17" t="s">
        <v>6957</v>
      </c>
      <c r="E6789" s="17" t="s">
        <v>6957</v>
      </c>
    </row>
    <row r="6790" spans="1:5" x14ac:dyDescent="0.25">
      <c r="A6790" s="17" t="s">
        <v>6958</v>
      </c>
      <c r="E6790" s="17" t="s">
        <v>6958</v>
      </c>
    </row>
    <row r="6791" spans="1:5" x14ac:dyDescent="0.25">
      <c r="A6791" s="17" t="s">
        <v>6959</v>
      </c>
      <c r="E6791" s="17" t="s">
        <v>6959</v>
      </c>
    </row>
    <row r="6792" spans="1:5" x14ac:dyDescent="0.25">
      <c r="A6792" s="17" t="s">
        <v>6960</v>
      </c>
      <c r="E6792" s="17" t="s">
        <v>6960</v>
      </c>
    </row>
    <row r="6793" spans="1:5" x14ac:dyDescent="0.25">
      <c r="A6793" s="17" t="s">
        <v>6961</v>
      </c>
      <c r="E6793" s="17" t="s">
        <v>6961</v>
      </c>
    </row>
    <row r="6794" spans="1:5" x14ac:dyDescent="0.25">
      <c r="A6794" s="17" t="s">
        <v>6962</v>
      </c>
      <c r="E6794" s="17" t="s">
        <v>6962</v>
      </c>
    </row>
    <row r="6795" spans="1:5" x14ac:dyDescent="0.25">
      <c r="A6795" s="17" t="s">
        <v>6963</v>
      </c>
      <c r="E6795" s="17" t="s">
        <v>6963</v>
      </c>
    </row>
    <row r="6796" spans="1:5" x14ac:dyDescent="0.25">
      <c r="A6796" s="17" t="s">
        <v>6964</v>
      </c>
      <c r="E6796" s="17" t="s">
        <v>6964</v>
      </c>
    </row>
    <row r="6797" spans="1:5" x14ac:dyDescent="0.25">
      <c r="A6797" s="17" t="s">
        <v>6965</v>
      </c>
      <c r="E6797" s="17" t="s">
        <v>6965</v>
      </c>
    </row>
    <row r="6798" spans="1:5" x14ac:dyDescent="0.25">
      <c r="A6798" s="17" t="s">
        <v>6966</v>
      </c>
      <c r="E6798" s="17" t="s">
        <v>6966</v>
      </c>
    </row>
    <row r="6799" spans="1:5" x14ac:dyDescent="0.25">
      <c r="A6799" s="17" t="s">
        <v>6967</v>
      </c>
      <c r="E6799" s="17" t="s">
        <v>6967</v>
      </c>
    </row>
    <row r="6800" spans="1:5" x14ac:dyDescent="0.25">
      <c r="A6800" s="17" t="s">
        <v>6968</v>
      </c>
      <c r="E6800" s="17" t="s">
        <v>6968</v>
      </c>
    </row>
    <row r="6801" spans="1:5" x14ac:dyDescent="0.25">
      <c r="A6801" s="17" t="s">
        <v>6969</v>
      </c>
      <c r="E6801" s="17" t="s">
        <v>6969</v>
      </c>
    </row>
    <row r="6802" spans="1:5" x14ac:dyDescent="0.25">
      <c r="A6802" s="17" t="s">
        <v>6970</v>
      </c>
      <c r="E6802" s="17" t="s">
        <v>6970</v>
      </c>
    </row>
    <row r="6803" spans="1:5" x14ac:dyDescent="0.25">
      <c r="A6803" s="17" t="s">
        <v>6971</v>
      </c>
      <c r="E6803" s="17" t="s">
        <v>6971</v>
      </c>
    </row>
    <row r="6804" spans="1:5" x14ac:dyDescent="0.25">
      <c r="A6804" s="17" t="s">
        <v>6972</v>
      </c>
      <c r="E6804" s="17" t="s">
        <v>6972</v>
      </c>
    </row>
    <row r="6805" spans="1:5" x14ac:dyDescent="0.25">
      <c r="A6805" s="17" t="s">
        <v>6973</v>
      </c>
      <c r="E6805" s="17" t="s">
        <v>6973</v>
      </c>
    </row>
    <row r="6806" spans="1:5" x14ac:dyDescent="0.25">
      <c r="A6806" s="17" t="s">
        <v>6974</v>
      </c>
      <c r="E6806" s="17" t="s">
        <v>6974</v>
      </c>
    </row>
    <row r="6807" spans="1:5" x14ac:dyDescent="0.25">
      <c r="A6807" s="17" t="s">
        <v>6975</v>
      </c>
      <c r="E6807" s="17" t="s">
        <v>6975</v>
      </c>
    </row>
    <row r="6808" spans="1:5" x14ac:dyDescent="0.25">
      <c r="A6808" s="17" t="s">
        <v>6976</v>
      </c>
      <c r="E6808" s="17" t="s">
        <v>6976</v>
      </c>
    </row>
    <row r="6809" spans="1:5" x14ac:dyDescent="0.25">
      <c r="A6809" s="17" t="s">
        <v>6977</v>
      </c>
      <c r="E6809" s="17" t="s">
        <v>6977</v>
      </c>
    </row>
    <row r="6810" spans="1:5" x14ac:dyDescent="0.25">
      <c r="A6810" s="17" t="s">
        <v>6978</v>
      </c>
      <c r="E6810" s="17" t="s">
        <v>6978</v>
      </c>
    </row>
    <row r="6811" spans="1:5" x14ac:dyDescent="0.25">
      <c r="A6811" s="17" t="s">
        <v>6979</v>
      </c>
      <c r="E6811" s="17" t="s">
        <v>6979</v>
      </c>
    </row>
    <row r="6812" spans="1:5" x14ac:dyDescent="0.25">
      <c r="A6812" s="17" t="s">
        <v>6980</v>
      </c>
      <c r="E6812" s="17" t="s">
        <v>6980</v>
      </c>
    </row>
    <row r="6813" spans="1:5" x14ac:dyDescent="0.25">
      <c r="A6813" s="17" t="s">
        <v>6981</v>
      </c>
      <c r="E6813" s="17" t="s">
        <v>6981</v>
      </c>
    </row>
    <row r="6814" spans="1:5" x14ac:dyDescent="0.25">
      <c r="A6814" s="17" t="s">
        <v>6982</v>
      </c>
      <c r="E6814" s="17" t="s">
        <v>6982</v>
      </c>
    </row>
    <row r="6815" spans="1:5" x14ac:dyDescent="0.25">
      <c r="A6815" s="17" t="s">
        <v>6983</v>
      </c>
      <c r="E6815" s="17" t="s">
        <v>6983</v>
      </c>
    </row>
    <row r="6816" spans="1:5" x14ac:dyDescent="0.25">
      <c r="A6816" s="17" t="s">
        <v>6984</v>
      </c>
      <c r="E6816" s="17" t="s">
        <v>6984</v>
      </c>
    </row>
    <row r="6817" spans="1:5" x14ac:dyDescent="0.25">
      <c r="A6817" s="17" t="s">
        <v>6985</v>
      </c>
      <c r="E6817" s="17" t="s">
        <v>6985</v>
      </c>
    </row>
    <row r="6818" spans="1:5" x14ac:dyDescent="0.25">
      <c r="A6818" s="17" t="s">
        <v>6986</v>
      </c>
      <c r="E6818" s="17" t="s">
        <v>6986</v>
      </c>
    </row>
    <row r="6819" spans="1:5" x14ac:dyDescent="0.25">
      <c r="A6819" s="17" t="s">
        <v>6987</v>
      </c>
      <c r="E6819" s="17" t="s">
        <v>6987</v>
      </c>
    </row>
    <row r="6820" spans="1:5" x14ac:dyDescent="0.25">
      <c r="A6820" s="17" t="s">
        <v>6988</v>
      </c>
      <c r="E6820" s="17" t="s">
        <v>6988</v>
      </c>
    </row>
    <row r="6821" spans="1:5" x14ac:dyDescent="0.25">
      <c r="A6821" s="17" t="s">
        <v>6989</v>
      </c>
      <c r="E6821" s="17" t="s">
        <v>6989</v>
      </c>
    </row>
    <row r="6822" spans="1:5" x14ac:dyDescent="0.25">
      <c r="A6822" s="17" t="s">
        <v>6990</v>
      </c>
      <c r="E6822" s="17" t="s">
        <v>6990</v>
      </c>
    </row>
    <row r="6823" spans="1:5" x14ac:dyDescent="0.25">
      <c r="A6823" s="17" t="s">
        <v>6991</v>
      </c>
      <c r="E6823" s="17" t="s">
        <v>6991</v>
      </c>
    </row>
    <row r="6824" spans="1:5" x14ac:dyDescent="0.25">
      <c r="A6824" s="17" t="s">
        <v>6992</v>
      </c>
      <c r="E6824" s="17" t="s">
        <v>6992</v>
      </c>
    </row>
    <row r="6825" spans="1:5" x14ac:dyDescent="0.25">
      <c r="A6825" s="17" t="s">
        <v>6993</v>
      </c>
      <c r="E6825" s="17" t="s">
        <v>6993</v>
      </c>
    </row>
    <row r="6826" spans="1:5" x14ac:dyDescent="0.25">
      <c r="A6826" s="17" t="s">
        <v>6994</v>
      </c>
      <c r="E6826" s="17" t="s">
        <v>6994</v>
      </c>
    </row>
    <row r="6827" spans="1:5" x14ac:dyDescent="0.25">
      <c r="A6827" s="17" t="s">
        <v>6995</v>
      </c>
      <c r="E6827" s="17" t="s">
        <v>6995</v>
      </c>
    </row>
    <row r="6828" spans="1:5" x14ac:dyDescent="0.25">
      <c r="A6828" s="17" t="s">
        <v>6996</v>
      </c>
      <c r="E6828" s="17" t="s">
        <v>6996</v>
      </c>
    </row>
    <row r="6829" spans="1:5" x14ac:dyDescent="0.25">
      <c r="A6829" s="17" t="s">
        <v>6997</v>
      </c>
      <c r="E6829" s="17" t="s">
        <v>6997</v>
      </c>
    </row>
    <row r="6830" spans="1:5" x14ac:dyDescent="0.25">
      <c r="A6830" s="17" t="s">
        <v>6998</v>
      </c>
      <c r="E6830" s="17" t="s">
        <v>6998</v>
      </c>
    </row>
    <row r="6831" spans="1:5" x14ac:dyDescent="0.25">
      <c r="A6831" s="17" t="s">
        <v>6999</v>
      </c>
      <c r="E6831" s="17" t="s">
        <v>6999</v>
      </c>
    </row>
    <row r="6832" spans="1:5" x14ac:dyDescent="0.25">
      <c r="A6832" s="17" t="s">
        <v>7000</v>
      </c>
      <c r="E6832" s="17" t="s">
        <v>7000</v>
      </c>
    </row>
    <row r="6833" spans="1:5" x14ac:dyDescent="0.25">
      <c r="A6833" s="17" t="s">
        <v>7001</v>
      </c>
      <c r="E6833" s="17" t="s">
        <v>7001</v>
      </c>
    </row>
    <row r="6834" spans="1:5" x14ac:dyDescent="0.25">
      <c r="A6834" s="17" t="s">
        <v>7002</v>
      </c>
      <c r="E6834" s="17" t="s">
        <v>7002</v>
      </c>
    </row>
    <row r="6835" spans="1:5" x14ac:dyDescent="0.25">
      <c r="A6835" s="17" t="s">
        <v>7003</v>
      </c>
      <c r="E6835" s="17" t="s">
        <v>7003</v>
      </c>
    </row>
    <row r="6836" spans="1:5" x14ac:dyDescent="0.25">
      <c r="A6836" s="17" t="s">
        <v>7004</v>
      </c>
      <c r="E6836" s="17" t="s">
        <v>7004</v>
      </c>
    </row>
    <row r="6837" spans="1:5" x14ac:dyDescent="0.25">
      <c r="A6837" s="17" t="s">
        <v>7005</v>
      </c>
      <c r="E6837" s="17" t="s">
        <v>7005</v>
      </c>
    </row>
    <row r="6838" spans="1:5" x14ac:dyDescent="0.25">
      <c r="A6838" s="17" t="s">
        <v>7006</v>
      </c>
      <c r="E6838" s="17" t="s">
        <v>7006</v>
      </c>
    </row>
    <row r="6839" spans="1:5" x14ac:dyDescent="0.25">
      <c r="A6839" s="17" t="s">
        <v>7007</v>
      </c>
      <c r="E6839" s="17" t="s">
        <v>7007</v>
      </c>
    </row>
    <row r="6840" spans="1:5" x14ac:dyDescent="0.25">
      <c r="A6840" s="17" t="s">
        <v>7008</v>
      </c>
      <c r="E6840" s="17" t="s">
        <v>7008</v>
      </c>
    </row>
    <row r="6841" spans="1:5" x14ac:dyDescent="0.25">
      <c r="A6841" s="17" t="s">
        <v>7009</v>
      </c>
      <c r="E6841" s="17" t="s">
        <v>7009</v>
      </c>
    </row>
    <row r="6842" spans="1:5" x14ac:dyDescent="0.25">
      <c r="A6842" s="17" t="s">
        <v>7010</v>
      </c>
      <c r="E6842" s="17" t="s">
        <v>7010</v>
      </c>
    </row>
    <row r="6843" spans="1:5" x14ac:dyDescent="0.25">
      <c r="A6843" s="17" t="s">
        <v>7011</v>
      </c>
      <c r="E6843" s="17" t="s">
        <v>7011</v>
      </c>
    </row>
    <row r="6844" spans="1:5" x14ac:dyDescent="0.25">
      <c r="A6844" s="17" t="s">
        <v>7012</v>
      </c>
      <c r="E6844" s="17" t="s">
        <v>7012</v>
      </c>
    </row>
    <row r="6845" spans="1:5" x14ac:dyDescent="0.25">
      <c r="A6845" s="17" t="s">
        <v>7013</v>
      </c>
      <c r="E6845" s="17" t="s">
        <v>7013</v>
      </c>
    </row>
    <row r="6846" spans="1:5" x14ac:dyDescent="0.25">
      <c r="A6846" s="17" t="s">
        <v>7014</v>
      </c>
      <c r="E6846" s="17" t="s">
        <v>7014</v>
      </c>
    </row>
    <row r="6847" spans="1:5" x14ac:dyDescent="0.25">
      <c r="A6847" s="17" t="s">
        <v>7015</v>
      </c>
      <c r="E6847" s="17" t="s">
        <v>7015</v>
      </c>
    </row>
    <row r="6848" spans="1:5" x14ac:dyDescent="0.25">
      <c r="A6848" s="17" t="s">
        <v>7016</v>
      </c>
      <c r="E6848" s="17" t="s">
        <v>7016</v>
      </c>
    </row>
    <row r="6849" spans="1:5" x14ac:dyDescent="0.25">
      <c r="A6849" s="17" t="s">
        <v>7017</v>
      </c>
      <c r="E6849" s="17" t="s">
        <v>7017</v>
      </c>
    </row>
    <row r="6850" spans="1:5" x14ac:dyDescent="0.25">
      <c r="A6850" s="17" t="s">
        <v>7018</v>
      </c>
      <c r="E6850" s="17" t="s">
        <v>7018</v>
      </c>
    </row>
    <row r="6851" spans="1:5" x14ac:dyDescent="0.25">
      <c r="A6851" s="17" t="s">
        <v>7019</v>
      </c>
      <c r="E6851" s="17" t="s">
        <v>7019</v>
      </c>
    </row>
    <row r="6852" spans="1:5" x14ac:dyDescent="0.25">
      <c r="A6852" s="17" t="s">
        <v>7020</v>
      </c>
      <c r="E6852" s="17" t="s">
        <v>7020</v>
      </c>
    </row>
    <row r="6853" spans="1:5" x14ac:dyDescent="0.25">
      <c r="A6853" s="17" t="s">
        <v>7021</v>
      </c>
      <c r="E6853" s="17" t="s">
        <v>7021</v>
      </c>
    </row>
    <row r="6854" spans="1:5" x14ac:dyDescent="0.25">
      <c r="A6854" s="17" t="s">
        <v>7022</v>
      </c>
      <c r="E6854" s="17" t="s">
        <v>7022</v>
      </c>
    </row>
    <row r="6855" spans="1:5" x14ac:dyDescent="0.25">
      <c r="A6855" s="17" t="s">
        <v>7023</v>
      </c>
      <c r="E6855" s="17" t="s">
        <v>7023</v>
      </c>
    </row>
    <row r="6856" spans="1:5" x14ac:dyDescent="0.25">
      <c r="A6856" s="17" t="s">
        <v>7024</v>
      </c>
      <c r="E6856" s="17" t="s">
        <v>7024</v>
      </c>
    </row>
    <row r="6857" spans="1:5" x14ac:dyDescent="0.25">
      <c r="A6857" s="17" t="s">
        <v>7025</v>
      </c>
      <c r="E6857" s="17" t="s">
        <v>7025</v>
      </c>
    </row>
    <row r="6858" spans="1:5" x14ac:dyDescent="0.25">
      <c r="A6858" s="17" t="s">
        <v>7026</v>
      </c>
      <c r="E6858" s="17" t="s">
        <v>7026</v>
      </c>
    </row>
    <row r="6859" spans="1:5" x14ac:dyDescent="0.25">
      <c r="A6859" s="17" t="s">
        <v>7027</v>
      </c>
      <c r="E6859" s="17" t="s">
        <v>7027</v>
      </c>
    </row>
    <row r="6860" spans="1:5" x14ac:dyDescent="0.25">
      <c r="A6860" s="17" t="s">
        <v>7028</v>
      </c>
      <c r="E6860" s="17" t="s">
        <v>7028</v>
      </c>
    </row>
    <row r="6861" spans="1:5" x14ac:dyDescent="0.25">
      <c r="A6861" s="17" t="s">
        <v>7029</v>
      </c>
      <c r="E6861" s="17" t="s">
        <v>7029</v>
      </c>
    </row>
    <row r="6862" spans="1:5" x14ac:dyDescent="0.25">
      <c r="A6862" s="17" t="s">
        <v>7030</v>
      </c>
      <c r="E6862" s="17" t="s">
        <v>7030</v>
      </c>
    </row>
    <row r="6863" spans="1:5" x14ac:dyDescent="0.25">
      <c r="A6863" s="17" t="s">
        <v>7031</v>
      </c>
      <c r="E6863" s="17" t="s">
        <v>7031</v>
      </c>
    </row>
    <row r="6864" spans="1:5" x14ac:dyDescent="0.25">
      <c r="A6864" s="17" t="s">
        <v>7032</v>
      </c>
      <c r="E6864" s="17" t="s">
        <v>7032</v>
      </c>
    </row>
    <row r="6865" spans="1:5" x14ac:dyDescent="0.25">
      <c r="A6865" s="17" t="s">
        <v>7033</v>
      </c>
      <c r="E6865" s="17" t="s">
        <v>7033</v>
      </c>
    </row>
    <row r="6866" spans="1:5" x14ac:dyDescent="0.25">
      <c r="A6866" s="17" t="s">
        <v>7034</v>
      </c>
      <c r="E6866" s="17" t="s">
        <v>7034</v>
      </c>
    </row>
    <row r="6867" spans="1:5" x14ac:dyDescent="0.25">
      <c r="A6867" s="17" t="s">
        <v>7035</v>
      </c>
      <c r="E6867" s="17" t="s">
        <v>7035</v>
      </c>
    </row>
    <row r="6868" spans="1:5" x14ac:dyDescent="0.25">
      <c r="A6868" s="17" t="s">
        <v>7036</v>
      </c>
      <c r="E6868" s="17" t="s">
        <v>7036</v>
      </c>
    </row>
    <row r="6869" spans="1:5" x14ac:dyDescent="0.25">
      <c r="A6869" s="17" t="s">
        <v>7037</v>
      </c>
      <c r="E6869" s="17" t="s">
        <v>7037</v>
      </c>
    </row>
    <row r="6870" spans="1:5" x14ac:dyDescent="0.25">
      <c r="A6870" s="17" t="s">
        <v>7038</v>
      </c>
      <c r="E6870" s="17" t="s">
        <v>7038</v>
      </c>
    </row>
    <row r="6871" spans="1:5" x14ac:dyDescent="0.25">
      <c r="A6871" s="17" t="s">
        <v>7039</v>
      </c>
      <c r="E6871" s="17" t="s">
        <v>7039</v>
      </c>
    </row>
    <row r="6872" spans="1:5" x14ac:dyDescent="0.25">
      <c r="A6872" s="17" t="s">
        <v>7040</v>
      </c>
      <c r="E6872" s="17" t="s">
        <v>7040</v>
      </c>
    </row>
    <row r="6873" spans="1:5" x14ac:dyDescent="0.25">
      <c r="A6873" s="17" t="s">
        <v>7041</v>
      </c>
      <c r="E6873" s="17" t="s">
        <v>7041</v>
      </c>
    </row>
    <row r="6874" spans="1:5" x14ac:dyDescent="0.25">
      <c r="A6874" s="17" t="s">
        <v>7042</v>
      </c>
      <c r="E6874" s="17" t="s">
        <v>7042</v>
      </c>
    </row>
    <row r="6875" spans="1:5" x14ac:dyDescent="0.25">
      <c r="A6875" s="17" t="s">
        <v>7043</v>
      </c>
      <c r="E6875" s="17" t="s">
        <v>7043</v>
      </c>
    </row>
    <row r="6876" spans="1:5" x14ac:dyDescent="0.25">
      <c r="A6876" s="17" t="s">
        <v>7044</v>
      </c>
      <c r="E6876" s="17" t="s">
        <v>7044</v>
      </c>
    </row>
    <row r="6877" spans="1:5" x14ac:dyDescent="0.25">
      <c r="A6877" s="17" t="s">
        <v>7045</v>
      </c>
      <c r="E6877" s="17" t="s">
        <v>7045</v>
      </c>
    </row>
    <row r="6878" spans="1:5" x14ac:dyDescent="0.25">
      <c r="A6878" s="17" t="s">
        <v>7046</v>
      </c>
      <c r="E6878" s="17" t="s">
        <v>7046</v>
      </c>
    </row>
    <row r="6879" spans="1:5" x14ac:dyDescent="0.25">
      <c r="A6879" s="17" t="s">
        <v>7047</v>
      </c>
      <c r="E6879" s="17" t="s">
        <v>7047</v>
      </c>
    </row>
    <row r="6880" spans="1:5" x14ac:dyDescent="0.25">
      <c r="A6880" s="17" t="s">
        <v>7048</v>
      </c>
      <c r="E6880" s="17" t="s">
        <v>7048</v>
      </c>
    </row>
    <row r="6881" spans="1:5" x14ac:dyDescent="0.25">
      <c r="A6881" s="17" t="s">
        <v>7049</v>
      </c>
      <c r="E6881" s="17" t="s">
        <v>7049</v>
      </c>
    </row>
    <row r="6882" spans="1:5" x14ac:dyDescent="0.25">
      <c r="A6882" s="17" t="s">
        <v>7050</v>
      </c>
      <c r="E6882" s="17" t="s">
        <v>7050</v>
      </c>
    </row>
    <row r="6883" spans="1:5" x14ac:dyDescent="0.25">
      <c r="A6883" s="17" t="s">
        <v>7051</v>
      </c>
      <c r="E6883" s="17" t="s">
        <v>7051</v>
      </c>
    </row>
    <row r="6884" spans="1:5" x14ac:dyDescent="0.25">
      <c r="A6884" s="17" t="s">
        <v>7052</v>
      </c>
      <c r="E6884" s="17" t="s">
        <v>7052</v>
      </c>
    </row>
    <row r="6885" spans="1:5" x14ac:dyDescent="0.25">
      <c r="A6885" s="17" t="s">
        <v>7053</v>
      </c>
      <c r="E6885" s="17" t="s">
        <v>7053</v>
      </c>
    </row>
    <row r="6886" spans="1:5" x14ac:dyDescent="0.25">
      <c r="A6886" s="17" t="s">
        <v>7054</v>
      </c>
      <c r="E6886" s="17" t="s">
        <v>7054</v>
      </c>
    </row>
    <row r="6887" spans="1:5" x14ac:dyDescent="0.25">
      <c r="A6887" s="17" t="s">
        <v>7055</v>
      </c>
      <c r="E6887" s="17" t="s">
        <v>7055</v>
      </c>
    </row>
    <row r="6888" spans="1:5" x14ac:dyDescent="0.25">
      <c r="A6888" s="17" t="s">
        <v>7056</v>
      </c>
      <c r="E6888" s="17" t="s">
        <v>7056</v>
      </c>
    </row>
    <row r="6889" spans="1:5" x14ac:dyDescent="0.25">
      <c r="A6889" s="17" t="s">
        <v>7057</v>
      </c>
      <c r="E6889" s="17" t="s">
        <v>7057</v>
      </c>
    </row>
    <row r="6890" spans="1:5" x14ac:dyDescent="0.25">
      <c r="A6890" s="17" t="s">
        <v>7058</v>
      </c>
      <c r="E6890" s="17" t="s">
        <v>7058</v>
      </c>
    </row>
    <row r="6891" spans="1:5" x14ac:dyDescent="0.25">
      <c r="A6891" s="17" t="s">
        <v>7059</v>
      </c>
      <c r="E6891" s="17" t="s">
        <v>7059</v>
      </c>
    </row>
    <row r="6892" spans="1:5" x14ac:dyDescent="0.25">
      <c r="A6892" s="17" t="s">
        <v>7060</v>
      </c>
      <c r="E6892" s="17" t="s">
        <v>7060</v>
      </c>
    </row>
    <row r="6893" spans="1:5" x14ac:dyDescent="0.25">
      <c r="A6893" s="17" t="s">
        <v>7061</v>
      </c>
      <c r="E6893" s="17" t="s">
        <v>7061</v>
      </c>
    </row>
    <row r="6894" spans="1:5" x14ac:dyDescent="0.25">
      <c r="A6894" s="17" t="s">
        <v>7062</v>
      </c>
      <c r="E6894" s="17" t="s">
        <v>7062</v>
      </c>
    </row>
    <row r="6895" spans="1:5" x14ac:dyDescent="0.25">
      <c r="A6895" s="17" t="s">
        <v>7063</v>
      </c>
      <c r="E6895" s="17" t="s">
        <v>7063</v>
      </c>
    </row>
    <row r="6896" spans="1:5" x14ac:dyDescent="0.25">
      <c r="A6896" s="17" t="s">
        <v>7064</v>
      </c>
      <c r="E6896" s="17" t="s">
        <v>7064</v>
      </c>
    </row>
    <row r="6897" spans="1:5" x14ac:dyDescent="0.25">
      <c r="A6897" s="17" t="s">
        <v>7065</v>
      </c>
      <c r="E6897" s="17" t="s">
        <v>7065</v>
      </c>
    </row>
    <row r="6898" spans="1:5" x14ac:dyDescent="0.25">
      <c r="A6898" s="17" t="s">
        <v>7066</v>
      </c>
      <c r="E6898" s="17" t="s">
        <v>7066</v>
      </c>
    </row>
    <row r="6899" spans="1:5" x14ac:dyDescent="0.25">
      <c r="A6899" s="17" t="s">
        <v>7067</v>
      </c>
      <c r="E6899" s="17" t="s">
        <v>7067</v>
      </c>
    </row>
    <row r="6900" spans="1:5" x14ac:dyDescent="0.25">
      <c r="A6900" s="17" t="s">
        <v>7068</v>
      </c>
      <c r="E6900" s="17" t="s">
        <v>7068</v>
      </c>
    </row>
    <row r="6901" spans="1:5" x14ac:dyDescent="0.25">
      <c r="A6901" s="17" t="s">
        <v>7069</v>
      </c>
      <c r="E6901" s="17" t="s">
        <v>7069</v>
      </c>
    </row>
    <row r="6902" spans="1:5" x14ac:dyDescent="0.25">
      <c r="A6902" s="17" t="s">
        <v>7070</v>
      </c>
      <c r="E6902" s="17" t="s">
        <v>7070</v>
      </c>
    </row>
    <row r="6903" spans="1:5" x14ac:dyDescent="0.25">
      <c r="A6903" s="17" t="s">
        <v>7071</v>
      </c>
      <c r="E6903" s="17" t="s">
        <v>7071</v>
      </c>
    </row>
    <row r="6904" spans="1:5" x14ac:dyDescent="0.25">
      <c r="A6904" s="17" t="s">
        <v>7072</v>
      </c>
      <c r="E6904" s="17" t="s">
        <v>7072</v>
      </c>
    </row>
    <row r="6905" spans="1:5" x14ac:dyDescent="0.25">
      <c r="A6905" s="17" t="s">
        <v>7073</v>
      </c>
      <c r="E6905" s="17" t="s">
        <v>7073</v>
      </c>
    </row>
    <row r="6906" spans="1:5" x14ac:dyDescent="0.25">
      <c r="A6906" s="17" t="s">
        <v>7074</v>
      </c>
      <c r="E6906" s="17" t="s">
        <v>7074</v>
      </c>
    </row>
    <row r="6907" spans="1:5" x14ac:dyDescent="0.25">
      <c r="A6907" s="17" t="s">
        <v>7075</v>
      </c>
      <c r="E6907" s="17" t="s">
        <v>7075</v>
      </c>
    </row>
    <row r="6908" spans="1:5" x14ac:dyDescent="0.25">
      <c r="A6908" s="17" t="s">
        <v>7076</v>
      </c>
      <c r="E6908" s="17" t="s">
        <v>7076</v>
      </c>
    </row>
    <row r="6909" spans="1:5" x14ac:dyDescent="0.25">
      <c r="A6909" s="17" t="s">
        <v>7077</v>
      </c>
      <c r="E6909" s="17" t="s">
        <v>7077</v>
      </c>
    </row>
    <row r="6910" spans="1:5" x14ac:dyDescent="0.25">
      <c r="A6910" s="17" t="s">
        <v>7078</v>
      </c>
      <c r="E6910" s="17" t="s">
        <v>7078</v>
      </c>
    </row>
    <row r="6911" spans="1:5" x14ac:dyDescent="0.25">
      <c r="A6911" s="17" t="s">
        <v>7079</v>
      </c>
      <c r="E6911" s="17" t="s">
        <v>7079</v>
      </c>
    </row>
    <row r="6912" spans="1:5" x14ac:dyDescent="0.25">
      <c r="A6912" s="17" t="s">
        <v>7080</v>
      </c>
      <c r="E6912" s="17" t="s">
        <v>7080</v>
      </c>
    </row>
    <row r="6913" spans="1:5" x14ac:dyDescent="0.25">
      <c r="A6913" s="17" t="s">
        <v>7081</v>
      </c>
      <c r="E6913" s="17" t="s">
        <v>7081</v>
      </c>
    </row>
    <row r="6914" spans="1:5" x14ac:dyDescent="0.25">
      <c r="A6914" s="17" t="s">
        <v>7082</v>
      </c>
      <c r="E6914" s="17" t="s">
        <v>7082</v>
      </c>
    </row>
    <row r="6915" spans="1:5" x14ac:dyDescent="0.25">
      <c r="A6915" s="17" t="s">
        <v>7083</v>
      </c>
      <c r="E6915" s="17" t="s">
        <v>7083</v>
      </c>
    </row>
    <row r="6916" spans="1:5" x14ac:dyDescent="0.25">
      <c r="A6916" s="17" t="s">
        <v>7084</v>
      </c>
      <c r="E6916" s="17" t="s">
        <v>7084</v>
      </c>
    </row>
    <row r="6917" spans="1:5" x14ac:dyDescent="0.25">
      <c r="A6917" s="17" t="s">
        <v>7085</v>
      </c>
      <c r="E6917" s="17" t="s">
        <v>7085</v>
      </c>
    </row>
    <row r="6918" spans="1:5" x14ac:dyDescent="0.25">
      <c r="A6918" s="17" t="s">
        <v>7086</v>
      </c>
      <c r="E6918" s="17" t="s">
        <v>7086</v>
      </c>
    </row>
    <row r="6919" spans="1:5" x14ac:dyDescent="0.25">
      <c r="A6919" s="17" t="s">
        <v>7087</v>
      </c>
      <c r="E6919" s="17" t="s">
        <v>7087</v>
      </c>
    </row>
    <row r="6920" spans="1:5" x14ac:dyDescent="0.25">
      <c r="A6920" s="17" t="s">
        <v>7088</v>
      </c>
      <c r="E6920" s="17" t="s">
        <v>7088</v>
      </c>
    </row>
    <row r="6921" spans="1:5" x14ac:dyDescent="0.25">
      <c r="A6921" s="17" t="s">
        <v>7089</v>
      </c>
      <c r="E6921" s="17" t="s">
        <v>7089</v>
      </c>
    </row>
    <row r="6922" spans="1:5" x14ac:dyDescent="0.25">
      <c r="A6922" s="17" t="s">
        <v>7090</v>
      </c>
      <c r="E6922" s="17" t="s">
        <v>7090</v>
      </c>
    </row>
    <row r="6923" spans="1:5" x14ac:dyDescent="0.25">
      <c r="A6923" s="17" t="s">
        <v>7091</v>
      </c>
      <c r="E6923" s="17" t="s">
        <v>7091</v>
      </c>
    </row>
    <row r="6924" spans="1:5" x14ac:dyDescent="0.25">
      <c r="A6924" s="17" t="s">
        <v>7092</v>
      </c>
      <c r="E6924" s="17" t="s">
        <v>7092</v>
      </c>
    </row>
    <row r="6925" spans="1:5" x14ac:dyDescent="0.25">
      <c r="A6925" s="17" t="s">
        <v>7093</v>
      </c>
      <c r="E6925" s="17" t="s">
        <v>7093</v>
      </c>
    </row>
    <row r="6926" spans="1:5" x14ac:dyDescent="0.25">
      <c r="A6926" s="17" t="s">
        <v>7094</v>
      </c>
      <c r="E6926" s="17" t="s">
        <v>7094</v>
      </c>
    </row>
    <row r="6927" spans="1:5" x14ac:dyDescent="0.25">
      <c r="A6927" s="17" t="s">
        <v>7095</v>
      </c>
      <c r="E6927" s="17" t="s">
        <v>7095</v>
      </c>
    </row>
    <row r="6928" spans="1:5" x14ac:dyDescent="0.25">
      <c r="A6928" s="17" t="s">
        <v>7096</v>
      </c>
      <c r="E6928" s="17" t="s">
        <v>7096</v>
      </c>
    </row>
    <row r="6929" spans="1:5" x14ac:dyDescent="0.25">
      <c r="A6929" s="17" t="s">
        <v>7097</v>
      </c>
      <c r="E6929" s="17" t="s">
        <v>7097</v>
      </c>
    </row>
    <row r="6930" spans="1:5" x14ac:dyDescent="0.25">
      <c r="A6930" s="17" t="s">
        <v>7098</v>
      </c>
      <c r="E6930" s="17" t="s">
        <v>7098</v>
      </c>
    </row>
    <row r="6931" spans="1:5" x14ac:dyDescent="0.25">
      <c r="A6931" s="17" t="s">
        <v>7099</v>
      </c>
      <c r="E6931" s="17" t="s">
        <v>7099</v>
      </c>
    </row>
    <row r="6932" spans="1:5" x14ac:dyDescent="0.25">
      <c r="A6932" s="17" t="s">
        <v>7100</v>
      </c>
      <c r="E6932" s="17" t="s">
        <v>7100</v>
      </c>
    </row>
    <row r="6933" spans="1:5" x14ac:dyDescent="0.25">
      <c r="A6933" s="17" t="s">
        <v>7101</v>
      </c>
      <c r="E6933" s="17" t="s">
        <v>7101</v>
      </c>
    </row>
    <row r="6934" spans="1:5" x14ac:dyDescent="0.25">
      <c r="A6934" s="17" t="s">
        <v>7102</v>
      </c>
      <c r="E6934" s="17" t="s">
        <v>7102</v>
      </c>
    </row>
    <row r="6935" spans="1:5" x14ac:dyDescent="0.25">
      <c r="A6935" s="17" t="s">
        <v>7103</v>
      </c>
      <c r="E6935" s="17" t="s">
        <v>7103</v>
      </c>
    </row>
    <row r="6936" spans="1:5" x14ac:dyDescent="0.25">
      <c r="A6936" s="17" t="s">
        <v>7104</v>
      </c>
      <c r="E6936" s="17" t="s">
        <v>7104</v>
      </c>
    </row>
    <row r="6937" spans="1:5" x14ac:dyDescent="0.25">
      <c r="A6937" s="17" t="s">
        <v>7105</v>
      </c>
      <c r="E6937" s="17" t="s">
        <v>7105</v>
      </c>
    </row>
    <row r="6938" spans="1:5" x14ac:dyDescent="0.25">
      <c r="A6938" s="17" t="s">
        <v>7106</v>
      </c>
      <c r="E6938" s="17" t="s">
        <v>7106</v>
      </c>
    </row>
    <row r="6939" spans="1:5" x14ac:dyDescent="0.25">
      <c r="A6939" s="17" t="s">
        <v>7107</v>
      </c>
      <c r="E6939" s="17" t="s">
        <v>7107</v>
      </c>
    </row>
    <row r="6940" spans="1:5" x14ac:dyDescent="0.25">
      <c r="A6940" s="17" t="s">
        <v>7108</v>
      </c>
      <c r="E6940" s="17" t="s">
        <v>7108</v>
      </c>
    </row>
    <row r="6941" spans="1:5" x14ac:dyDescent="0.25">
      <c r="A6941" s="17" t="s">
        <v>7109</v>
      </c>
      <c r="E6941" s="17" t="s">
        <v>7109</v>
      </c>
    </row>
    <row r="6942" spans="1:5" x14ac:dyDescent="0.25">
      <c r="A6942" s="17" t="s">
        <v>7110</v>
      </c>
      <c r="E6942" s="17" t="s">
        <v>7110</v>
      </c>
    </row>
    <row r="6943" spans="1:5" x14ac:dyDescent="0.25">
      <c r="A6943" s="17" t="s">
        <v>7111</v>
      </c>
      <c r="E6943" s="17" t="s">
        <v>7111</v>
      </c>
    </row>
    <row r="6944" spans="1:5" x14ac:dyDescent="0.25">
      <c r="A6944" s="17" t="s">
        <v>7112</v>
      </c>
      <c r="E6944" s="17" t="s">
        <v>7112</v>
      </c>
    </row>
    <row r="6945" spans="1:5" x14ac:dyDescent="0.25">
      <c r="A6945" s="17" t="s">
        <v>7113</v>
      </c>
      <c r="E6945" s="17" t="s">
        <v>7113</v>
      </c>
    </row>
    <row r="6946" spans="1:5" x14ac:dyDescent="0.25">
      <c r="A6946" s="17" t="s">
        <v>7114</v>
      </c>
      <c r="E6946" s="17" t="s">
        <v>7114</v>
      </c>
    </row>
    <row r="6947" spans="1:5" x14ac:dyDescent="0.25">
      <c r="A6947" s="17" t="s">
        <v>7115</v>
      </c>
      <c r="E6947" s="17" t="s">
        <v>7115</v>
      </c>
    </row>
    <row r="6948" spans="1:5" x14ac:dyDescent="0.25">
      <c r="A6948" s="17" t="s">
        <v>7116</v>
      </c>
      <c r="E6948" s="17" t="s">
        <v>7116</v>
      </c>
    </row>
    <row r="6949" spans="1:5" x14ac:dyDescent="0.25">
      <c r="A6949" s="17" t="s">
        <v>7117</v>
      </c>
      <c r="E6949" s="17" t="s">
        <v>7117</v>
      </c>
    </row>
    <row r="6950" spans="1:5" x14ac:dyDescent="0.25">
      <c r="A6950" s="17" t="s">
        <v>7118</v>
      </c>
      <c r="E6950" s="17" t="s">
        <v>7118</v>
      </c>
    </row>
    <row r="6951" spans="1:5" x14ac:dyDescent="0.25">
      <c r="A6951" s="17" t="s">
        <v>7119</v>
      </c>
      <c r="E6951" s="17" t="s">
        <v>7119</v>
      </c>
    </row>
    <row r="6952" spans="1:5" x14ac:dyDescent="0.25">
      <c r="A6952" s="17" t="s">
        <v>7120</v>
      </c>
      <c r="E6952" s="17" t="s">
        <v>7120</v>
      </c>
    </row>
    <row r="6953" spans="1:5" x14ac:dyDescent="0.25">
      <c r="A6953" s="17" t="s">
        <v>7121</v>
      </c>
      <c r="E6953" s="17" t="s">
        <v>7121</v>
      </c>
    </row>
    <row r="6954" spans="1:5" x14ac:dyDescent="0.25">
      <c r="A6954" s="17" t="s">
        <v>7122</v>
      </c>
      <c r="E6954" s="17" t="s">
        <v>7122</v>
      </c>
    </row>
    <row r="6955" spans="1:5" x14ac:dyDescent="0.25">
      <c r="A6955" s="17" t="s">
        <v>7123</v>
      </c>
      <c r="E6955" s="17" t="s">
        <v>7123</v>
      </c>
    </row>
    <row r="6956" spans="1:5" x14ac:dyDescent="0.25">
      <c r="A6956" s="17" t="s">
        <v>7124</v>
      </c>
      <c r="E6956" s="17" t="s">
        <v>7124</v>
      </c>
    </row>
    <row r="6957" spans="1:5" x14ac:dyDescent="0.25">
      <c r="A6957" s="17" t="s">
        <v>7125</v>
      </c>
      <c r="E6957" s="17" t="s">
        <v>7125</v>
      </c>
    </row>
    <row r="6958" spans="1:5" x14ac:dyDescent="0.25">
      <c r="A6958" s="17" t="s">
        <v>7126</v>
      </c>
      <c r="E6958" s="17" t="s">
        <v>7126</v>
      </c>
    </row>
    <row r="6959" spans="1:5" x14ac:dyDescent="0.25">
      <c r="A6959" s="17" t="s">
        <v>7127</v>
      </c>
      <c r="E6959" s="17" t="s">
        <v>7127</v>
      </c>
    </row>
    <row r="6960" spans="1:5" x14ac:dyDescent="0.25">
      <c r="A6960" s="17" t="s">
        <v>7128</v>
      </c>
      <c r="E6960" s="17" t="s">
        <v>7128</v>
      </c>
    </row>
    <row r="6961" spans="1:5" x14ac:dyDescent="0.25">
      <c r="A6961" s="17" t="s">
        <v>7129</v>
      </c>
      <c r="E6961" s="17" t="s">
        <v>7129</v>
      </c>
    </row>
    <row r="6962" spans="1:5" x14ac:dyDescent="0.25">
      <c r="A6962" s="17" t="s">
        <v>7130</v>
      </c>
      <c r="E6962" s="17" t="s">
        <v>7130</v>
      </c>
    </row>
    <row r="6963" spans="1:5" x14ac:dyDescent="0.25">
      <c r="A6963" s="17" t="s">
        <v>7131</v>
      </c>
      <c r="E6963" s="17" t="s">
        <v>7131</v>
      </c>
    </row>
    <row r="6964" spans="1:5" x14ac:dyDescent="0.25">
      <c r="A6964" s="17" t="s">
        <v>7132</v>
      </c>
      <c r="E6964" s="17" t="s">
        <v>7132</v>
      </c>
    </row>
    <row r="6965" spans="1:5" x14ac:dyDescent="0.25">
      <c r="A6965" s="17" t="s">
        <v>7133</v>
      </c>
      <c r="E6965" s="17" t="s">
        <v>7133</v>
      </c>
    </row>
    <row r="6966" spans="1:5" x14ac:dyDescent="0.25">
      <c r="A6966" s="17" t="s">
        <v>7134</v>
      </c>
      <c r="E6966" s="17" t="s">
        <v>7134</v>
      </c>
    </row>
    <row r="6967" spans="1:5" x14ac:dyDescent="0.25">
      <c r="A6967" s="17" t="s">
        <v>7135</v>
      </c>
      <c r="E6967" s="17" t="s">
        <v>7135</v>
      </c>
    </row>
    <row r="6968" spans="1:5" x14ac:dyDescent="0.25">
      <c r="A6968" s="17" t="s">
        <v>7136</v>
      </c>
      <c r="E6968" s="17" t="s">
        <v>7136</v>
      </c>
    </row>
    <row r="6969" spans="1:5" x14ac:dyDescent="0.25">
      <c r="A6969" s="17" t="s">
        <v>7137</v>
      </c>
      <c r="E6969" s="17" t="s">
        <v>7137</v>
      </c>
    </row>
    <row r="6970" spans="1:5" x14ac:dyDescent="0.25">
      <c r="A6970" s="17" t="s">
        <v>7138</v>
      </c>
      <c r="E6970" s="17" t="s">
        <v>7138</v>
      </c>
    </row>
    <row r="6971" spans="1:5" x14ac:dyDescent="0.25">
      <c r="A6971" s="17" t="s">
        <v>7139</v>
      </c>
      <c r="E6971" s="17" t="s">
        <v>7139</v>
      </c>
    </row>
    <row r="6972" spans="1:5" x14ac:dyDescent="0.25">
      <c r="A6972" s="17" t="s">
        <v>7140</v>
      </c>
      <c r="E6972" s="17" t="s">
        <v>7140</v>
      </c>
    </row>
    <row r="6973" spans="1:5" x14ac:dyDescent="0.25">
      <c r="A6973" s="17" t="s">
        <v>7141</v>
      </c>
      <c r="E6973" s="17" t="s">
        <v>7141</v>
      </c>
    </row>
    <row r="6974" spans="1:5" x14ac:dyDescent="0.25">
      <c r="A6974" s="17" t="s">
        <v>7142</v>
      </c>
      <c r="E6974" s="17" t="s">
        <v>7142</v>
      </c>
    </row>
    <row r="6975" spans="1:5" x14ac:dyDescent="0.25">
      <c r="A6975" s="17" t="s">
        <v>7143</v>
      </c>
      <c r="E6975" s="17" t="s">
        <v>7143</v>
      </c>
    </row>
    <row r="6976" spans="1:5" x14ac:dyDescent="0.25">
      <c r="A6976" s="17" t="s">
        <v>7144</v>
      </c>
      <c r="E6976" s="17" t="s">
        <v>7144</v>
      </c>
    </row>
    <row r="6977" spans="1:5" x14ac:dyDescent="0.25">
      <c r="A6977" s="17" t="s">
        <v>7145</v>
      </c>
      <c r="E6977" s="17" t="s">
        <v>7145</v>
      </c>
    </row>
    <row r="6978" spans="1:5" x14ac:dyDescent="0.25">
      <c r="A6978" s="17" t="s">
        <v>7146</v>
      </c>
      <c r="E6978" s="17" t="s">
        <v>7146</v>
      </c>
    </row>
    <row r="6979" spans="1:5" x14ac:dyDescent="0.25">
      <c r="A6979" s="17" t="s">
        <v>7147</v>
      </c>
      <c r="E6979" s="17" t="s">
        <v>7147</v>
      </c>
    </row>
    <row r="6980" spans="1:5" x14ac:dyDescent="0.25">
      <c r="A6980" s="17" t="s">
        <v>7148</v>
      </c>
      <c r="E6980" s="17" t="s">
        <v>7148</v>
      </c>
    </row>
    <row r="6981" spans="1:5" x14ac:dyDescent="0.25">
      <c r="A6981" s="17" t="s">
        <v>7149</v>
      </c>
      <c r="E6981" s="17" t="s">
        <v>7149</v>
      </c>
    </row>
    <row r="6982" spans="1:5" x14ac:dyDescent="0.25">
      <c r="A6982" s="17" t="s">
        <v>7150</v>
      </c>
      <c r="E6982" s="17" t="s">
        <v>7150</v>
      </c>
    </row>
    <row r="6983" spans="1:5" x14ac:dyDescent="0.25">
      <c r="A6983" s="17" t="s">
        <v>7151</v>
      </c>
      <c r="E6983" s="17" t="s">
        <v>7151</v>
      </c>
    </row>
    <row r="6984" spans="1:5" x14ac:dyDescent="0.25">
      <c r="A6984" s="17" t="s">
        <v>7152</v>
      </c>
      <c r="E6984" s="17" t="s">
        <v>7152</v>
      </c>
    </row>
    <row r="6985" spans="1:5" x14ac:dyDescent="0.25">
      <c r="A6985" s="17" t="s">
        <v>7153</v>
      </c>
      <c r="E6985" s="17" t="s">
        <v>7153</v>
      </c>
    </row>
    <row r="6986" spans="1:5" x14ac:dyDescent="0.25">
      <c r="A6986" s="17" t="s">
        <v>7154</v>
      </c>
      <c r="E6986" s="17" t="s">
        <v>7154</v>
      </c>
    </row>
    <row r="6987" spans="1:5" x14ac:dyDescent="0.25">
      <c r="A6987" s="17" t="s">
        <v>7155</v>
      </c>
      <c r="E6987" s="17" t="s">
        <v>7155</v>
      </c>
    </row>
    <row r="6988" spans="1:5" x14ac:dyDescent="0.25">
      <c r="A6988" s="17" t="s">
        <v>7156</v>
      </c>
      <c r="E6988" s="17" t="s">
        <v>7156</v>
      </c>
    </row>
    <row r="6989" spans="1:5" x14ac:dyDescent="0.25">
      <c r="A6989" s="17" t="s">
        <v>7157</v>
      </c>
      <c r="E6989" s="17" t="s">
        <v>7157</v>
      </c>
    </row>
    <row r="6990" spans="1:5" x14ac:dyDescent="0.25">
      <c r="A6990" s="17" t="s">
        <v>7158</v>
      </c>
      <c r="E6990" s="17" t="s">
        <v>7158</v>
      </c>
    </row>
    <row r="6991" spans="1:5" x14ac:dyDescent="0.25">
      <c r="A6991" s="17" t="s">
        <v>7159</v>
      </c>
      <c r="E6991" s="17" t="s">
        <v>7159</v>
      </c>
    </row>
    <row r="6992" spans="1:5" x14ac:dyDescent="0.25">
      <c r="A6992" s="17" t="s">
        <v>7160</v>
      </c>
      <c r="E6992" s="17" t="s">
        <v>7160</v>
      </c>
    </row>
    <row r="6993" spans="1:5" x14ac:dyDescent="0.25">
      <c r="A6993" s="17" t="s">
        <v>7161</v>
      </c>
      <c r="E6993" s="17" t="s">
        <v>7161</v>
      </c>
    </row>
    <row r="6994" spans="1:5" x14ac:dyDescent="0.25">
      <c r="A6994" s="17" t="s">
        <v>7162</v>
      </c>
      <c r="E6994" s="17" t="s">
        <v>7162</v>
      </c>
    </row>
    <row r="6995" spans="1:5" x14ac:dyDescent="0.25">
      <c r="A6995" s="17" t="s">
        <v>7163</v>
      </c>
      <c r="E6995" s="17" t="s">
        <v>7163</v>
      </c>
    </row>
    <row r="6996" spans="1:5" x14ac:dyDescent="0.25">
      <c r="A6996" s="17" t="s">
        <v>7164</v>
      </c>
      <c r="E6996" s="17" t="s">
        <v>7164</v>
      </c>
    </row>
    <row r="6997" spans="1:5" x14ac:dyDescent="0.25">
      <c r="A6997" s="17" t="s">
        <v>7165</v>
      </c>
      <c r="E6997" s="17" t="s">
        <v>7165</v>
      </c>
    </row>
    <row r="6998" spans="1:5" x14ac:dyDescent="0.25">
      <c r="A6998" s="17" t="s">
        <v>7166</v>
      </c>
      <c r="E6998" s="17" t="s">
        <v>7166</v>
      </c>
    </row>
    <row r="6999" spans="1:5" x14ac:dyDescent="0.25">
      <c r="A6999" s="17" t="s">
        <v>7167</v>
      </c>
      <c r="E6999" s="17" t="s">
        <v>7167</v>
      </c>
    </row>
    <row r="7000" spans="1:5" x14ac:dyDescent="0.25">
      <c r="A7000" s="17" t="s">
        <v>7168</v>
      </c>
      <c r="E7000" s="17" t="s">
        <v>7168</v>
      </c>
    </row>
    <row r="7001" spans="1:5" x14ac:dyDescent="0.25">
      <c r="A7001" s="17" t="s">
        <v>7169</v>
      </c>
      <c r="E7001" s="17" t="s">
        <v>7169</v>
      </c>
    </row>
    <row r="7002" spans="1:5" x14ac:dyDescent="0.25">
      <c r="A7002" s="17" t="s">
        <v>7170</v>
      </c>
      <c r="E7002" s="17" t="s">
        <v>7170</v>
      </c>
    </row>
    <row r="7003" spans="1:5" x14ac:dyDescent="0.25">
      <c r="A7003" s="17" t="s">
        <v>7171</v>
      </c>
      <c r="E7003" s="17" t="s">
        <v>7171</v>
      </c>
    </row>
    <row r="7004" spans="1:5" x14ac:dyDescent="0.25">
      <c r="A7004" s="17" t="s">
        <v>7172</v>
      </c>
      <c r="E7004" s="17" t="s">
        <v>7172</v>
      </c>
    </row>
    <row r="7005" spans="1:5" x14ac:dyDescent="0.25">
      <c r="A7005" s="17" t="s">
        <v>7173</v>
      </c>
      <c r="E7005" s="17" t="s">
        <v>7173</v>
      </c>
    </row>
    <row r="7006" spans="1:5" x14ac:dyDescent="0.25">
      <c r="A7006" s="17" t="s">
        <v>7174</v>
      </c>
      <c r="E7006" s="17" t="s">
        <v>7174</v>
      </c>
    </row>
    <row r="7007" spans="1:5" x14ac:dyDescent="0.25">
      <c r="A7007" s="17" t="s">
        <v>7175</v>
      </c>
      <c r="E7007" s="17" t="s">
        <v>7175</v>
      </c>
    </row>
    <row r="7008" spans="1:5" x14ac:dyDescent="0.25">
      <c r="A7008" s="17" t="s">
        <v>7176</v>
      </c>
      <c r="E7008" s="17" t="s">
        <v>7176</v>
      </c>
    </row>
    <row r="7009" spans="1:5" x14ac:dyDescent="0.25">
      <c r="A7009" s="17" t="s">
        <v>7177</v>
      </c>
      <c r="E7009" s="17" t="s">
        <v>7177</v>
      </c>
    </row>
    <row r="7010" spans="1:5" x14ac:dyDescent="0.25">
      <c r="A7010" s="17" t="s">
        <v>7178</v>
      </c>
      <c r="E7010" s="17" t="s">
        <v>7178</v>
      </c>
    </row>
    <row r="7011" spans="1:5" x14ac:dyDescent="0.25">
      <c r="A7011" s="17" t="s">
        <v>7179</v>
      </c>
      <c r="E7011" s="17" t="s">
        <v>7179</v>
      </c>
    </row>
    <row r="7012" spans="1:5" x14ac:dyDescent="0.25">
      <c r="A7012" s="17" t="s">
        <v>7180</v>
      </c>
      <c r="E7012" s="17" t="s">
        <v>7180</v>
      </c>
    </row>
    <row r="7013" spans="1:5" x14ac:dyDescent="0.25">
      <c r="A7013" s="17" t="s">
        <v>7181</v>
      </c>
      <c r="E7013" s="17" t="s">
        <v>7181</v>
      </c>
    </row>
    <row r="7014" spans="1:5" x14ac:dyDescent="0.25">
      <c r="A7014" s="17" t="s">
        <v>7182</v>
      </c>
      <c r="E7014" s="17" t="s">
        <v>7182</v>
      </c>
    </row>
    <row r="7015" spans="1:5" x14ac:dyDescent="0.25">
      <c r="A7015" s="17" t="s">
        <v>7183</v>
      </c>
      <c r="E7015" s="17" t="s">
        <v>7183</v>
      </c>
    </row>
    <row r="7016" spans="1:5" x14ac:dyDescent="0.25">
      <c r="A7016" s="17" t="s">
        <v>7184</v>
      </c>
      <c r="E7016" s="17" t="s">
        <v>7184</v>
      </c>
    </row>
    <row r="7017" spans="1:5" x14ac:dyDescent="0.25">
      <c r="A7017" s="17" t="s">
        <v>7185</v>
      </c>
      <c r="E7017" s="17" t="s">
        <v>7185</v>
      </c>
    </row>
    <row r="7018" spans="1:5" x14ac:dyDescent="0.25">
      <c r="A7018" s="17" t="s">
        <v>7186</v>
      </c>
      <c r="E7018" s="17" t="s">
        <v>7186</v>
      </c>
    </row>
    <row r="7019" spans="1:5" x14ac:dyDescent="0.25">
      <c r="A7019" s="17" t="s">
        <v>7187</v>
      </c>
      <c r="E7019" s="17" t="s">
        <v>7187</v>
      </c>
    </row>
    <row r="7020" spans="1:5" x14ac:dyDescent="0.25">
      <c r="A7020" s="17" t="s">
        <v>7188</v>
      </c>
      <c r="E7020" s="17" t="s">
        <v>7188</v>
      </c>
    </row>
    <row r="7021" spans="1:5" x14ac:dyDescent="0.25">
      <c r="A7021" s="17" t="s">
        <v>7189</v>
      </c>
      <c r="E7021" s="17" t="s">
        <v>7189</v>
      </c>
    </row>
    <row r="7022" spans="1:5" x14ac:dyDescent="0.25">
      <c r="A7022" s="17" t="s">
        <v>7190</v>
      </c>
      <c r="E7022" s="17" t="s">
        <v>7190</v>
      </c>
    </row>
    <row r="7023" spans="1:5" x14ac:dyDescent="0.25">
      <c r="A7023" s="17" t="s">
        <v>7191</v>
      </c>
      <c r="E7023" s="17" t="s">
        <v>7191</v>
      </c>
    </row>
    <row r="7024" spans="1:5" x14ac:dyDescent="0.25">
      <c r="A7024" s="17" t="s">
        <v>7192</v>
      </c>
      <c r="E7024" s="17" t="s">
        <v>7192</v>
      </c>
    </row>
    <row r="7025" spans="1:5" x14ac:dyDescent="0.25">
      <c r="A7025" s="17" t="s">
        <v>7193</v>
      </c>
      <c r="E7025" s="17" t="s">
        <v>7193</v>
      </c>
    </row>
    <row r="7026" spans="1:5" x14ac:dyDescent="0.25">
      <c r="A7026" s="17" t="s">
        <v>7194</v>
      </c>
      <c r="E7026" s="17" t="s">
        <v>7194</v>
      </c>
    </row>
    <row r="7027" spans="1:5" x14ac:dyDescent="0.25">
      <c r="A7027" s="17" t="s">
        <v>7195</v>
      </c>
      <c r="E7027" s="17" t="s">
        <v>7195</v>
      </c>
    </row>
    <row r="7028" spans="1:5" x14ac:dyDescent="0.25">
      <c r="A7028" s="17" t="s">
        <v>7196</v>
      </c>
      <c r="E7028" s="17" t="s">
        <v>7196</v>
      </c>
    </row>
    <row r="7029" spans="1:5" x14ac:dyDescent="0.25">
      <c r="A7029" s="17" t="s">
        <v>7197</v>
      </c>
      <c r="E7029" s="17" t="s">
        <v>7197</v>
      </c>
    </row>
    <row r="7030" spans="1:5" x14ac:dyDescent="0.25">
      <c r="A7030" s="17" t="s">
        <v>7198</v>
      </c>
      <c r="E7030" s="17" t="s">
        <v>7198</v>
      </c>
    </row>
    <row r="7031" spans="1:5" x14ac:dyDescent="0.25">
      <c r="A7031" s="17" t="s">
        <v>7199</v>
      </c>
      <c r="E7031" s="17" t="s">
        <v>7199</v>
      </c>
    </row>
    <row r="7032" spans="1:5" x14ac:dyDescent="0.25">
      <c r="A7032" s="17" t="s">
        <v>7200</v>
      </c>
      <c r="E7032" s="17" t="s">
        <v>7200</v>
      </c>
    </row>
    <row r="7033" spans="1:5" x14ac:dyDescent="0.25">
      <c r="A7033" s="17" t="s">
        <v>7201</v>
      </c>
      <c r="E7033" s="17" t="s">
        <v>7201</v>
      </c>
    </row>
    <row r="7034" spans="1:5" x14ac:dyDescent="0.25">
      <c r="A7034" s="17" t="s">
        <v>7202</v>
      </c>
      <c r="E7034" s="17" t="s">
        <v>7202</v>
      </c>
    </row>
    <row r="7035" spans="1:5" x14ac:dyDescent="0.25">
      <c r="A7035" s="17" t="s">
        <v>7203</v>
      </c>
      <c r="E7035" s="17" t="s">
        <v>7203</v>
      </c>
    </row>
    <row r="7036" spans="1:5" x14ac:dyDescent="0.25">
      <c r="A7036" s="17" t="s">
        <v>7204</v>
      </c>
      <c r="E7036" s="17" t="s">
        <v>7204</v>
      </c>
    </row>
    <row r="7037" spans="1:5" x14ac:dyDescent="0.25">
      <c r="A7037" s="17" t="s">
        <v>7205</v>
      </c>
      <c r="E7037" s="17" t="s">
        <v>7205</v>
      </c>
    </row>
    <row r="7038" spans="1:5" x14ac:dyDescent="0.25">
      <c r="A7038" s="17" t="s">
        <v>7206</v>
      </c>
      <c r="E7038" s="17" t="s">
        <v>7206</v>
      </c>
    </row>
    <row r="7039" spans="1:5" x14ac:dyDescent="0.25">
      <c r="A7039" s="17" t="s">
        <v>7207</v>
      </c>
      <c r="E7039" s="17" t="s">
        <v>7207</v>
      </c>
    </row>
    <row r="7040" spans="1:5" x14ac:dyDescent="0.25">
      <c r="A7040" s="17" t="s">
        <v>7208</v>
      </c>
      <c r="E7040" s="17" t="s">
        <v>7208</v>
      </c>
    </row>
    <row r="7041" spans="1:5" x14ac:dyDescent="0.25">
      <c r="A7041" s="17" t="s">
        <v>7209</v>
      </c>
      <c r="E7041" s="17" t="s">
        <v>7209</v>
      </c>
    </row>
    <row r="7042" spans="1:5" x14ac:dyDescent="0.25">
      <c r="A7042" s="17" t="s">
        <v>7210</v>
      </c>
      <c r="E7042" s="17" t="s">
        <v>7210</v>
      </c>
    </row>
    <row r="7043" spans="1:5" x14ac:dyDescent="0.25">
      <c r="A7043" s="17" t="s">
        <v>7211</v>
      </c>
      <c r="E7043" s="17" t="s">
        <v>7211</v>
      </c>
    </row>
    <row r="7044" spans="1:5" x14ac:dyDescent="0.25">
      <c r="A7044" s="17" t="s">
        <v>7212</v>
      </c>
      <c r="E7044" s="17" t="s">
        <v>7212</v>
      </c>
    </row>
    <row r="7045" spans="1:5" x14ac:dyDescent="0.25">
      <c r="A7045" s="17" t="s">
        <v>7213</v>
      </c>
      <c r="E7045" s="17" t="s">
        <v>7213</v>
      </c>
    </row>
    <row r="7046" spans="1:5" x14ac:dyDescent="0.25">
      <c r="A7046" s="17" t="s">
        <v>7214</v>
      </c>
      <c r="E7046" s="17" t="s">
        <v>7214</v>
      </c>
    </row>
    <row r="7047" spans="1:5" x14ac:dyDescent="0.25">
      <c r="A7047" s="17" t="s">
        <v>7215</v>
      </c>
      <c r="E7047" s="17" t="s">
        <v>7215</v>
      </c>
    </row>
    <row r="7048" spans="1:5" x14ac:dyDescent="0.25">
      <c r="A7048" s="17" t="s">
        <v>7216</v>
      </c>
      <c r="E7048" s="17" t="s">
        <v>7216</v>
      </c>
    </row>
    <row r="7049" spans="1:5" x14ac:dyDescent="0.25">
      <c r="A7049" s="17" t="s">
        <v>7217</v>
      </c>
      <c r="E7049" s="17" t="s">
        <v>7217</v>
      </c>
    </row>
    <row r="7050" spans="1:5" x14ac:dyDescent="0.25">
      <c r="A7050" s="17" t="s">
        <v>7218</v>
      </c>
      <c r="E7050" s="17" t="s">
        <v>7218</v>
      </c>
    </row>
    <row r="7051" spans="1:5" x14ac:dyDescent="0.25">
      <c r="A7051" s="17" t="s">
        <v>7219</v>
      </c>
      <c r="E7051" s="17" t="s">
        <v>7219</v>
      </c>
    </row>
    <row r="7052" spans="1:5" x14ac:dyDescent="0.25">
      <c r="A7052" s="17" t="s">
        <v>7220</v>
      </c>
      <c r="E7052" s="17" t="s">
        <v>7220</v>
      </c>
    </row>
    <row r="7053" spans="1:5" x14ac:dyDescent="0.25">
      <c r="A7053" s="17" t="s">
        <v>7221</v>
      </c>
      <c r="E7053" s="17" t="s">
        <v>7221</v>
      </c>
    </row>
    <row r="7054" spans="1:5" x14ac:dyDescent="0.25">
      <c r="A7054" s="17" t="s">
        <v>7222</v>
      </c>
      <c r="E7054" s="17" t="s">
        <v>7222</v>
      </c>
    </row>
    <row r="7055" spans="1:5" x14ac:dyDescent="0.25">
      <c r="A7055" s="17" t="s">
        <v>7223</v>
      </c>
      <c r="E7055" s="17" t="s">
        <v>7223</v>
      </c>
    </row>
    <row r="7056" spans="1:5" x14ac:dyDescent="0.25">
      <c r="A7056" s="17" t="s">
        <v>7224</v>
      </c>
      <c r="E7056" s="17" t="s">
        <v>7224</v>
      </c>
    </row>
    <row r="7057" spans="1:5" x14ac:dyDescent="0.25">
      <c r="A7057" s="17" t="s">
        <v>7225</v>
      </c>
      <c r="E7057" s="17" t="s">
        <v>7225</v>
      </c>
    </row>
    <row r="7058" spans="1:5" x14ac:dyDescent="0.25">
      <c r="A7058" s="17" t="s">
        <v>7226</v>
      </c>
      <c r="E7058" s="17" t="s">
        <v>7226</v>
      </c>
    </row>
    <row r="7059" spans="1:5" x14ac:dyDescent="0.25">
      <c r="A7059" s="17" t="s">
        <v>7227</v>
      </c>
      <c r="E7059" s="17" t="s">
        <v>7227</v>
      </c>
    </row>
    <row r="7060" spans="1:5" x14ac:dyDescent="0.25">
      <c r="A7060" s="17" t="s">
        <v>7228</v>
      </c>
      <c r="E7060" s="17" t="s">
        <v>7228</v>
      </c>
    </row>
    <row r="7061" spans="1:5" x14ac:dyDescent="0.25">
      <c r="A7061" s="17" t="s">
        <v>7229</v>
      </c>
      <c r="E7061" s="17" t="s">
        <v>7229</v>
      </c>
    </row>
    <row r="7062" spans="1:5" x14ac:dyDescent="0.25">
      <c r="A7062" s="17" t="s">
        <v>7230</v>
      </c>
      <c r="E7062" s="17" t="s">
        <v>7230</v>
      </c>
    </row>
    <row r="7063" spans="1:5" x14ac:dyDescent="0.25">
      <c r="A7063" s="17" t="s">
        <v>7231</v>
      </c>
      <c r="E7063" s="17" t="s">
        <v>7231</v>
      </c>
    </row>
    <row r="7064" spans="1:5" x14ac:dyDescent="0.25">
      <c r="A7064" s="17" t="s">
        <v>7232</v>
      </c>
      <c r="E7064" s="17" t="s">
        <v>7232</v>
      </c>
    </row>
    <row r="7065" spans="1:5" x14ac:dyDescent="0.25">
      <c r="A7065" s="17" t="s">
        <v>7233</v>
      </c>
      <c r="E7065" s="17" t="s">
        <v>7233</v>
      </c>
    </row>
    <row r="7066" spans="1:5" x14ac:dyDescent="0.25">
      <c r="A7066" s="17" t="s">
        <v>7234</v>
      </c>
      <c r="E7066" s="17" t="s">
        <v>7234</v>
      </c>
    </row>
    <row r="7067" spans="1:5" x14ac:dyDescent="0.25">
      <c r="A7067" s="17" t="s">
        <v>7235</v>
      </c>
      <c r="E7067" s="17" t="s">
        <v>7235</v>
      </c>
    </row>
    <row r="7068" spans="1:5" x14ac:dyDescent="0.25">
      <c r="A7068" s="17" t="s">
        <v>7236</v>
      </c>
      <c r="E7068" s="17" t="s">
        <v>7236</v>
      </c>
    </row>
    <row r="7069" spans="1:5" x14ac:dyDescent="0.25">
      <c r="A7069" s="17" t="s">
        <v>7237</v>
      </c>
      <c r="E7069" s="17" t="s">
        <v>7237</v>
      </c>
    </row>
    <row r="7070" spans="1:5" x14ac:dyDescent="0.25">
      <c r="A7070" s="17" t="s">
        <v>7238</v>
      </c>
      <c r="E7070" s="17" t="s">
        <v>7238</v>
      </c>
    </row>
    <row r="7071" spans="1:5" x14ac:dyDescent="0.25">
      <c r="A7071" s="17" t="s">
        <v>7239</v>
      </c>
      <c r="E7071" s="17" t="s">
        <v>7239</v>
      </c>
    </row>
    <row r="7072" spans="1:5" x14ac:dyDescent="0.25">
      <c r="A7072" s="17" t="s">
        <v>7240</v>
      </c>
      <c r="E7072" s="17" t="s">
        <v>7240</v>
      </c>
    </row>
    <row r="7073" spans="1:5" x14ac:dyDescent="0.25">
      <c r="A7073" s="17" t="s">
        <v>7241</v>
      </c>
      <c r="E7073" s="17" t="s">
        <v>7241</v>
      </c>
    </row>
    <row r="7074" spans="1:5" x14ac:dyDescent="0.25">
      <c r="A7074" s="17" t="s">
        <v>7242</v>
      </c>
      <c r="E7074" s="17" t="s">
        <v>7242</v>
      </c>
    </row>
    <row r="7075" spans="1:5" x14ac:dyDescent="0.25">
      <c r="A7075" s="17" t="s">
        <v>7243</v>
      </c>
      <c r="E7075" s="17" t="s">
        <v>7243</v>
      </c>
    </row>
    <row r="7076" spans="1:5" x14ac:dyDescent="0.25">
      <c r="A7076" s="17" t="s">
        <v>7244</v>
      </c>
      <c r="E7076" s="17" t="s">
        <v>7244</v>
      </c>
    </row>
    <row r="7077" spans="1:5" x14ac:dyDescent="0.25">
      <c r="A7077" s="17" t="s">
        <v>7245</v>
      </c>
      <c r="E7077" s="17" t="s">
        <v>7245</v>
      </c>
    </row>
    <row r="7078" spans="1:5" x14ac:dyDescent="0.25">
      <c r="A7078" s="17" t="s">
        <v>7246</v>
      </c>
      <c r="E7078" s="17" t="s">
        <v>7246</v>
      </c>
    </row>
    <row r="7079" spans="1:5" x14ac:dyDescent="0.25">
      <c r="A7079" s="17" t="s">
        <v>7247</v>
      </c>
      <c r="E7079" s="17" t="s">
        <v>7247</v>
      </c>
    </row>
    <row r="7080" spans="1:5" x14ac:dyDescent="0.25">
      <c r="A7080" s="17" t="s">
        <v>7248</v>
      </c>
      <c r="E7080" s="17" t="s">
        <v>7248</v>
      </c>
    </row>
    <row r="7081" spans="1:5" x14ac:dyDescent="0.25">
      <c r="A7081" s="17" t="s">
        <v>7249</v>
      </c>
      <c r="E7081" s="17" t="s">
        <v>7249</v>
      </c>
    </row>
    <row r="7082" spans="1:5" x14ac:dyDescent="0.25">
      <c r="A7082" s="17" t="s">
        <v>7250</v>
      </c>
      <c r="E7082" s="17" t="s">
        <v>7250</v>
      </c>
    </row>
    <row r="7083" spans="1:5" x14ac:dyDescent="0.25">
      <c r="A7083" s="17" t="s">
        <v>7251</v>
      </c>
      <c r="E7083" s="17" t="s">
        <v>7251</v>
      </c>
    </row>
    <row r="7084" spans="1:5" x14ac:dyDescent="0.25">
      <c r="A7084" s="17" t="s">
        <v>7252</v>
      </c>
      <c r="E7084" s="17" t="s">
        <v>7252</v>
      </c>
    </row>
    <row r="7085" spans="1:5" x14ac:dyDescent="0.25">
      <c r="A7085" s="17" t="s">
        <v>7253</v>
      </c>
      <c r="E7085" s="17" t="s">
        <v>7253</v>
      </c>
    </row>
    <row r="7086" spans="1:5" x14ac:dyDescent="0.25">
      <c r="A7086" s="17" t="s">
        <v>7254</v>
      </c>
      <c r="E7086" s="17" t="s">
        <v>7254</v>
      </c>
    </row>
    <row r="7087" spans="1:5" x14ac:dyDescent="0.25">
      <c r="A7087" s="17" t="s">
        <v>7255</v>
      </c>
      <c r="E7087" s="17" t="s">
        <v>7255</v>
      </c>
    </row>
    <row r="7088" spans="1:5" x14ac:dyDescent="0.25">
      <c r="A7088" s="17" t="s">
        <v>7256</v>
      </c>
      <c r="E7088" s="17" t="s">
        <v>7256</v>
      </c>
    </row>
    <row r="7089" spans="1:5" x14ac:dyDescent="0.25">
      <c r="A7089" s="17" t="s">
        <v>7257</v>
      </c>
      <c r="E7089" s="17" t="s">
        <v>7257</v>
      </c>
    </row>
    <row r="7090" spans="1:5" x14ac:dyDescent="0.25">
      <c r="A7090" s="17" t="s">
        <v>7258</v>
      </c>
      <c r="E7090" s="17" t="s">
        <v>7258</v>
      </c>
    </row>
    <row r="7091" spans="1:5" x14ac:dyDescent="0.25">
      <c r="A7091" s="17" t="s">
        <v>7259</v>
      </c>
      <c r="E7091" s="17" t="s">
        <v>7259</v>
      </c>
    </row>
    <row r="7092" spans="1:5" x14ac:dyDescent="0.25">
      <c r="A7092" s="17" t="s">
        <v>7260</v>
      </c>
      <c r="E7092" s="17" t="s">
        <v>7260</v>
      </c>
    </row>
    <row r="7093" spans="1:5" x14ac:dyDescent="0.25">
      <c r="A7093" s="17" t="s">
        <v>7261</v>
      </c>
      <c r="E7093" s="17" t="s">
        <v>7261</v>
      </c>
    </row>
    <row r="7094" spans="1:5" x14ac:dyDescent="0.25">
      <c r="A7094" s="17" t="s">
        <v>7262</v>
      </c>
      <c r="E7094" s="17" t="s">
        <v>7262</v>
      </c>
    </row>
    <row r="7095" spans="1:5" x14ac:dyDescent="0.25">
      <c r="A7095" s="17" t="s">
        <v>7263</v>
      </c>
      <c r="E7095" s="17" t="s">
        <v>7263</v>
      </c>
    </row>
    <row r="7096" spans="1:5" x14ac:dyDescent="0.25">
      <c r="A7096" s="17" t="s">
        <v>7264</v>
      </c>
      <c r="E7096" s="17" t="s">
        <v>7264</v>
      </c>
    </row>
    <row r="7097" spans="1:5" x14ac:dyDescent="0.25">
      <c r="A7097" s="17" t="s">
        <v>7265</v>
      </c>
      <c r="E7097" s="17" t="s">
        <v>7265</v>
      </c>
    </row>
    <row r="7098" spans="1:5" x14ac:dyDescent="0.25">
      <c r="A7098" s="17" t="s">
        <v>7266</v>
      </c>
      <c r="E7098" s="17" t="s">
        <v>7266</v>
      </c>
    </row>
    <row r="7099" spans="1:5" x14ac:dyDescent="0.25">
      <c r="A7099" s="17" t="s">
        <v>7267</v>
      </c>
      <c r="E7099" s="17" t="s">
        <v>7267</v>
      </c>
    </row>
    <row r="7100" spans="1:5" x14ac:dyDescent="0.25">
      <c r="A7100" s="17" t="s">
        <v>7268</v>
      </c>
      <c r="E7100" s="17" t="s">
        <v>7268</v>
      </c>
    </row>
    <row r="7101" spans="1:5" x14ac:dyDescent="0.25">
      <c r="A7101" s="17" t="s">
        <v>7269</v>
      </c>
      <c r="E7101" s="17" t="s">
        <v>7269</v>
      </c>
    </row>
    <row r="7102" spans="1:5" x14ac:dyDescent="0.25">
      <c r="A7102" s="17" t="s">
        <v>7270</v>
      </c>
      <c r="E7102" s="17" t="s">
        <v>7270</v>
      </c>
    </row>
    <row r="7103" spans="1:5" x14ac:dyDescent="0.25">
      <c r="A7103" s="17" t="s">
        <v>7271</v>
      </c>
      <c r="E7103" s="17" t="s">
        <v>7271</v>
      </c>
    </row>
    <row r="7104" spans="1:5" x14ac:dyDescent="0.25">
      <c r="A7104" s="17" t="s">
        <v>7272</v>
      </c>
      <c r="E7104" s="17" t="s">
        <v>7272</v>
      </c>
    </row>
    <row r="7105" spans="1:5" x14ac:dyDescent="0.25">
      <c r="A7105" s="17" t="s">
        <v>7273</v>
      </c>
      <c r="E7105" s="17" t="s">
        <v>7273</v>
      </c>
    </row>
    <row r="7106" spans="1:5" x14ac:dyDescent="0.25">
      <c r="A7106" s="17" t="s">
        <v>7274</v>
      </c>
      <c r="E7106" s="17" t="s">
        <v>7274</v>
      </c>
    </row>
    <row r="7107" spans="1:5" x14ac:dyDescent="0.25">
      <c r="A7107" s="17" t="s">
        <v>7275</v>
      </c>
      <c r="E7107" s="17" t="s">
        <v>7275</v>
      </c>
    </row>
    <row r="7108" spans="1:5" x14ac:dyDescent="0.25">
      <c r="A7108" s="17" t="s">
        <v>7276</v>
      </c>
      <c r="E7108" s="17" t="s">
        <v>7276</v>
      </c>
    </row>
    <row r="7109" spans="1:5" x14ac:dyDescent="0.25">
      <c r="A7109" s="17" t="s">
        <v>7277</v>
      </c>
      <c r="E7109" s="17" t="s">
        <v>7277</v>
      </c>
    </row>
    <row r="7110" spans="1:5" x14ac:dyDescent="0.25">
      <c r="A7110" s="17" t="s">
        <v>7278</v>
      </c>
      <c r="E7110" s="17" t="s">
        <v>7278</v>
      </c>
    </row>
    <row r="7111" spans="1:5" x14ac:dyDescent="0.25">
      <c r="A7111" s="17" t="s">
        <v>7279</v>
      </c>
      <c r="E7111" s="17" t="s">
        <v>7279</v>
      </c>
    </row>
    <row r="7112" spans="1:5" x14ac:dyDescent="0.25">
      <c r="A7112" s="17" t="s">
        <v>7280</v>
      </c>
      <c r="E7112" s="17" t="s">
        <v>7280</v>
      </c>
    </row>
    <row r="7113" spans="1:5" x14ac:dyDescent="0.25">
      <c r="A7113" s="17" t="s">
        <v>7281</v>
      </c>
      <c r="E7113" s="17" t="s">
        <v>7281</v>
      </c>
    </row>
    <row r="7114" spans="1:5" x14ac:dyDescent="0.25">
      <c r="A7114" s="17" t="s">
        <v>7282</v>
      </c>
      <c r="E7114" s="17" t="s">
        <v>7282</v>
      </c>
    </row>
    <row r="7115" spans="1:5" x14ac:dyDescent="0.25">
      <c r="A7115" s="17" t="s">
        <v>7283</v>
      </c>
      <c r="E7115" s="17" t="s">
        <v>7283</v>
      </c>
    </row>
    <row r="7116" spans="1:5" x14ac:dyDescent="0.25">
      <c r="A7116" s="17" t="s">
        <v>7284</v>
      </c>
      <c r="E7116" s="17" t="s">
        <v>7284</v>
      </c>
    </row>
    <row r="7117" spans="1:5" x14ac:dyDescent="0.25">
      <c r="A7117" s="17" t="s">
        <v>7285</v>
      </c>
      <c r="E7117" s="17" t="s">
        <v>7285</v>
      </c>
    </row>
    <row r="7118" spans="1:5" x14ac:dyDescent="0.25">
      <c r="A7118" s="17" t="s">
        <v>7286</v>
      </c>
      <c r="E7118" s="17" t="s">
        <v>7286</v>
      </c>
    </row>
    <row r="7119" spans="1:5" x14ac:dyDescent="0.25">
      <c r="A7119" s="17" t="s">
        <v>7287</v>
      </c>
      <c r="E7119" s="17" t="s">
        <v>7287</v>
      </c>
    </row>
    <row r="7120" spans="1:5" x14ac:dyDescent="0.25">
      <c r="A7120" s="17" t="s">
        <v>7288</v>
      </c>
      <c r="E7120" s="17" t="s">
        <v>7288</v>
      </c>
    </row>
    <row r="7121" spans="1:5" x14ac:dyDescent="0.25">
      <c r="A7121" s="17" t="s">
        <v>7289</v>
      </c>
      <c r="E7121" s="17" t="s">
        <v>7289</v>
      </c>
    </row>
    <row r="7122" spans="1:5" x14ac:dyDescent="0.25">
      <c r="A7122" s="17" t="s">
        <v>7290</v>
      </c>
      <c r="E7122" s="17" t="s">
        <v>7290</v>
      </c>
    </row>
    <row r="7123" spans="1:5" x14ac:dyDescent="0.25">
      <c r="A7123" s="17" t="s">
        <v>7291</v>
      </c>
      <c r="E7123" s="17" t="s">
        <v>7291</v>
      </c>
    </row>
    <row r="7124" spans="1:5" x14ac:dyDescent="0.25">
      <c r="A7124" s="17" t="s">
        <v>7292</v>
      </c>
      <c r="E7124" s="17" t="s">
        <v>7292</v>
      </c>
    </row>
    <row r="7125" spans="1:5" x14ac:dyDescent="0.25">
      <c r="A7125" s="17" t="s">
        <v>7293</v>
      </c>
      <c r="E7125" s="17" t="s">
        <v>7293</v>
      </c>
    </row>
    <row r="7126" spans="1:5" x14ac:dyDescent="0.25">
      <c r="A7126" s="17" t="s">
        <v>7294</v>
      </c>
      <c r="E7126" s="17" t="s">
        <v>7294</v>
      </c>
    </row>
    <row r="7127" spans="1:5" x14ac:dyDescent="0.25">
      <c r="A7127" s="17" t="s">
        <v>7295</v>
      </c>
      <c r="E7127" s="17" t="s">
        <v>7295</v>
      </c>
    </row>
    <row r="7128" spans="1:5" x14ac:dyDescent="0.25">
      <c r="A7128" s="17" t="s">
        <v>7296</v>
      </c>
      <c r="E7128" s="17" t="s">
        <v>7296</v>
      </c>
    </row>
    <row r="7129" spans="1:5" x14ac:dyDescent="0.25">
      <c r="A7129" s="17" t="s">
        <v>7297</v>
      </c>
      <c r="E7129" s="17" t="s">
        <v>7297</v>
      </c>
    </row>
    <row r="7130" spans="1:5" x14ac:dyDescent="0.25">
      <c r="A7130" s="17" t="s">
        <v>7298</v>
      </c>
      <c r="E7130" s="17" t="s">
        <v>7298</v>
      </c>
    </row>
    <row r="7131" spans="1:5" x14ac:dyDescent="0.25">
      <c r="A7131" s="17" t="s">
        <v>7299</v>
      </c>
      <c r="E7131" s="17" t="s">
        <v>7299</v>
      </c>
    </row>
    <row r="7132" spans="1:5" x14ac:dyDescent="0.25">
      <c r="A7132" s="17" t="s">
        <v>7300</v>
      </c>
      <c r="E7132" s="17" t="s">
        <v>7300</v>
      </c>
    </row>
    <row r="7133" spans="1:5" x14ac:dyDescent="0.25">
      <c r="A7133" s="17" t="s">
        <v>7301</v>
      </c>
      <c r="E7133" s="17" t="s">
        <v>7301</v>
      </c>
    </row>
    <row r="7134" spans="1:5" x14ac:dyDescent="0.25">
      <c r="A7134" s="17" t="s">
        <v>7302</v>
      </c>
      <c r="E7134" s="17" t="s">
        <v>7302</v>
      </c>
    </row>
    <row r="7135" spans="1:5" x14ac:dyDescent="0.25">
      <c r="A7135" s="17" t="s">
        <v>7303</v>
      </c>
      <c r="E7135" s="17" t="s">
        <v>7303</v>
      </c>
    </row>
    <row r="7136" spans="1:5" x14ac:dyDescent="0.25">
      <c r="A7136" s="17" t="s">
        <v>7304</v>
      </c>
      <c r="E7136" s="17" t="s">
        <v>7304</v>
      </c>
    </row>
    <row r="7137" spans="1:5" x14ac:dyDescent="0.25">
      <c r="A7137" s="17" t="s">
        <v>7305</v>
      </c>
      <c r="E7137" s="17" t="s">
        <v>7305</v>
      </c>
    </row>
    <row r="7138" spans="1:5" x14ac:dyDescent="0.25">
      <c r="A7138" s="17" t="s">
        <v>7306</v>
      </c>
      <c r="E7138" s="17" t="s">
        <v>7306</v>
      </c>
    </row>
    <row r="7139" spans="1:5" x14ac:dyDescent="0.25">
      <c r="A7139" s="17" t="s">
        <v>7307</v>
      </c>
      <c r="E7139" s="17" t="s">
        <v>7307</v>
      </c>
    </row>
    <row r="7140" spans="1:5" x14ac:dyDescent="0.25">
      <c r="A7140" s="17" t="s">
        <v>7308</v>
      </c>
      <c r="E7140" s="17" t="s">
        <v>7308</v>
      </c>
    </row>
    <row r="7141" spans="1:5" x14ac:dyDescent="0.25">
      <c r="A7141" s="17" t="s">
        <v>7309</v>
      </c>
      <c r="E7141" s="17" t="s">
        <v>7309</v>
      </c>
    </row>
    <row r="7142" spans="1:5" x14ac:dyDescent="0.25">
      <c r="A7142" s="17" t="s">
        <v>7310</v>
      </c>
      <c r="E7142" s="17" t="s">
        <v>7310</v>
      </c>
    </row>
    <row r="7143" spans="1:5" x14ac:dyDescent="0.25">
      <c r="A7143" s="17" t="s">
        <v>7311</v>
      </c>
      <c r="E7143" s="17" t="s">
        <v>7311</v>
      </c>
    </row>
    <row r="7144" spans="1:5" x14ac:dyDescent="0.25">
      <c r="A7144" s="17" t="s">
        <v>7312</v>
      </c>
      <c r="E7144" s="17" t="s">
        <v>7312</v>
      </c>
    </row>
    <row r="7145" spans="1:5" x14ac:dyDescent="0.25">
      <c r="A7145" s="17" t="s">
        <v>7313</v>
      </c>
      <c r="E7145" s="17" t="s">
        <v>7313</v>
      </c>
    </row>
    <row r="7146" spans="1:5" x14ac:dyDescent="0.25">
      <c r="A7146" s="17" t="s">
        <v>7314</v>
      </c>
      <c r="E7146" s="17" t="s">
        <v>7314</v>
      </c>
    </row>
    <row r="7147" spans="1:5" x14ac:dyDescent="0.25">
      <c r="A7147" s="17" t="s">
        <v>7315</v>
      </c>
      <c r="E7147" s="17" t="s">
        <v>7315</v>
      </c>
    </row>
    <row r="7148" spans="1:5" x14ac:dyDescent="0.25">
      <c r="A7148" s="17" t="s">
        <v>7316</v>
      </c>
      <c r="E7148" s="17" t="s">
        <v>7316</v>
      </c>
    </row>
    <row r="7149" spans="1:5" x14ac:dyDescent="0.25">
      <c r="A7149" s="17" t="s">
        <v>7317</v>
      </c>
      <c r="E7149" s="17" t="s">
        <v>7317</v>
      </c>
    </row>
    <row r="7150" spans="1:5" x14ac:dyDescent="0.25">
      <c r="A7150" s="17" t="s">
        <v>7318</v>
      </c>
      <c r="E7150" s="17" t="s">
        <v>7318</v>
      </c>
    </row>
    <row r="7151" spans="1:5" x14ac:dyDescent="0.25">
      <c r="A7151" s="17" t="s">
        <v>7319</v>
      </c>
      <c r="E7151" s="17" t="s">
        <v>7319</v>
      </c>
    </row>
    <row r="7152" spans="1:5" x14ac:dyDescent="0.25">
      <c r="A7152" s="17" t="s">
        <v>7320</v>
      </c>
      <c r="E7152" s="17" t="s">
        <v>7320</v>
      </c>
    </row>
    <row r="7153" spans="1:5" x14ac:dyDescent="0.25">
      <c r="A7153" s="17" t="s">
        <v>7321</v>
      </c>
      <c r="E7153" s="17" t="s">
        <v>7321</v>
      </c>
    </row>
    <row r="7154" spans="1:5" x14ac:dyDescent="0.25">
      <c r="A7154" s="17" t="s">
        <v>7322</v>
      </c>
      <c r="E7154" s="17" t="s">
        <v>7322</v>
      </c>
    </row>
    <row r="7155" spans="1:5" x14ac:dyDescent="0.25">
      <c r="A7155" s="17" t="s">
        <v>7323</v>
      </c>
      <c r="E7155" s="17" t="s">
        <v>7323</v>
      </c>
    </row>
    <row r="7156" spans="1:5" x14ac:dyDescent="0.25">
      <c r="A7156" s="17" t="s">
        <v>7324</v>
      </c>
      <c r="E7156" s="17" t="s">
        <v>7324</v>
      </c>
    </row>
    <row r="7157" spans="1:5" x14ac:dyDescent="0.25">
      <c r="A7157" s="17" t="s">
        <v>7325</v>
      </c>
      <c r="E7157" s="17" t="s">
        <v>7325</v>
      </c>
    </row>
    <row r="7158" spans="1:5" x14ac:dyDescent="0.25">
      <c r="A7158" s="17" t="s">
        <v>7326</v>
      </c>
      <c r="E7158" s="17" t="s">
        <v>7326</v>
      </c>
    </row>
    <row r="7159" spans="1:5" x14ac:dyDescent="0.25">
      <c r="A7159" s="17" t="s">
        <v>7327</v>
      </c>
      <c r="E7159" s="17" t="s">
        <v>7327</v>
      </c>
    </row>
    <row r="7160" spans="1:5" x14ac:dyDescent="0.25">
      <c r="A7160" s="17" t="s">
        <v>7328</v>
      </c>
      <c r="E7160" s="17" t="s">
        <v>7328</v>
      </c>
    </row>
    <row r="7161" spans="1:5" x14ac:dyDescent="0.25">
      <c r="A7161" s="17" t="s">
        <v>7329</v>
      </c>
      <c r="E7161" s="17" t="s">
        <v>7329</v>
      </c>
    </row>
    <row r="7162" spans="1:5" x14ac:dyDescent="0.25">
      <c r="A7162" s="17" t="s">
        <v>7330</v>
      </c>
      <c r="E7162" s="17" t="s">
        <v>7330</v>
      </c>
    </row>
    <row r="7163" spans="1:5" x14ac:dyDescent="0.25">
      <c r="A7163" s="17" t="s">
        <v>7331</v>
      </c>
      <c r="E7163" s="17" t="s">
        <v>7331</v>
      </c>
    </row>
    <row r="7164" spans="1:5" x14ac:dyDescent="0.25">
      <c r="A7164" s="17" t="s">
        <v>7332</v>
      </c>
      <c r="E7164" s="17" t="s">
        <v>7332</v>
      </c>
    </row>
    <row r="7165" spans="1:5" x14ac:dyDescent="0.25">
      <c r="A7165" s="17" t="s">
        <v>7333</v>
      </c>
      <c r="E7165" s="17" t="s">
        <v>7333</v>
      </c>
    </row>
    <row r="7166" spans="1:5" x14ac:dyDescent="0.25">
      <c r="A7166" s="17" t="s">
        <v>7334</v>
      </c>
      <c r="E7166" s="17" t="s">
        <v>7334</v>
      </c>
    </row>
    <row r="7167" spans="1:5" x14ac:dyDescent="0.25">
      <c r="A7167" s="17" t="s">
        <v>7335</v>
      </c>
      <c r="E7167" s="17" t="s">
        <v>7335</v>
      </c>
    </row>
    <row r="7168" spans="1:5" x14ac:dyDescent="0.25">
      <c r="A7168" s="17" t="s">
        <v>7336</v>
      </c>
      <c r="E7168" s="17" t="s">
        <v>7336</v>
      </c>
    </row>
    <row r="7169" spans="1:5" x14ac:dyDescent="0.25">
      <c r="A7169" s="17" t="s">
        <v>7337</v>
      </c>
      <c r="E7169" s="17" t="s">
        <v>7337</v>
      </c>
    </row>
    <row r="7170" spans="1:5" x14ac:dyDescent="0.25">
      <c r="A7170" s="17" t="s">
        <v>7338</v>
      </c>
      <c r="E7170" s="17" t="s">
        <v>7338</v>
      </c>
    </row>
    <row r="7171" spans="1:5" x14ac:dyDescent="0.25">
      <c r="A7171" s="17" t="s">
        <v>7339</v>
      </c>
      <c r="E7171" s="17" t="s">
        <v>7339</v>
      </c>
    </row>
    <row r="7172" spans="1:5" x14ac:dyDescent="0.25">
      <c r="A7172" s="17" t="s">
        <v>7340</v>
      </c>
      <c r="E7172" s="17" t="s">
        <v>7340</v>
      </c>
    </row>
    <row r="7173" spans="1:5" x14ac:dyDescent="0.25">
      <c r="A7173" s="17" t="s">
        <v>7341</v>
      </c>
      <c r="E7173" s="17" t="s">
        <v>7341</v>
      </c>
    </row>
    <row r="7174" spans="1:5" x14ac:dyDescent="0.25">
      <c r="A7174" s="17" t="s">
        <v>7342</v>
      </c>
      <c r="E7174" s="17" t="s">
        <v>7342</v>
      </c>
    </row>
    <row r="7175" spans="1:5" x14ac:dyDescent="0.25">
      <c r="A7175" s="17" t="s">
        <v>7343</v>
      </c>
      <c r="E7175" s="17" t="s">
        <v>7343</v>
      </c>
    </row>
    <row r="7176" spans="1:5" x14ac:dyDescent="0.25">
      <c r="A7176" s="17" t="s">
        <v>7344</v>
      </c>
      <c r="E7176" s="17" t="s">
        <v>7344</v>
      </c>
    </row>
    <row r="7177" spans="1:5" x14ac:dyDescent="0.25">
      <c r="A7177" s="17" t="s">
        <v>7345</v>
      </c>
      <c r="E7177" s="17" t="s">
        <v>7345</v>
      </c>
    </row>
    <row r="7178" spans="1:5" x14ac:dyDescent="0.25">
      <c r="A7178" s="17" t="s">
        <v>7346</v>
      </c>
      <c r="E7178" s="17" t="s">
        <v>7346</v>
      </c>
    </row>
    <row r="7179" spans="1:5" x14ac:dyDescent="0.25">
      <c r="A7179" s="17" t="s">
        <v>7347</v>
      </c>
      <c r="E7179" s="17" t="s">
        <v>7347</v>
      </c>
    </row>
    <row r="7180" spans="1:5" x14ac:dyDescent="0.25">
      <c r="A7180" s="17" t="s">
        <v>7348</v>
      </c>
      <c r="E7180" s="17" t="s">
        <v>7348</v>
      </c>
    </row>
    <row r="7181" spans="1:5" x14ac:dyDescent="0.25">
      <c r="A7181" s="17" t="s">
        <v>7349</v>
      </c>
      <c r="E7181" s="17" t="s">
        <v>7349</v>
      </c>
    </row>
    <row r="7182" spans="1:5" x14ac:dyDescent="0.25">
      <c r="A7182" s="17" t="s">
        <v>7350</v>
      </c>
      <c r="E7182" s="17" t="s">
        <v>7350</v>
      </c>
    </row>
    <row r="7183" spans="1:5" x14ac:dyDescent="0.25">
      <c r="A7183" s="17" t="s">
        <v>7351</v>
      </c>
      <c r="E7183" s="17" t="s">
        <v>7351</v>
      </c>
    </row>
    <row r="7184" spans="1:5" x14ac:dyDescent="0.25">
      <c r="A7184" s="17" t="s">
        <v>7352</v>
      </c>
      <c r="E7184" s="17" t="s">
        <v>7352</v>
      </c>
    </row>
    <row r="7185" spans="1:5" x14ac:dyDescent="0.25">
      <c r="A7185" s="17" t="s">
        <v>7353</v>
      </c>
      <c r="E7185" s="17" t="s">
        <v>7353</v>
      </c>
    </row>
    <row r="7186" spans="1:5" x14ac:dyDescent="0.25">
      <c r="A7186" s="17" t="s">
        <v>7354</v>
      </c>
      <c r="E7186" s="17" t="s">
        <v>7354</v>
      </c>
    </row>
    <row r="7187" spans="1:5" x14ac:dyDescent="0.25">
      <c r="A7187" s="17" t="s">
        <v>7355</v>
      </c>
      <c r="E7187" s="17" t="s">
        <v>7355</v>
      </c>
    </row>
    <row r="7188" spans="1:5" x14ac:dyDescent="0.25">
      <c r="A7188" s="17" t="s">
        <v>7356</v>
      </c>
      <c r="E7188" s="17" t="s">
        <v>7356</v>
      </c>
    </row>
    <row r="7189" spans="1:5" x14ac:dyDescent="0.25">
      <c r="A7189" s="17" t="s">
        <v>7357</v>
      </c>
      <c r="E7189" s="17" t="s">
        <v>7357</v>
      </c>
    </row>
    <row r="7190" spans="1:5" x14ac:dyDescent="0.25">
      <c r="A7190" s="17" t="s">
        <v>7358</v>
      </c>
      <c r="E7190" s="17" t="s">
        <v>7358</v>
      </c>
    </row>
    <row r="7191" spans="1:5" x14ac:dyDescent="0.25">
      <c r="A7191" s="17" t="s">
        <v>7359</v>
      </c>
      <c r="E7191" s="17" t="s">
        <v>7359</v>
      </c>
    </row>
    <row r="7192" spans="1:5" x14ac:dyDescent="0.25">
      <c r="A7192" s="17" t="s">
        <v>7360</v>
      </c>
      <c r="E7192" s="17" t="s">
        <v>7360</v>
      </c>
    </row>
    <row r="7193" spans="1:5" x14ac:dyDescent="0.25">
      <c r="A7193" s="17" t="s">
        <v>7361</v>
      </c>
      <c r="E7193" s="17" t="s">
        <v>7361</v>
      </c>
    </row>
    <row r="7194" spans="1:5" x14ac:dyDescent="0.25">
      <c r="A7194" s="17" t="s">
        <v>7362</v>
      </c>
      <c r="E7194" s="17" t="s">
        <v>7362</v>
      </c>
    </row>
    <row r="7195" spans="1:5" x14ac:dyDescent="0.25">
      <c r="A7195" s="17" t="s">
        <v>7363</v>
      </c>
      <c r="E7195" s="17" t="s">
        <v>7363</v>
      </c>
    </row>
    <row r="7196" spans="1:5" x14ac:dyDescent="0.25">
      <c r="A7196" s="17" t="s">
        <v>7364</v>
      </c>
      <c r="E7196" s="17" t="s">
        <v>7364</v>
      </c>
    </row>
    <row r="7197" spans="1:5" x14ac:dyDescent="0.25">
      <c r="A7197" s="17" t="s">
        <v>7365</v>
      </c>
      <c r="E7197" s="17" t="s">
        <v>7365</v>
      </c>
    </row>
    <row r="7198" spans="1:5" x14ac:dyDescent="0.25">
      <c r="A7198" s="17" t="s">
        <v>7366</v>
      </c>
      <c r="E7198" s="17" t="s">
        <v>7366</v>
      </c>
    </row>
    <row r="7199" spans="1:5" x14ac:dyDescent="0.25">
      <c r="A7199" s="17" t="s">
        <v>7367</v>
      </c>
      <c r="E7199" s="17" t="s">
        <v>7367</v>
      </c>
    </row>
    <row r="7200" spans="1:5" x14ac:dyDescent="0.25">
      <c r="A7200" s="17" t="s">
        <v>7368</v>
      </c>
      <c r="E7200" s="17" t="s">
        <v>7368</v>
      </c>
    </row>
    <row r="7201" spans="1:5" x14ac:dyDescent="0.25">
      <c r="A7201" s="17" t="s">
        <v>7369</v>
      </c>
      <c r="E7201" s="17" t="s">
        <v>7369</v>
      </c>
    </row>
    <row r="7202" spans="1:5" x14ac:dyDescent="0.25">
      <c r="A7202" s="17" t="s">
        <v>7370</v>
      </c>
      <c r="E7202" s="17" t="s">
        <v>7370</v>
      </c>
    </row>
    <row r="7203" spans="1:5" x14ac:dyDescent="0.25">
      <c r="A7203" s="17" t="s">
        <v>7371</v>
      </c>
      <c r="E7203" s="17" t="s">
        <v>7371</v>
      </c>
    </row>
    <row r="7204" spans="1:5" x14ac:dyDescent="0.25">
      <c r="A7204" s="17" t="s">
        <v>7372</v>
      </c>
      <c r="E7204" s="17" t="s">
        <v>7372</v>
      </c>
    </row>
    <row r="7205" spans="1:5" x14ac:dyDescent="0.25">
      <c r="A7205" s="17" t="s">
        <v>7373</v>
      </c>
      <c r="E7205" s="17" t="s">
        <v>7373</v>
      </c>
    </row>
    <row r="7206" spans="1:5" x14ac:dyDescent="0.25">
      <c r="A7206" s="17" t="s">
        <v>7374</v>
      </c>
      <c r="E7206" s="17" t="s">
        <v>7374</v>
      </c>
    </row>
    <row r="7207" spans="1:5" x14ac:dyDescent="0.25">
      <c r="A7207" s="17" t="s">
        <v>7375</v>
      </c>
      <c r="E7207" s="17" t="s">
        <v>7375</v>
      </c>
    </row>
    <row r="7208" spans="1:5" x14ac:dyDescent="0.25">
      <c r="A7208" s="17" t="s">
        <v>7376</v>
      </c>
      <c r="E7208" s="17" t="s">
        <v>7376</v>
      </c>
    </row>
    <row r="7209" spans="1:5" x14ac:dyDescent="0.25">
      <c r="A7209" s="17" t="s">
        <v>7377</v>
      </c>
      <c r="E7209" s="17" t="s">
        <v>7377</v>
      </c>
    </row>
    <row r="7210" spans="1:5" x14ac:dyDescent="0.25">
      <c r="A7210" s="17" t="s">
        <v>7378</v>
      </c>
      <c r="E7210" s="17" t="s">
        <v>7378</v>
      </c>
    </row>
    <row r="7211" spans="1:5" x14ac:dyDescent="0.25">
      <c r="A7211" s="17" t="s">
        <v>7379</v>
      </c>
      <c r="E7211" s="17" t="s">
        <v>7379</v>
      </c>
    </row>
    <row r="7212" spans="1:5" x14ac:dyDescent="0.25">
      <c r="A7212" s="17" t="s">
        <v>7380</v>
      </c>
      <c r="E7212" s="17" t="s">
        <v>7380</v>
      </c>
    </row>
    <row r="7213" spans="1:5" x14ac:dyDescent="0.25">
      <c r="A7213" s="17" t="s">
        <v>7381</v>
      </c>
      <c r="E7213" s="17" t="s">
        <v>7381</v>
      </c>
    </row>
    <row r="7214" spans="1:5" x14ac:dyDescent="0.25">
      <c r="A7214" s="17" t="s">
        <v>7382</v>
      </c>
      <c r="E7214" s="17" t="s">
        <v>7382</v>
      </c>
    </row>
    <row r="7215" spans="1:5" x14ac:dyDescent="0.25">
      <c r="A7215" s="17" t="s">
        <v>7383</v>
      </c>
      <c r="E7215" s="17" t="s">
        <v>7383</v>
      </c>
    </row>
    <row r="7216" spans="1:5" x14ac:dyDescent="0.25">
      <c r="A7216" s="17" t="s">
        <v>7384</v>
      </c>
      <c r="E7216" s="17" t="s">
        <v>7384</v>
      </c>
    </row>
    <row r="7217" spans="1:5" x14ac:dyDescent="0.25">
      <c r="A7217" s="17" t="s">
        <v>7385</v>
      </c>
      <c r="E7217" s="17" t="s">
        <v>7385</v>
      </c>
    </row>
    <row r="7218" spans="1:5" x14ac:dyDescent="0.25">
      <c r="A7218" s="17" t="s">
        <v>7386</v>
      </c>
      <c r="E7218" s="17" t="s">
        <v>7386</v>
      </c>
    </row>
    <row r="7219" spans="1:5" x14ac:dyDescent="0.25">
      <c r="A7219" s="17" t="s">
        <v>7387</v>
      </c>
      <c r="E7219" s="17" t="s">
        <v>7387</v>
      </c>
    </row>
    <row r="7220" spans="1:5" x14ac:dyDescent="0.25">
      <c r="A7220" s="17" t="s">
        <v>7388</v>
      </c>
      <c r="E7220" s="17" t="s">
        <v>7388</v>
      </c>
    </row>
    <row r="7221" spans="1:5" x14ac:dyDescent="0.25">
      <c r="A7221" s="17" t="s">
        <v>7389</v>
      </c>
      <c r="E7221" s="17" t="s">
        <v>7389</v>
      </c>
    </row>
    <row r="7222" spans="1:5" x14ac:dyDescent="0.25">
      <c r="A7222" s="17" t="s">
        <v>7390</v>
      </c>
      <c r="E7222" s="17" t="s">
        <v>7390</v>
      </c>
    </row>
    <row r="7223" spans="1:5" x14ac:dyDescent="0.25">
      <c r="A7223" s="17" t="s">
        <v>7391</v>
      </c>
      <c r="E7223" s="17" t="s">
        <v>7391</v>
      </c>
    </row>
    <row r="7224" spans="1:5" x14ac:dyDescent="0.25">
      <c r="A7224" s="17" t="s">
        <v>7392</v>
      </c>
      <c r="E7224" s="17" t="s">
        <v>7392</v>
      </c>
    </row>
    <row r="7225" spans="1:5" x14ac:dyDescent="0.25">
      <c r="A7225" s="17" t="s">
        <v>7393</v>
      </c>
      <c r="E7225" s="17" t="s">
        <v>7393</v>
      </c>
    </row>
    <row r="7226" spans="1:5" x14ac:dyDescent="0.25">
      <c r="A7226" s="17" t="s">
        <v>7394</v>
      </c>
      <c r="E7226" s="17" t="s">
        <v>7394</v>
      </c>
    </row>
    <row r="7227" spans="1:5" x14ac:dyDescent="0.25">
      <c r="A7227" s="17" t="s">
        <v>7395</v>
      </c>
      <c r="E7227" s="17" t="s">
        <v>7395</v>
      </c>
    </row>
    <row r="7228" spans="1:5" x14ac:dyDescent="0.25">
      <c r="A7228" s="17" t="s">
        <v>7396</v>
      </c>
      <c r="E7228" s="17" t="s">
        <v>7396</v>
      </c>
    </row>
    <row r="7229" spans="1:5" x14ac:dyDescent="0.25">
      <c r="A7229" s="17" t="s">
        <v>7397</v>
      </c>
      <c r="E7229" s="17" t="s">
        <v>7397</v>
      </c>
    </row>
    <row r="7230" spans="1:5" x14ac:dyDescent="0.25">
      <c r="A7230" s="17" t="s">
        <v>7398</v>
      </c>
      <c r="E7230" s="17" t="s">
        <v>7398</v>
      </c>
    </row>
    <row r="7231" spans="1:5" x14ac:dyDescent="0.25">
      <c r="A7231" s="17" t="s">
        <v>7399</v>
      </c>
      <c r="E7231" s="17" t="s">
        <v>7399</v>
      </c>
    </row>
    <row r="7232" spans="1:5" x14ac:dyDescent="0.25">
      <c r="A7232" s="17" t="s">
        <v>7400</v>
      </c>
      <c r="E7232" s="17" t="s">
        <v>7400</v>
      </c>
    </row>
    <row r="7233" spans="1:5" x14ac:dyDescent="0.25">
      <c r="A7233" s="17" t="s">
        <v>7401</v>
      </c>
      <c r="E7233" s="17" t="s">
        <v>7401</v>
      </c>
    </row>
    <row r="7234" spans="1:5" x14ac:dyDescent="0.25">
      <c r="A7234" s="17" t="s">
        <v>7402</v>
      </c>
      <c r="E7234" s="17" t="s">
        <v>7402</v>
      </c>
    </row>
    <row r="7235" spans="1:5" x14ac:dyDescent="0.25">
      <c r="A7235" s="17" t="s">
        <v>7403</v>
      </c>
      <c r="E7235" s="17" t="s">
        <v>7403</v>
      </c>
    </row>
    <row r="7236" spans="1:5" x14ac:dyDescent="0.25">
      <c r="A7236" s="17" t="s">
        <v>7404</v>
      </c>
      <c r="E7236" s="17" t="s">
        <v>7404</v>
      </c>
    </row>
    <row r="7237" spans="1:5" x14ac:dyDescent="0.25">
      <c r="A7237" s="17" t="s">
        <v>7405</v>
      </c>
      <c r="E7237" s="17" t="s">
        <v>7405</v>
      </c>
    </row>
    <row r="7238" spans="1:5" x14ac:dyDescent="0.25">
      <c r="A7238" s="17" t="s">
        <v>7406</v>
      </c>
      <c r="E7238" s="17" t="s">
        <v>7406</v>
      </c>
    </row>
    <row r="7239" spans="1:5" x14ac:dyDescent="0.25">
      <c r="A7239" s="17" t="s">
        <v>7407</v>
      </c>
      <c r="E7239" s="17" t="s">
        <v>7407</v>
      </c>
    </row>
    <row r="7240" spans="1:5" x14ac:dyDescent="0.25">
      <c r="A7240" s="17" t="s">
        <v>7408</v>
      </c>
      <c r="E7240" s="17" t="s">
        <v>7408</v>
      </c>
    </row>
    <row r="7241" spans="1:5" x14ac:dyDescent="0.25">
      <c r="A7241" s="17" t="s">
        <v>7409</v>
      </c>
      <c r="E7241" s="17" t="s">
        <v>7409</v>
      </c>
    </row>
    <row r="7242" spans="1:5" x14ac:dyDescent="0.25">
      <c r="A7242" s="17" t="s">
        <v>7410</v>
      </c>
      <c r="E7242" s="17" t="s">
        <v>7410</v>
      </c>
    </row>
    <row r="7243" spans="1:5" x14ac:dyDescent="0.25">
      <c r="A7243" s="17" t="s">
        <v>7411</v>
      </c>
      <c r="E7243" s="17" t="s">
        <v>7411</v>
      </c>
    </row>
    <row r="7244" spans="1:5" x14ac:dyDescent="0.25">
      <c r="A7244" s="17" t="s">
        <v>7412</v>
      </c>
      <c r="E7244" s="17" t="s">
        <v>7412</v>
      </c>
    </row>
    <row r="7245" spans="1:5" x14ac:dyDescent="0.25">
      <c r="A7245" s="17" t="s">
        <v>7413</v>
      </c>
      <c r="E7245" s="17" t="s">
        <v>7413</v>
      </c>
    </row>
    <row r="7246" spans="1:5" x14ac:dyDescent="0.25">
      <c r="A7246" s="17" t="s">
        <v>7414</v>
      </c>
      <c r="E7246" s="17" t="s">
        <v>7414</v>
      </c>
    </row>
    <row r="7247" spans="1:5" x14ac:dyDescent="0.25">
      <c r="A7247" s="17" t="s">
        <v>7415</v>
      </c>
      <c r="E7247" s="17" t="s">
        <v>7415</v>
      </c>
    </row>
    <row r="7248" spans="1:5" x14ac:dyDescent="0.25">
      <c r="A7248" s="17" t="s">
        <v>7416</v>
      </c>
      <c r="E7248" s="17" t="s">
        <v>7416</v>
      </c>
    </row>
    <row r="7249" spans="1:5" x14ac:dyDescent="0.25">
      <c r="A7249" s="17" t="s">
        <v>7417</v>
      </c>
      <c r="E7249" s="17" t="s">
        <v>7417</v>
      </c>
    </row>
    <row r="7250" spans="1:5" x14ac:dyDescent="0.25">
      <c r="A7250" s="17" t="s">
        <v>7418</v>
      </c>
      <c r="E7250" s="17" t="s">
        <v>7418</v>
      </c>
    </row>
    <row r="7251" spans="1:5" x14ac:dyDescent="0.25">
      <c r="A7251" s="17" t="s">
        <v>7419</v>
      </c>
      <c r="E7251" s="17" t="s">
        <v>7419</v>
      </c>
    </row>
    <row r="7252" spans="1:5" x14ac:dyDescent="0.25">
      <c r="A7252" s="17" t="s">
        <v>7420</v>
      </c>
      <c r="E7252" s="17" t="s">
        <v>7420</v>
      </c>
    </row>
    <row r="7253" spans="1:5" x14ac:dyDescent="0.25">
      <c r="A7253" s="17" t="s">
        <v>7421</v>
      </c>
      <c r="E7253" s="17" t="s">
        <v>7421</v>
      </c>
    </row>
    <row r="7254" spans="1:5" x14ac:dyDescent="0.25">
      <c r="A7254" s="17" t="s">
        <v>7422</v>
      </c>
      <c r="E7254" s="17" t="s">
        <v>7422</v>
      </c>
    </row>
    <row r="7255" spans="1:5" x14ac:dyDescent="0.25">
      <c r="A7255" s="17" t="s">
        <v>7423</v>
      </c>
      <c r="E7255" s="17" t="s">
        <v>7423</v>
      </c>
    </row>
    <row r="7256" spans="1:5" x14ac:dyDescent="0.25">
      <c r="A7256" s="17" t="s">
        <v>7424</v>
      </c>
      <c r="E7256" s="17" t="s">
        <v>7424</v>
      </c>
    </row>
    <row r="7257" spans="1:5" x14ac:dyDescent="0.25">
      <c r="A7257" s="17" t="s">
        <v>7425</v>
      </c>
      <c r="E7257" s="17" t="s">
        <v>7425</v>
      </c>
    </row>
    <row r="7258" spans="1:5" x14ac:dyDescent="0.25">
      <c r="A7258" s="17" t="s">
        <v>7426</v>
      </c>
      <c r="E7258" s="17" t="s">
        <v>7426</v>
      </c>
    </row>
    <row r="7259" spans="1:5" x14ac:dyDescent="0.25">
      <c r="A7259" s="17" t="s">
        <v>7427</v>
      </c>
      <c r="E7259" s="17" t="s">
        <v>7427</v>
      </c>
    </row>
    <row r="7260" spans="1:5" x14ac:dyDescent="0.25">
      <c r="A7260" s="17" t="s">
        <v>7428</v>
      </c>
      <c r="E7260" s="17" t="s">
        <v>7428</v>
      </c>
    </row>
    <row r="7261" spans="1:5" x14ac:dyDescent="0.25">
      <c r="A7261" s="17" t="s">
        <v>7429</v>
      </c>
      <c r="E7261" s="17" t="s">
        <v>7429</v>
      </c>
    </row>
    <row r="7262" spans="1:5" x14ac:dyDescent="0.25">
      <c r="A7262" s="17" t="s">
        <v>7430</v>
      </c>
      <c r="E7262" s="17" t="s">
        <v>7430</v>
      </c>
    </row>
    <row r="7263" spans="1:5" x14ac:dyDescent="0.25">
      <c r="A7263" s="17" t="s">
        <v>7431</v>
      </c>
      <c r="E7263" s="17" t="s">
        <v>7431</v>
      </c>
    </row>
    <row r="7264" spans="1:5" x14ac:dyDescent="0.25">
      <c r="A7264" s="17" t="s">
        <v>7432</v>
      </c>
      <c r="E7264" s="17" t="s">
        <v>7432</v>
      </c>
    </row>
    <row r="7265" spans="1:5" x14ac:dyDescent="0.25">
      <c r="A7265" s="17" t="s">
        <v>7433</v>
      </c>
      <c r="E7265" s="17" t="s">
        <v>7433</v>
      </c>
    </row>
    <row r="7266" spans="1:5" x14ac:dyDescent="0.25">
      <c r="A7266" s="17" t="s">
        <v>7434</v>
      </c>
      <c r="E7266" s="17" t="s">
        <v>7434</v>
      </c>
    </row>
    <row r="7267" spans="1:5" x14ac:dyDescent="0.25">
      <c r="A7267" s="17" t="s">
        <v>7435</v>
      </c>
      <c r="E7267" s="17" t="s">
        <v>7435</v>
      </c>
    </row>
    <row r="7268" spans="1:5" x14ac:dyDescent="0.25">
      <c r="A7268" s="17" t="s">
        <v>7436</v>
      </c>
      <c r="E7268" s="17" t="s">
        <v>7436</v>
      </c>
    </row>
    <row r="7269" spans="1:5" x14ac:dyDescent="0.25">
      <c r="A7269" s="17" t="s">
        <v>7437</v>
      </c>
      <c r="E7269" s="17" t="s">
        <v>7437</v>
      </c>
    </row>
    <row r="7270" spans="1:5" x14ac:dyDescent="0.25">
      <c r="A7270" s="17" t="s">
        <v>7438</v>
      </c>
      <c r="E7270" s="17" t="s">
        <v>7438</v>
      </c>
    </row>
    <row r="7271" spans="1:5" x14ac:dyDescent="0.25">
      <c r="A7271" s="17" t="s">
        <v>7439</v>
      </c>
      <c r="E7271" s="17" t="s">
        <v>7439</v>
      </c>
    </row>
    <row r="7272" spans="1:5" x14ac:dyDescent="0.25">
      <c r="A7272" s="17" t="s">
        <v>7440</v>
      </c>
      <c r="E7272" s="17" t="s">
        <v>7440</v>
      </c>
    </row>
    <row r="7273" spans="1:5" x14ac:dyDescent="0.25">
      <c r="A7273" s="17" t="s">
        <v>7441</v>
      </c>
      <c r="E7273" s="17" t="s">
        <v>7441</v>
      </c>
    </row>
    <row r="7274" spans="1:5" x14ac:dyDescent="0.25">
      <c r="A7274" s="17" t="s">
        <v>7442</v>
      </c>
      <c r="E7274" s="17" t="s">
        <v>7442</v>
      </c>
    </row>
    <row r="7275" spans="1:5" x14ac:dyDescent="0.25">
      <c r="A7275" s="17" t="s">
        <v>7443</v>
      </c>
      <c r="E7275" s="17" t="s">
        <v>7443</v>
      </c>
    </row>
    <row r="7276" spans="1:5" x14ac:dyDescent="0.25">
      <c r="A7276" s="17" t="s">
        <v>7444</v>
      </c>
      <c r="E7276" s="17" t="s">
        <v>7444</v>
      </c>
    </row>
    <row r="7277" spans="1:5" x14ac:dyDescent="0.25">
      <c r="A7277" s="17" t="s">
        <v>7445</v>
      </c>
      <c r="E7277" s="17" t="s">
        <v>7445</v>
      </c>
    </row>
    <row r="7278" spans="1:5" x14ac:dyDescent="0.25">
      <c r="A7278" s="17" t="s">
        <v>7446</v>
      </c>
      <c r="E7278" s="17" t="s">
        <v>7446</v>
      </c>
    </row>
    <row r="7279" spans="1:5" x14ac:dyDescent="0.25">
      <c r="A7279" s="17" t="s">
        <v>7447</v>
      </c>
      <c r="E7279" s="17" t="s">
        <v>7447</v>
      </c>
    </row>
    <row r="7280" spans="1:5" x14ac:dyDescent="0.25">
      <c r="A7280" s="17" t="s">
        <v>7448</v>
      </c>
      <c r="E7280" s="17" t="s">
        <v>7448</v>
      </c>
    </row>
    <row r="7281" spans="1:5" x14ac:dyDescent="0.25">
      <c r="A7281" s="17" t="s">
        <v>7449</v>
      </c>
      <c r="E7281" s="17" t="s">
        <v>7449</v>
      </c>
    </row>
    <row r="7282" spans="1:5" x14ac:dyDescent="0.25">
      <c r="A7282" s="17" t="s">
        <v>7450</v>
      </c>
      <c r="E7282" s="17" t="s">
        <v>7450</v>
      </c>
    </row>
    <row r="7283" spans="1:5" x14ac:dyDescent="0.25">
      <c r="A7283" s="17" t="s">
        <v>7451</v>
      </c>
      <c r="E7283" s="17" t="s">
        <v>7451</v>
      </c>
    </row>
    <row r="7284" spans="1:5" x14ac:dyDescent="0.25">
      <c r="A7284" s="17" t="s">
        <v>7452</v>
      </c>
      <c r="E7284" s="17" t="s">
        <v>7452</v>
      </c>
    </row>
    <row r="7285" spans="1:5" x14ac:dyDescent="0.25">
      <c r="A7285" s="17" t="s">
        <v>7453</v>
      </c>
      <c r="E7285" s="17" t="s">
        <v>7453</v>
      </c>
    </row>
    <row r="7286" spans="1:5" x14ac:dyDescent="0.25">
      <c r="A7286" s="17" t="s">
        <v>7454</v>
      </c>
      <c r="E7286" s="17" t="s">
        <v>7454</v>
      </c>
    </row>
    <row r="7287" spans="1:5" x14ac:dyDescent="0.25">
      <c r="A7287" s="17" t="s">
        <v>7455</v>
      </c>
      <c r="E7287" s="17" t="s">
        <v>7455</v>
      </c>
    </row>
    <row r="7288" spans="1:5" x14ac:dyDescent="0.25">
      <c r="A7288" s="17" t="s">
        <v>7456</v>
      </c>
      <c r="E7288" s="17" t="s">
        <v>7456</v>
      </c>
    </row>
    <row r="7289" spans="1:5" x14ac:dyDescent="0.25">
      <c r="A7289" s="17" t="s">
        <v>7457</v>
      </c>
      <c r="E7289" s="17" t="s">
        <v>7457</v>
      </c>
    </row>
    <row r="7290" spans="1:5" x14ac:dyDescent="0.25">
      <c r="A7290" s="17" t="s">
        <v>7458</v>
      </c>
      <c r="E7290" s="17" t="s">
        <v>7458</v>
      </c>
    </row>
    <row r="7291" spans="1:5" x14ac:dyDescent="0.25">
      <c r="A7291" s="17" t="s">
        <v>7459</v>
      </c>
      <c r="E7291" s="17" t="s">
        <v>7459</v>
      </c>
    </row>
    <row r="7292" spans="1:5" x14ac:dyDescent="0.25">
      <c r="A7292" s="17" t="s">
        <v>7460</v>
      </c>
      <c r="E7292" s="17" t="s">
        <v>7460</v>
      </c>
    </row>
    <row r="7293" spans="1:5" x14ac:dyDescent="0.25">
      <c r="A7293" s="17" t="s">
        <v>7461</v>
      </c>
      <c r="E7293" s="17" t="s">
        <v>7461</v>
      </c>
    </row>
    <row r="7294" spans="1:5" x14ac:dyDescent="0.25">
      <c r="A7294" s="17" t="s">
        <v>7462</v>
      </c>
      <c r="E7294" s="17" t="s">
        <v>7462</v>
      </c>
    </row>
    <row r="7295" spans="1:5" x14ac:dyDescent="0.25">
      <c r="A7295" s="17" t="s">
        <v>7463</v>
      </c>
      <c r="E7295" s="17" t="s">
        <v>7463</v>
      </c>
    </row>
    <row r="7296" spans="1:5" x14ac:dyDescent="0.25">
      <c r="A7296" s="17" t="s">
        <v>7464</v>
      </c>
      <c r="E7296" s="17" t="s">
        <v>7464</v>
      </c>
    </row>
    <row r="7297" spans="1:5" x14ac:dyDescent="0.25">
      <c r="A7297" s="17" t="s">
        <v>7465</v>
      </c>
      <c r="E7297" s="17" t="s">
        <v>7465</v>
      </c>
    </row>
    <row r="7298" spans="1:5" x14ac:dyDescent="0.25">
      <c r="A7298" s="17" t="s">
        <v>7466</v>
      </c>
      <c r="E7298" s="17" t="s">
        <v>7466</v>
      </c>
    </row>
    <row r="7299" spans="1:5" x14ac:dyDescent="0.25">
      <c r="A7299" s="17" t="s">
        <v>7467</v>
      </c>
      <c r="E7299" s="17" t="s">
        <v>7467</v>
      </c>
    </row>
    <row r="7300" spans="1:5" x14ac:dyDescent="0.25">
      <c r="A7300" s="17" t="s">
        <v>7468</v>
      </c>
      <c r="E7300" s="17" t="s">
        <v>7468</v>
      </c>
    </row>
    <row r="7301" spans="1:5" x14ac:dyDescent="0.25">
      <c r="A7301" s="17" t="s">
        <v>7469</v>
      </c>
      <c r="E7301" s="17" t="s">
        <v>7469</v>
      </c>
    </row>
    <row r="7302" spans="1:5" x14ac:dyDescent="0.25">
      <c r="A7302" s="17" t="s">
        <v>7470</v>
      </c>
      <c r="E7302" s="17" t="s">
        <v>7470</v>
      </c>
    </row>
    <row r="7303" spans="1:5" x14ac:dyDescent="0.25">
      <c r="A7303" s="17" t="s">
        <v>7471</v>
      </c>
      <c r="E7303" s="17" t="s">
        <v>7471</v>
      </c>
    </row>
    <row r="7304" spans="1:5" x14ac:dyDescent="0.25">
      <c r="A7304" s="17" t="s">
        <v>7472</v>
      </c>
      <c r="E7304" s="17" t="s">
        <v>7472</v>
      </c>
    </row>
    <row r="7305" spans="1:5" x14ac:dyDescent="0.25">
      <c r="A7305" s="17" t="s">
        <v>7473</v>
      </c>
      <c r="E7305" s="17" t="s">
        <v>7473</v>
      </c>
    </row>
    <row r="7306" spans="1:5" x14ac:dyDescent="0.25">
      <c r="A7306" s="17" t="s">
        <v>7474</v>
      </c>
      <c r="E7306" s="17" t="s">
        <v>7474</v>
      </c>
    </row>
    <row r="7307" spans="1:5" x14ac:dyDescent="0.25">
      <c r="A7307" s="17" t="s">
        <v>7475</v>
      </c>
      <c r="E7307" s="17" t="s">
        <v>7475</v>
      </c>
    </row>
    <row r="7308" spans="1:5" x14ac:dyDescent="0.25">
      <c r="A7308" s="17" t="s">
        <v>7476</v>
      </c>
      <c r="E7308" s="17" t="s">
        <v>7476</v>
      </c>
    </row>
    <row r="7309" spans="1:5" x14ac:dyDescent="0.25">
      <c r="A7309" s="17" t="s">
        <v>7477</v>
      </c>
      <c r="E7309" s="17" t="s">
        <v>7477</v>
      </c>
    </row>
    <row r="7310" spans="1:5" x14ac:dyDescent="0.25">
      <c r="A7310" s="17" t="s">
        <v>7478</v>
      </c>
      <c r="E7310" s="17" t="s">
        <v>7478</v>
      </c>
    </row>
    <row r="7311" spans="1:5" x14ac:dyDescent="0.25">
      <c r="A7311" s="17" t="s">
        <v>7479</v>
      </c>
      <c r="E7311" s="17" t="s">
        <v>7479</v>
      </c>
    </row>
    <row r="7312" spans="1:5" x14ac:dyDescent="0.25">
      <c r="A7312" s="17" t="s">
        <v>7480</v>
      </c>
      <c r="E7312" s="17" t="s">
        <v>7480</v>
      </c>
    </row>
    <row r="7313" spans="1:5" x14ac:dyDescent="0.25">
      <c r="A7313" s="17" t="s">
        <v>7481</v>
      </c>
      <c r="E7313" s="17" t="s">
        <v>7481</v>
      </c>
    </row>
    <row r="7314" spans="1:5" x14ac:dyDescent="0.25">
      <c r="A7314" s="17" t="s">
        <v>7482</v>
      </c>
      <c r="E7314" s="17" t="s">
        <v>7482</v>
      </c>
    </row>
    <row r="7315" spans="1:5" x14ac:dyDescent="0.25">
      <c r="A7315" s="17" t="s">
        <v>7483</v>
      </c>
      <c r="E7315" s="17" t="s">
        <v>7483</v>
      </c>
    </row>
    <row r="7316" spans="1:5" x14ac:dyDescent="0.25">
      <c r="A7316" s="17" t="s">
        <v>7484</v>
      </c>
      <c r="E7316" s="17" t="s">
        <v>7484</v>
      </c>
    </row>
    <row r="7317" spans="1:5" x14ac:dyDescent="0.25">
      <c r="A7317" s="17" t="s">
        <v>7485</v>
      </c>
      <c r="E7317" s="17" t="s">
        <v>7485</v>
      </c>
    </row>
    <row r="7318" spans="1:5" x14ac:dyDescent="0.25">
      <c r="A7318" s="17" t="s">
        <v>7486</v>
      </c>
      <c r="E7318" s="17" t="s">
        <v>7486</v>
      </c>
    </row>
    <row r="7319" spans="1:5" x14ac:dyDescent="0.25">
      <c r="A7319" s="17" t="s">
        <v>7487</v>
      </c>
      <c r="E7319" s="17" t="s">
        <v>7487</v>
      </c>
    </row>
    <row r="7320" spans="1:5" x14ac:dyDescent="0.25">
      <c r="A7320" s="17" t="s">
        <v>7488</v>
      </c>
      <c r="E7320" s="17" t="s">
        <v>7488</v>
      </c>
    </row>
    <row r="7321" spans="1:5" x14ac:dyDescent="0.25">
      <c r="A7321" s="17" t="s">
        <v>7489</v>
      </c>
      <c r="E7321" s="17" t="s">
        <v>7489</v>
      </c>
    </row>
    <row r="7322" spans="1:5" x14ac:dyDescent="0.25">
      <c r="A7322" s="17" t="s">
        <v>7490</v>
      </c>
      <c r="E7322" s="17" t="s">
        <v>7490</v>
      </c>
    </row>
    <row r="7323" spans="1:5" x14ac:dyDescent="0.25">
      <c r="A7323" s="17" t="s">
        <v>7491</v>
      </c>
      <c r="E7323" s="17" t="s">
        <v>7491</v>
      </c>
    </row>
    <row r="7324" spans="1:5" x14ac:dyDescent="0.25">
      <c r="A7324" s="17" t="s">
        <v>7492</v>
      </c>
      <c r="E7324" s="17" t="s">
        <v>7492</v>
      </c>
    </row>
    <row r="7325" spans="1:5" x14ac:dyDescent="0.25">
      <c r="A7325" s="17" t="s">
        <v>7493</v>
      </c>
      <c r="E7325" s="17" t="s">
        <v>7493</v>
      </c>
    </row>
    <row r="7326" spans="1:5" x14ac:dyDescent="0.25">
      <c r="A7326" s="17" t="s">
        <v>7494</v>
      </c>
      <c r="E7326" s="17" t="s">
        <v>7494</v>
      </c>
    </row>
    <row r="7327" spans="1:5" x14ac:dyDescent="0.25">
      <c r="A7327" s="17" t="s">
        <v>7495</v>
      </c>
      <c r="E7327" s="17" t="s">
        <v>7495</v>
      </c>
    </row>
    <row r="7328" spans="1:5" x14ac:dyDescent="0.25">
      <c r="A7328" s="17" t="s">
        <v>7496</v>
      </c>
      <c r="E7328" s="17" t="s">
        <v>7496</v>
      </c>
    </row>
    <row r="7329" spans="1:5" x14ac:dyDescent="0.25">
      <c r="A7329" s="17" t="s">
        <v>7497</v>
      </c>
      <c r="E7329" s="17" t="s">
        <v>7497</v>
      </c>
    </row>
    <row r="7330" spans="1:5" x14ac:dyDescent="0.25">
      <c r="A7330" s="17" t="s">
        <v>7498</v>
      </c>
      <c r="E7330" s="17" t="s">
        <v>7498</v>
      </c>
    </row>
    <row r="7331" spans="1:5" x14ac:dyDescent="0.25">
      <c r="A7331" s="17" t="s">
        <v>7499</v>
      </c>
      <c r="E7331" s="17" t="s">
        <v>7499</v>
      </c>
    </row>
    <row r="7332" spans="1:5" x14ac:dyDescent="0.25">
      <c r="A7332" s="17" t="s">
        <v>7500</v>
      </c>
      <c r="E7332" s="17" t="s">
        <v>7500</v>
      </c>
    </row>
    <row r="7333" spans="1:5" x14ac:dyDescent="0.25">
      <c r="A7333" s="17" t="s">
        <v>7501</v>
      </c>
      <c r="E7333" s="17" t="s">
        <v>7501</v>
      </c>
    </row>
    <row r="7334" spans="1:5" x14ac:dyDescent="0.25">
      <c r="A7334" s="17" t="s">
        <v>7502</v>
      </c>
      <c r="E7334" s="17" t="s">
        <v>7502</v>
      </c>
    </row>
    <row r="7335" spans="1:5" x14ac:dyDescent="0.25">
      <c r="A7335" s="17" t="s">
        <v>7503</v>
      </c>
      <c r="E7335" s="17" t="s">
        <v>7503</v>
      </c>
    </row>
    <row r="7336" spans="1:5" x14ac:dyDescent="0.25">
      <c r="A7336" s="17" t="s">
        <v>7504</v>
      </c>
      <c r="E7336" s="17" t="s">
        <v>7504</v>
      </c>
    </row>
    <row r="7337" spans="1:5" x14ac:dyDescent="0.25">
      <c r="A7337" s="17" t="s">
        <v>7505</v>
      </c>
      <c r="E7337" s="17" t="s">
        <v>7505</v>
      </c>
    </row>
    <row r="7338" spans="1:5" x14ac:dyDescent="0.25">
      <c r="A7338" s="17" t="s">
        <v>7506</v>
      </c>
      <c r="E7338" s="17" t="s">
        <v>7506</v>
      </c>
    </row>
    <row r="7339" spans="1:5" x14ac:dyDescent="0.25">
      <c r="A7339" s="17" t="s">
        <v>7507</v>
      </c>
      <c r="E7339" s="17" t="s">
        <v>7507</v>
      </c>
    </row>
    <row r="7340" spans="1:5" x14ac:dyDescent="0.25">
      <c r="A7340" s="17" t="s">
        <v>7508</v>
      </c>
      <c r="E7340" s="17" t="s">
        <v>7508</v>
      </c>
    </row>
    <row r="7341" spans="1:5" x14ac:dyDescent="0.25">
      <c r="A7341" s="17" t="s">
        <v>7509</v>
      </c>
      <c r="E7341" s="17" t="s">
        <v>7509</v>
      </c>
    </row>
    <row r="7342" spans="1:5" x14ac:dyDescent="0.25">
      <c r="A7342" s="17" t="s">
        <v>7510</v>
      </c>
      <c r="E7342" s="17" t="s">
        <v>7510</v>
      </c>
    </row>
    <row r="7343" spans="1:5" x14ac:dyDescent="0.25">
      <c r="A7343" s="17" t="s">
        <v>7511</v>
      </c>
      <c r="E7343" s="17" t="s">
        <v>7511</v>
      </c>
    </row>
    <row r="7344" spans="1:5" x14ac:dyDescent="0.25">
      <c r="A7344" s="17" t="s">
        <v>7512</v>
      </c>
      <c r="E7344" s="17" t="s">
        <v>7512</v>
      </c>
    </row>
    <row r="7345" spans="1:5" x14ac:dyDescent="0.25">
      <c r="A7345" s="17" t="s">
        <v>7513</v>
      </c>
      <c r="E7345" s="17" t="s">
        <v>7513</v>
      </c>
    </row>
    <row r="7346" spans="1:5" x14ac:dyDescent="0.25">
      <c r="A7346" s="17" t="s">
        <v>7514</v>
      </c>
      <c r="E7346" s="17" t="s">
        <v>7514</v>
      </c>
    </row>
    <row r="7347" spans="1:5" x14ac:dyDescent="0.25">
      <c r="A7347" s="17" t="s">
        <v>7515</v>
      </c>
      <c r="E7347" s="17" t="s">
        <v>7515</v>
      </c>
    </row>
    <row r="7348" spans="1:5" x14ac:dyDescent="0.25">
      <c r="A7348" s="17" t="s">
        <v>7516</v>
      </c>
      <c r="E7348" s="17" t="s">
        <v>7516</v>
      </c>
    </row>
    <row r="7349" spans="1:5" x14ac:dyDescent="0.25">
      <c r="A7349" s="17" t="s">
        <v>7517</v>
      </c>
      <c r="E7349" s="17" t="s">
        <v>7517</v>
      </c>
    </row>
    <row r="7350" spans="1:5" x14ac:dyDescent="0.25">
      <c r="A7350" s="17" t="s">
        <v>7518</v>
      </c>
      <c r="E7350" s="17" t="s">
        <v>7518</v>
      </c>
    </row>
    <row r="7351" spans="1:5" x14ac:dyDescent="0.25">
      <c r="A7351" s="17" t="s">
        <v>7519</v>
      </c>
      <c r="E7351" s="17" t="s">
        <v>7519</v>
      </c>
    </row>
    <row r="7352" spans="1:5" x14ac:dyDescent="0.25">
      <c r="A7352" s="17" t="s">
        <v>7520</v>
      </c>
      <c r="E7352" s="17" t="s">
        <v>7520</v>
      </c>
    </row>
    <row r="7353" spans="1:5" x14ac:dyDescent="0.25">
      <c r="A7353" s="17" t="s">
        <v>7521</v>
      </c>
      <c r="E7353" s="17" t="s">
        <v>7521</v>
      </c>
    </row>
    <row r="7354" spans="1:5" x14ac:dyDescent="0.25">
      <c r="A7354" s="17" t="s">
        <v>7522</v>
      </c>
      <c r="E7354" s="17" t="s">
        <v>7522</v>
      </c>
    </row>
    <row r="7355" spans="1:5" x14ac:dyDescent="0.25">
      <c r="A7355" s="17" t="s">
        <v>7523</v>
      </c>
      <c r="E7355" s="17" t="s">
        <v>7523</v>
      </c>
    </row>
    <row r="7356" spans="1:5" x14ac:dyDescent="0.25">
      <c r="A7356" s="17" t="s">
        <v>7524</v>
      </c>
      <c r="E7356" s="17" t="s">
        <v>7524</v>
      </c>
    </row>
    <row r="7357" spans="1:5" x14ac:dyDescent="0.25">
      <c r="A7357" s="17" t="s">
        <v>7525</v>
      </c>
      <c r="E7357" s="17" t="s">
        <v>7525</v>
      </c>
    </row>
    <row r="7358" spans="1:5" x14ac:dyDescent="0.25">
      <c r="A7358" s="17" t="s">
        <v>7526</v>
      </c>
      <c r="E7358" s="17" t="s">
        <v>7526</v>
      </c>
    </row>
    <row r="7359" spans="1:5" x14ac:dyDescent="0.25">
      <c r="A7359" s="17" t="s">
        <v>7527</v>
      </c>
      <c r="E7359" s="17" t="s">
        <v>7527</v>
      </c>
    </row>
    <row r="7360" spans="1:5" x14ac:dyDescent="0.25">
      <c r="A7360" s="17" t="s">
        <v>7528</v>
      </c>
      <c r="E7360" s="17" t="s">
        <v>7528</v>
      </c>
    </row>
    <row r="7361" spans="1:5" x14ac:dyDescent="0.25">
      <c r="A7361" s="17" t="s">
        <v>7529</v>
      </c>
      <c r="E7361" s="17" t="s">
        <v>7529</v>
      </c>
    </row>
    <row r="7362" spans="1:5" x14ac:dyDescent="0.25">
      <c r="A7362" s="17" t="s">
        <v>7530</v>
      </c>
      <c r="E7362" s="17" t="s">
        <v>7530</v>
      </c>
    </row>
    <row r="7363" spans="1:5" x14ac:dyDescent="0.25">
      <c r="A7363" s="17" t="s">
        <v>7531</v>
      </c>
      <c r="E7363" s="17" t="s">
        <v>7531</v>
      </c>
    </row>
    <row r="7364" spans="1:5" x14ac:dyDescent="0.25">
      <c r="A7364" s="17" t="s">
        <v>7532</v>
      </c>
      <c r="E7364" s="17" t="s">
        <v>7532</v>
      </c>
    </row>
    <row r="7365" spans="1:5" x14ac:dyDescent="0.25">
      <c r="A7365" s="17" t="s">
        <v>7533</v>
      </c>
      <c r="E7365" s="17" t="s">
        <v>7533</v>
      </c>
    </row>
    <row r="7366" spans="1:5" x14ac:dyDescent="0.25">
      <c r="A7366" s="17" t="s">
        <v>7534</v>
      </c>
      <c r="E7366" s="17" t="s">
        <v>7534</v>
      </c>
    </row>
    <row r="7367" spans="1:5" x14ac:dyDescent="0.25">
      <c r="A7367" s="17" t="s">
        <v>7535</v>
      </c>
      <c r="E7367" s="17" t="s">
        <v>7535</v>
      </c>
    </row>
    <row r="7368" spans="1:5" x14ac:dyDescent="0.25">
      <c r="A7368" s="17" t="s">
        <v>7536</v>
      </c>
      <c r="E7368" s="17" t="s">
        <v>7536</v>
      </c>
    </row>
    <row r="7369" spans="1:5" x14ac:dyDescent="0.25">
      <c r="A7369" s="17" t="s">
        <v>7537</v>
      </c>
      <c r="E7369" s="17" t="s">
        <v>7537</v>
      </c>
    </row>
    <row r="7370" spans="1:5" x14ac:dyDescent="0.25">
      <c r="A7370" s="17" t="s">
        <v>7538</v>
      </c>
      <c r="E7370" s="17" t="s">
        <v>7538</v>
      </c>
    </row>
    <row r="7371" spans="1:5" x14ac:dyDescent="0.25">
      <c r="A7371" s="17" t="s">
        <v>7539</v>
      </c>
      <c r="E7371" s="17" t="s">
        <v>7539</v>
      </c>
    </row>
    <row r="7372" spans="1:5" x14ac:dyDescent="0.25">
      <c r="A7372" s="17" t="s">
        <v>7540</v>
      </c>
      <c r="E7372" s="17" t="s">
        <v>7540</v>
      </c>
    </row>
    <row r="7373" spans="1:5" x14ac:dyDescent="0.25">
      <c r="A7373" s="17" t="s">
        <v>7541</v>
      </c>
      <c r="E7373" s="17" t="s">
        <v>7541</v>
      </c>
    </row>
    <row r="7374" spans="1:5" x14ac:dyDescent="0.25">
      <c r="A7374" s="17" t="s">
        <v>7542</v>
      </c>
      <c r="E7374" s="17" t="s">
        <v>7542</v>
      </c>
    </row>
    <row r="7375" spans="1:5" x14ac:dyDescent="0.25">
      <c r="A7375" s="17" t="s">
        <v>7543</v>
      </c>
      <c r="E7375" s="17" t="s">
        <v>7543</v>
      </c>
    </row>
    <row r="7376" spans="1:5" x14ac:dyDescent="0.25">
      <c r="A7376" s="17" t="s">
        <v>7544</v>
      </c>
      <c r="E7376" s="17" t="s">
        <v>7544</v>
      </c>
    </row>
    <row r="7377" spans="1:5" x14ac:dyDescent="0.25">
      <c r="A7377" s="17" t="s">
        <v>7545</v>
      </c>
      <c r="E7377" s="17" t="s">
        <v>7545</v>
      </c>
    </row>
    <row r="7378" spans="1:5" x14ac:dyDescent="0.25">
      <c r="A7378" s="17" t="s">
        <v>7546</v>
      </c>
      <c r="E7378" s="17" t="s">
        <v>7546</v>
      </c>
    </row>
    <row r="7379" spans="1:5" x14ac:dyDescent="0.25">
      <c r="A7379" s="17" t="s">
        <v>7547</v>
      </c>
      <c r="E7379" s="17" t="s">
        <v>7547</v>
      </c>
    </row>
    <row r="7380" spans="1:5" x14ac:dyDescent="0.25">
      <c r="A7380" s="17" t="s">
        <v>7548</v>
      </c>
      <c r="E7380" s="17" t="s">
        <v>7548</v>
      </c>
    </row>
    <row r="7381" spans="1:5" x14ac:dyDescent="0.25">
      <c r="A7381" s="17" t="s">
        <v>7549</v>
      </c>
      <c r="E7381" s="17" t="s">
        <v>7549</v>
      </c>
    </row>
    <row r="7382" spans="1:5" x14ac:dyDescent="0.25">
      <c r="A7382" s="17" t="s">
        <v>7550</v>
      </c>
      <c r="E7382" s="17" t="s">
        <v>7550</v>
      </c>
    </row>
    <row r="7383" spans="1:5" x14ac:dyDescent="0.25">
      <c r="A7383" s="17" t="s">
        <v>7551</v>
      </c>
      <c r="E7383" s="17" t="s">
        <v>7551</v>
      </c>
    </row>
    <row r="7384" spans="1:5" x14ac:dyDescent="0.25">
      <c r="A7384" s="17" t="s">
        <v>7552</v>
      </c>
      <c r="E7384" s="17" t="s">
        <v>7552</v>
      </c>
    </row>
    <row r="7385" spans="1:5" x14ac:dyDescent="0.25">
      <c r="A7385" s="17" t="s">
        <v>7553</v>
      </c>
      <c r="E7385" s="17" t="s">
        <v>7553</v>
      </c>
    </row>
    <row r="7386" spans="1:5" x14ac:dyDescent="0.25">
      <c r="A7386" s="17" t="s">
        <v>7554</v>
      </c>
      <c r="E7386" s="17" t="s">
        <v>7554</v>
      </c>
    </row>
    <row r="7387" spans="1:5" x14ac:dyDescent="0.25">
      <c r="A7387" s="17" t="s">
        <v>7555</v>
      </c>
      <c r="E7387" s="17" t="s">
        <v>7555</v>
      </c>
    </row>
    <row r="7388" spans="1:5" x14ac:dyDescent="0.25">
      <c r="A7388" s="17" t="s">
        <v>7556</v>
      </c>
      <c r="E7388" s="17" t="s">
        <v>7556</v>
      </c>
    </row>
    <row r="7389" spans="1:5" x14ac:dyDescent="0.25">
      <c r="A7389" s="17" t="s">
        <v>7557</v>
      </c>
      <c r="E7389" s="17" t="s">
        <v>7557</v>
      </c>
    </row>
    <row r="7390" spans="1:5" x14ac:dyDescent="0.25">
      <c r="A7390" s="17" t="s">
        <v>7558</v>
      </c>
      <c r="E7390" s="17" t="s">
        <v>7558</v>
      </c>
    </row>
    <row r="7391" spans="1:5" x14ac:dyDescent="0.25">
      <c r="A7391" s="17" t="s">
        <v>7559</v>
      </c>
      <c r="E7391" s="17" t="s">
        <v>7559</v>
      </c>
    </row>
    <row r="7392" spans="1:5" x14ac:dyDescent="0.25">
      <c r="A7392" s="17" t="s">
        <v>7560</v>
      </c>
      <c r="E7392" s="17" t="s">
        <v>7560</v>
      </c>
    </row>
    <row r="7393" spans="1:5" x14ac:dyDescent="0.25">
      <c r="A7393" s="17" t="s">
        <v>7561</v>
      </c>
      <c r="E7393" s="17" t="s">
        <v>7561</v>
      </c>
    </row>
    <row r="7394" spans="1:5" x14ac:dyDescent="0.25">
      <c r="A7394" s="17" t="s">
        <v>7562</v>
      </c>
      <c r="E7394" s="17" t="s">
        <v>7562</v>
      </c>
    </row>
    <row r="7395" spans="1:5" x14ac:dyDescent="0.25">
      <c r="A7395" s="17" t="s">
        <v>7563</v>
      </c>
      <c r="E7395" s="17" t="s">
        <v>7563</v>
      </c>
    </row>
    <row r="7396" spans="1:5" x14ac:dyDescent="0.25">
      <c r="A7396" s="17" t="s">
        <v>7564</v>
      </c>
      <c r="E7396" s="17" t="s">
        <v>7564</v>
      </c>
    </row>
    <row r="7397" spans="1:5" x14ac:dyDescent="0.25">
      <c r="A7397" s="17" t="s">
        <v>7565</v>
      </c>
      <c r="E7397" s="17" t="s">
        <v>7565</v>
      </c>
    </row>
    <row r="7398" spans="1:5" x14ac:dyDescent="0.25">
      <c r="A7398" s="17" t="s">
        <v>7566</v>
      </c>
      <c r="E7398" s="17" t="s">
        <v>7566</v>
      </c>
    </row>
    <row r="7399" spans="1:5" x14ac:dyDescent="0.25">
      <c r="A7399" s="17" t="s">
        <v>7567</v>
      </c>
      <c r="E7399" s="17" t="s">
        <v>7567</v>
      </c>
    </row>
    <row r="7400" spans="1:5" x14ac:dyDescent="0.25">
      <c r="A7400" s="17" t="s">
        <v>7568</v>
      </c>
      <c r="E7400" s="17" t="s">
        <v>7568</v>
      </c>
    </row>
    <row r="7401" spans="1:5" x14ac:dyDescent="0.25">
      <c r="A7401" s="17" t="s">
        <v>7569</v>
      </c>
      <c r="E7401" s="17" t="s">
        <v>7569</v>
      </c>
    </row>
    <row r="7402" spans="1:5" x14ac:dyDescent="0.25">
      <c r="A7402" s="17" t="s">
        <v>7570</v>
      </c>
      <c r="E7402" s="17" t="s">
        <v>7570</v>
      </c>
    </row>
    <row r="7403" spans="1:5" x14ac:dyDescent="0.25">
      <c r="A7403" s="17" t="s">
        <v>7571</v>
      </c>
      <c r="E7403" s="17" t="s">
        <v>7571</v>
      </c>
    </row>
    <row r="7404" spans="1:5" x14ac:dyDescent="0.25">
      <c r="A7404" s="17" t="s">
        <v>7572</v>
      </c>
      <c r="E7404" s="17" t="s">
        <v>7572</v>
      </c>
    </row>
    <row r="7405" spans="1:5" x14ac:dyDescent="0.25">
      <c r="A7405" s="17" t="s">
        <v>7573</v>
      </c>
      <c r="E7405" s="17" t="s">
        <v>7573</v>
      </c>
    </row>
    <row r="7406" spans="1:5" x14ac:dyDescent="0.25">
      <c r="A7406" s="17" t="s">
        <v>7574</v>
      </c>
      <c r="E7406" s="17" t="s">
        <v>7574</v>
      </c>
    </row>
    <row r="7407" spans="1:5" x14ac:dyDescent="0.25">
      <c r="A7407" s="17" t="s">
        <v>7575</v>
      </c>
      <c r="E7407" s="17" t="s">
        <v>7575</v>
      </c>
    </row>
    <row r="7408" spans="1:5" x14ac:dyDescent="0.25">
      <c r="A7408" s="17" t="s">
        <v>7576</v>
      </c>
      <c r="E7408" s="17" t="s">
        <v>7576</v>
      </c>
    </row>
    <row r="7409" spans="1:5" x14ac:dyDescent="0.25">
      <c r="A7409" s="17" t="s">
        <v>7577</v>
      </c>
      <c r="E7409" s="17" t="s">
        <v>7577</v>
      </c>
    </row>
    <row r="7410" spans="1:5" x14ac:dyDescent="0.25">
      <c r="A7410" s="17" t="s">
        <v>7578</v>
      </c>
      <c r="E7410" s="17" t="s">
        <v>7578</v>
      </c>
    </row>
    <row r="7411" spans="1:5" x14ac:dyDescent="0.25">
      <c r="A7411" s="17" t="s">
        <v>7579</v>
      </c>
      <c r="E7411" s="17" t="s">
        <v>7579</v>
      </c>
    </row>
    <row r="7412" spans="1:5" x14ac:dyDescent="0.25">
      <c r="A7412" s="17" t="s">
        <v>7580</v>
      </c>
      <c r="E7412" s="17" t="s">
        <v>7580</v>
      </c>
    </row>
    <row r="7413" spans="1:5" x14ac:dyDescent="0.25">
      <c r="A7413" s="17" t="s">
        <v>7581</v>
      </c>
      <c r="E7413" s="17" t="s">
        <v>7581</v>
      </c>
    </row>
    <row r="7414" spans="1:5" x14ac:dyDescent="0.25">
      <c r="A7414" s="17" t="s">
        <v>7582</v>
      </c>
      <c r="E7414" s="17" t="s">
        <v>7582</v>
      </c>
    </row>
    <row r="7415" spans="1:5" x14ac:dyDescent="0.25">
      <c r="A7415" s="17" t="s">
        <v>7583</v>
      </c>
      <c r="E7415" s="17" t="s">
        <v>7583</v>
      </c>
    </row>
    <row r="7416" spans="1:5" x14ac:dyDescent="0.25">
      <c r="A7416" s="17" t="s">
        <v>7584</v>
      </c>
      <c r="E7416" s="17" t="s">
        <v>7584</v>
      </c>
    </row>
    <row r="7417" spans="1:5" x14ac:dyDescent="0.25">
      <c r="A7417" s="17" t="s">
        <v>7585</v>
      </c>
      <c r="E7417" s="17" t="s">
        <v>7585</v>
      </c>
    </row>
    <row r="7418" spans="1:5" x14ac:dyDescent="0.25">
      <c r="A7418" s="17" t="s">
        <v>7586</v>
      </c>
      <c r="E7418" s="17" t="s">
        <v>7586</v>
      </c>
    </row>
    <row r="7419" spans="1:5" x14ac:dyDescent="0.25">
      <c r="A7419" s="17" t="s">
        <v>7587</v>
      </c>
      <c r="E7419" s="17" t="s">
        <v>7587</v>
      </c>
    </row>
    <row r="7420" spans="1:5" x14ac:dyDescent="0.25">
      <c r="A7420" s="17" t="s">
        <v>7588</v>
      </c>
      <c r="E7420" s="17" t="s">
        <v>7588</v>
      </c>
    </row>
    <row r="7421" spans="1:5" x14ac:dyDescent="0.25">
      <c r="A7421" s="17" t="s">
        <v>7589</v>
      </c>
      <c r="E7421" s="17" t="s">
        <v>7589</v>
      </c>
    </row>
    <row r="7422" spans="1:5" x14ac:dyDescent="0.25">
      <c r="A7422" s="17" t="s">
        <v>7590</v>
      </c>
      <c r="E7422" s="17" t="s">
        <v>7590</v>
      </c>
    </row>
    <row r="7423" spans="1:5" x14ac:dyDescent="0.25">
      <c r="A7423" s="17" t="s">
        <v>7591</v>
      </c>
      <c r="E7423" s="17" t="s">
        <v>7591</v>
      </c>
    </row>
    <row r="7424" spans="1:5" x14ac:dyDescent="0.25">
      <c r="A7424" s="17" t="s">
        <v>7592</v>
      </c>
      <c r="E7424" s="17" t="s">
        <v>7592</v>
      </c>
    </row>
    <row r="7425" spans="1:5" x14ac:dyDescent="0.25">
      <c r="A7425" s="17" t="s">
        <v>7593</v>
      </c>
      <c r="E7425" s="17" t="s">
        <v>7593</v>
      </c>
    </row>
    <row r="7426" spans="1:5" x14ac:dyDescent="0.25">
      <c r="A7426" s="17" t="s">
        <v>7594</v>
      </c>
      <c r="E7426" s="17" t="s">
        <v>7594</v>
      </c>
    </row>
    <row r="7427" spans="1:5" x14ac:dyDescent="0.25">
      <c r="A7427" s="17" t="s">
        <v>7595</v>
      </c>
      <c r="E7427" s="17" t="s">
        <v>7595</v>
      </c>
    </row>
    <row r="7428" spans="1:5" x14ac:dyDescent="0.25">
      <c r="A7428" s="17" t="s">
        <v>7596</v>
      </c>
      <c r="E7428" s="17" t="s">
        <v>7596</v>
      </c>
    </row>
    <row r="7429" spans="1:5" x14ac:dyDescent="0.25">
      <c r="A7429" s="17" t="s">
        <v>7597</v>
      </c>
      <c r="E7429" s="17" t="s">
        <v>7597</v>
      </c>
    </row>
    <row r="7430" spans="1:5" x14ac:dyDescent="0.25">
      <c r="A7430" s="17" t="s">
        <v>7598</v>
      </c>
      <c r="E7430" s="17" t="s">
        <v>7598</v>
      </c>
    </row>
    <row r="7431" spans="1:5" x14ac:dyDescent="0.25">
      <c r="A7431" s="17" t="s">
        <v>7599</v>
      </c>
      <c r="E7431" s="17" t="s">
        <v>7599</v>
      </c>
    </row>
    <row r="7432" spans="1:5" x14ac:dyDescent="0.25">
      <c r="A7432" s="17" t="s">
        <v>7600</v>
      </c>
      <c r="E7432" s="17" t="s">
        <v>7600</v>
      </c>
    </row>
    <row r="7433" spans="1:5" x14ac:dyDescent="0.25">
      <c r="A7433" s="17" t="s">
        <v>7601</v>
      </c>
      <c r="E7433" s="17" t="s">
        <v>7601</v>
      </c>
    </row>
    <row r="7434" spans="1:5" x14ac:dyDescent="0.25">
      <c r="A7434" s="17" t="s">
        <v>7602</v>
      </c>
      <c r="E7434" s="17" t="s">
        <v>7602</v>
      </c>
    </row>
    <row r="7435" spans="1:5" x14ac:dyDescent="0.25">
      <c r="A7435" s="17" t="s">
        <v>7603</v>
      </c>
      <c r="E7435" s="17" t="s">
        <v>7603</v>
      </c>
    </row>
    <row r="7436" spans="1:5" x14ac:dyDescent="0.25">
      <c r="A7436" s="17" t="s">
        <v>7604</v>
      </c>
      <c r="E7436" s="17" t="s">
        <v>7604</v>
      </c>
    </row>
    <row r="7437" spans="1:5" x14ac:dyDescent="0.25">
      <c r="A7437" s="17" t="s">
        <v>7605</v>
      </c>
      <c r="E7437" s="17" t="s">
        <v>7605</v>
      </c>
    </row>
    <row r="7438" spans="1:5" x14ac:dyDescent="0.25">
      <c r="A7438" s="17" t="s">
        <v>7606</v>
      </c>
      <c r="E7438" s="17" t="s">
        <v>7606</v>
      </c>
    </row>
    <row r="7439" spans="1:5" x14ac:dyDescent="0.25">
      <c r="A7439" s="17" t="s">
        <v>7607</v>
      </c>
      <c r="E7439" s="17" t="s">
        <v>7607</v>
      </c>
    </row>
    <row r="7440" spans="1:5" x14ac:dyDescent="0.25">
      <c r="A7440" s="17" t="s">
        <v>7608</v>
      </c>
      <c r="E7440" s="17" t="s">
        <v>7608</v>
      </c>
    </row>
    <row r="7441" spans="1:5" x14ac:dyDescent="0.25">
      <c r="A7441" s="17" t="s">
        <v>7609</v>
      </c>
      <c r="E7441" s="17" t="s">
        <v>7609</v>
      </c>
    </row>
    <row r="7442" spans="1:5" x14ac:dyDescent="0.25">
      <c r="A7442" s="17" t="s">
        <v>7610</v>
      </c>
      <c r="E7442" s="17" t="s">
        <v>7610</v>
      </c>
    </row>
    <row r="7443" spans="1:5" x14ac:dyDescent="0.25">
      <c r="A7443" s="17" t="s">
        <v>7611</v>
      </c>
      <c r="E7443" s="17" t="s">
        <v>7611</v>
      </c>
    </row>
    <row r="7444" spans="1:5" x14ac:dyDescent="0.25">
      <c r="A7444" s="17" t="s">
        <v>7612</v>
      </c>
      <c r="E7444" s="17" t="s">
        <v>7612</v>
      </c>
    </row>
    <row r="7445" spans="1:5" x14ac:dyDescent="0.25">
      <c r="A7445" s="17" t="s">
        <v>7613</v>
      </c>
      <c r="E7445" s="17" t="s">
        <v>7613</v>
      </c>
    </row>
    <row r="7446" spans="1:5" x14ac:dyDescent="0.25">
      <c r="A7446" s="17" t="s">
        <v>7614</v>
      </c>
      <c r="E7446" s="17" t="s">
        <v>7614</v>
      </c>
    </row>
    <row r="7447" spans="1:5" x14ac:dyDescent="0.25">
      <c r="A7447" s="17" t="s">
        <v>7615</v>
      </c>
      <c r="E7447" s="17" t="s">
        <v>7615</v>
      </c>
    </row>
    <row r="7448" spans="1:5" x14ac:dyDescent="0.25">
      <c r="A7448" s="17" t="s">
        <v>7616</v>
      </c>
      <c r="E7448" s="17" t="s">
        <v>7616</v>
      </c>
    </row>
    <row r="7449" spans="1:5" x14ac:dyDescent="0.25">
      <c r="A7449" s="17" t="s">
        <v>7617</v>
      </c>
      <c r="E7449" s="17" t="s">
        <v>7617</v>
      </c>
    </row>
    <row r="7450" spans="1:5" x14ac:dyDescent="0.25">
      <c r="A7450" s="17" t="s">
        <v>7618</v>
      </c>
      <c r="E7450" s="17" t="s">
        <v>7618</v>
      </c>
    </row>
    <row r="7451" spans="1:5" x14ac:dyDescent="0.25">
      <c r="A7451" s="17" t="s">
        <v>7619</v>
      </c>
      <c r="E7451" s="17" t="s">
        <v>7619</v>
      </c>
    </row>
    <row r="7452" spans="1:5" x14ac:dyDescent="0.25">
      <c r="A7452" s="17" t="s">
        <v>7620</v>
      </c>
      <c r="E7452" s="17" t="s">
        <v>7620</v>
      </c>
    </row>
    <row r="7453" spans="1:5" x14ac:dyDescent="0.25">
      <c r="A7453" s="17" t="s">
        <v>7621</v>
      </c>
      <c r="E7453" s="17" t="s">
        <v>7621</v>
      </c>
    </row>
    <row r="7454" spans="1:5" x14ac:dyDescent="0.25">
      <c r="A7454" s="17" t="s">
        <v>7622</v>
      </c>
      <c r="E7454" s="17" t="s">
        <v>7622</v>
      </c>
    </row>
    <row r="7455" spans="1:5" x14ac:dyDescent="0.25">
      <c r="A7455" s="17" t="s">
        <v>7623</v>
      </c>
      <c r="E7455" s="17" t="s">
        <v>7623</v>
      </c>
    </row>
    <row r="7456" spans="1:5" x14ac:dyDescent="0.25">
      <c r="A7456" s="17" t="s">
        <v>7624</v>
      </c>
      <c r="E7456" s="17" t="s">
        <v>7624</v>
      </c>
    </row>
    <row r="7457" spans="1:5" x14ac:dyDescent="0.25">
      <c r="A7457" s="17" t="s">
        <v>7625</v>
      </c>
      <c r="E7457" s="17" t="s">
        <v>7625</v>
      </c>
    </row>
    <row r="7458" spans="1:5" x14ac:dyDescent="0.25">
      <c r="A7458" s="17" t="s">
        <v>7626</v>
      </c>
      <c r="E7458" s="17" t="s">
        <v>7626</v>
      </c>
    </row>
    <row r="7459" spans="1:5" x14ac:dyDescent="0.25">
      <c r="A7459" s="17" t="s">
        <v>7627</v>
      </c>
      <c r="E7459" s="17" t="s">
        <v>7627</v>
      </c>
    </row>
    <row r="7460" spans="1:5" x14ac:dyDescent="0.25">
      <c r="A7460" s="17" t="s">
        <v>7628</v>
      </c>
      <c r="E7460" s="17" t="s">
        <v>7628</v>
      </c>
    </row>
    <row r="7461" spans="1:5" x14ac:dyDescent="0.25">
      <c r="A7461" s="17" t="s">
        <v>7629</v>
      </c>
      <c r="E7461" s="17" t="s">
        <v>7629</v>
      </c>
    </row>
    <row r="7462" spans="1:5" x14ac:dyDescent="0.25">
      <c r="A7462" s="17" t="s">
        <v>7630</v>
      </c>
      <c r="E7462" s="17" t="s">
        <v>7630</v>
      </c>
    </row>
    <row r="7463" spans="1:5" x14ac:dyDescent="0.25">
      <c r="A7463" s="17" t="s">
        <v>7631</v>
      </c>
      <c r="E7463" s="17" t="s">
        <v>7631</v>
      </c>
    </row>
    <row r="7464" spans="1:5" x14ac:dyDescent="0.25">
      <c r="A7464" s="17" t="s">
        <v>7632</v>
      </c>
      <c r="E7464" s="17" t="s">
        <v>7632</v>
      </c>
    </row>
    <row r="7465" spans="1:5" x14ac:dyDescent="0.25">
      <c r="A7465" s="17" t="s">
        <v>7633</v>
      </c>
      <c r="E7465" s="17" t="s">
        <v>7633</v>
      </c>
    </row>
    <row r="7466" spans="1:5" x14ac:dyDescent="0.25">
      <c r="A7466" s="17" t="s">
        <v>7634</v>
      </c>
      <c r="E7466" s="17" t="s">
        <v>7634</v>
      </c>
    </row>
    <row r="7467" spans="1:5" x14ac:dyDescent="0.25">
      <c r="A7467" s="17" t="s">
        <v>7635</v>
      </c>
      <c r="E7467" s="17" t="s">
        <v>7635</v>
      </c>
    </row>
    <row r="7468" spans="1:5" x14ac:dyDescent="0.25">
      <c r="A7468" s="17" t="s">
        <v>7636</v>
      </c>
      <c r="E7468" s="17" t="s">
        <v>7636</v>
      </c>
    </row>
    <row r="7469" spans="1:5" x14ac:dyDescent="0.25">
      <c r="A7469" s="17" t="s">
        <v>7637</v>
      </c>
      <c r="E7469" s="17" t="s">
        <v>7637</v>
      </c>
    </row>
    <row r="7470" spans="1:5" x14ac:dyDescent="0.25">
      <c r="A7470" s="17" t="s">
        <v>7638</v>
      </c>
      <c r="E7470" s="17" t="s">
        <v>7638</v>
      </c>
    </row>
    <row r="7471" spans="1:5" x14ac:dyDescent="0.25">
      <c r="A7471" s="17" t="s">
        <v>7639</v>
      </c>
      <c r="E7471" s="17" t="s">
        <v>7639</v>
      </c>
    </row>
    <row r="7472" spans="1:5" x14ac:dyDescent="0.25">
      <c r="A7472" s="17" t="s">
        <v>7640</v>
      </c>
      <c r="E7472" s="17" t="s">
        <v>7640</v>
      </c>
    </row>
    <row r="7473" spans="1:5" x14ac:dyDescent="0.25">
      <c r="A7473" s="17" t="s">
        <v>7641</v>
      </c>
      <c r="E7473" s="17" t="s">
        <v>7641</v>
      </c>
    </row>
    <row r="7474" spans="1:5" x14ac:dyDescent="0.25">
      <c r="A7474" s="17" t="s">
        <v>7642</v>
      </c>
      <c r="E7474" s="17" t="s">
        <v>7642</v>
      </c>
    </row>
    <row r="7475" spans="1:5" x14ac:dyDescent="0.25">
      <c r="A7475" s="17" t="s">
        <v>7643</v>
      </c>
      <c r="E7475" s="17" t="s">
        <v>7643</v>
      </c>
    </row>
    <row r="7476" spans="1:5" x14ac:dyDescent="0.25">
      <c r="A7476" s="17" t="s">
        <v>7644</v>
      </c>
      <c r="E7476" s="17" t="s">
        <v>7644</v>
      </c>
    </row>
    <row r="7477" spans="1:5" x14ac:dyDescent="0.25">
      <c r="A7477" s="17" t="s">
        <v>7645</v>
      </c>
      <c r="E7477" s="17" t="s">
        <v>7645</v>
      </c>
    </row>
    <row r="7478" spans="1:5" x14ac:dyDescent="0.25">
      <c r="A7478" s="17" t="s">
        <v>7646</v>
      </c>
      <c r="E7478" s="17" t="s">
        <v>7646</v>
      </c>
    </row>
    <row r="7479" spans="1:5" x14ac:dyDescent="0.25">
      <c r="A7479" s="17" t="s">
        <v>7647</v>
      </c>
      <c r="E7479" s="17" t="s">
        <v>7647</v>
      </c>
    </row>
    <row r="7480" spans="1:5" x14ac:dyDescent="0.25">
      <c r="A7480" s="17" t="s">
        <v>7648</v>
      </c>
      <c r="E7480" s="17" t="s">
        <v>7648</v>
      </c>
    </row>
    <row r="7481" spans="1:5" x14ac:dyDescent="0.25">
      <c r="A7481" s="17" t="s">
        <v>7649</v>
      </c>
      <c r="E7481" s="17" t="s">
        <v>7649</v>
      </c>
    </row>
    <row r="7482" spans="1:5" x14ac:dyDescent="0.25">
      <c r="A7482" s="17" t="s">
        <v>7650</v>
      </c>
      <c r="E7482" s="17" t="s">
        <v>7650</v>
      </c>
    </row>
    <row r="7483" spans="1:5" x14ac:dyDescent="0.25">
      <c r="A7483" s="17" t="s">
        <v>7651</v>
      </c>
      <c r="E7483" s="17" t="s">
        <v>7651</v>
      </c>
    </row>
    <row r="7484" spans="1:5" x14ac:dyDescent="0.25">
      <c r="A7484" s="17" t="s">
        <v>7652</v>
      </c>
      <c r="E7484" s="17" t="s">
        <v>7652</v>
      </c>
    </row>
    <row r="7485" spans="1:5" x14ac:dyDescent="0.25">
      <c r="A7485" s="17" t="s">
        <v>7653</v>
      </c>
      <c r="E7485" s="17" t="s">
        <v>7653</v>
      </c>
    </row>
    <row r="7486" spans="1:5" x14ac:dyDescent="0.25">
      <c r="A7486" s="17" t="s">
        <v>7654</v>
      </c>
      <c r="E7486" s="17" t="s">
        <v>7654</v>
      </c>
    </row>
    <row r="7487" spans="1:5" x14ac:dyDescent="0.25">
      <c r="A7487" s="17" t="s">
        <v>7655</v>
      </c>
      <c r="E7487" s="17" t="s">
        <v>7655</v>
      </c>
    </row>
    <row r="7488" spans="1:5" x14ac:dyDescent="0.25">
      <c r="A7488" s="17" t="s">
        <v>7656</v>
      </c>
      <c r="E7488" s="17" t="s">
        <v>7656</v>
      </c>
    </row>
    <row r="7489" spans="1:5" x14ac:dyDescent="0.25">
      <c r="A7489" s="17" t="s">
        <v>7657</v>
      </c>
      <c r="E7489" s="17" t="s">
        <v>7657</v>
      </c>
    </row>
    <row r="7490" spans="1:5" x14ac:dyDescent="0.25">
      <c r="A7490" s="17" t="s">
        <v>7658</v>
      </c>
      <c r="E7490" s="17" t="s">
        <v>7658</v>
      </c>
    </row>
    <row r="7491" spans="1:5" x14ac:dyDescent="0.25">
      <c r="A7491" s="17" t="s">
        <v>7659</v>
      </c>
      <c r="E7491" s="17" t="s">
        <v>7659</v>
      </c>
    </row>
    <row r="7492" spans="1:5" x14ac:dyDescent="0.25">
      <c r="A7492" s="17" t="s">
        <v>7660</v>
      </c>
      <c r="E7492" s="17" t="s">
        <v>7660</v>
      </c>
    </row>
    <row r="7493" spans="1:5" x14ac:dyDescent="0.25">
      <c r="A7493" s="17" t="s">
        <v>7661</v>
      </c>
      <c r="E7493" s="17" t="s">
        <v>7661</v>
      </c>
    </row>
    <row r="7494" spans="1:5" x14ac:dyDescent="0.25">
      <c r="A7494" s="17" t="s">
        <v>7662</v>
      </c>
      <c r="E7494" s="17" t="s">
        <v>7662</v>
      </c>
    </row>
    <row r="7495" spans="1:5" x14ac:dyDescent="0.25">
      <c r="A7495" s="17" t="s">
        <v>7663</v>
      </c>
      <c r="E7495" s="17" t="s">
        <v>7663</v>
      </c>
    </row>
    <row r="7496" spans="1:5" x14ac:dyDescent="0.25">
      <c r="A7496" s="17" t="s">
        <v>7664</v>
      </c>
      <c r="E7496" s="17" t="s">
        <v>7664</v>
      </c>
    </row>
    <row r="7497" spans="1:5" x14ac:dyDescent="0.25">
      <c r="A7497" s="17" t="s">
        <v>7665</v>
      </c>
      <c r="E7497" s="17" t="s">
        <v>7665</v>
      </c>
    </row>
    <row r="7498" spans="1:5" x14ac:dyDescent="0.25">
      <c r="A7498" s="17" t="s">
        <v>7666</v>
      </c>
      <c r="E7498" s="17" t="s">
        <v>7666</v>
      </c>
    </row>
    <row r="7499" spans="1:5" x14ac:dyDescent="0.25">
      <c r="A7499" s="17" t="s">
        <v>7667</v>
      </c>
      <c r="E7499" s="17" t="s">
        <v>7667</v>
      </c>
    </row>
    <row r="7500" spans="1:5" x14ac:dyDescent="0.25">
      <c r="A7500" s="17" t="s">
        <v>7668</v>
      </c>
      <c r="E7500" s="17" t="s">
        <v>7668</v>
      </c>
    </row>
    <row r="7501" spans="1:5" x14ac:dyDescent="0.25">
      <c r="A7501" s="17" t="s">
        <v>7669</v>
      </c>
      <c r="E7501" s="17" t="s">
        <v>7669</v>
      </c>
    </row>
    <row r="7502" spans="1:5" x14ac:dyDescent="0.25">
      <c r="A7502" s="17" t="s">
        <v>7670</v>
      </c>
      <c r="E7502" s="17" t="s">
        <v>7670</v>
      </c>
    </row>
    <row r="7503" spans="1:5" x14ac:dyDescent="0.25">
      <c r="A7503" s="17" t="s">
        <v>7671</v>
      </c>
      <c r="E7503" s="17" t="s">
        <v>7671</v>
      </c>
    </row>
    <row r="7504" spans="1:5" x14ac:dyDescent="0.25">
      <c r="A7504" s="17" t="s">
        <v>7672</v>
      </c>
      <c r="E7504" s="17" t="s">
        <v>7672</v>
      </c>
    </row>
    <row r="7505" spans="1:5" x14ac:dyDescent="0.25">
      <c r="A7505" s="17" t="s">
        <v>7673</v>
      </c>
      <c r="E7505" s="17" t="s">
        <v>7673</v>
      </c>
    </row>
    <row r="7506" spans="1:5" x14ac:dyDescent="0.25">
      <c r="A7506" s="17" t="s">
        <v>7674</v>
      </c>
      <c r="E7506" s="17" t="s">
        <v>7674</v>
      </c>
    </row>
    <row r="7507" spans="1:5" x14ac:dyDescent="0.25">
      <c r="A7507" s="17" t="s">
        <v>7675</v>
      </c>
      <c r="E7507" s="17" t="s">
        <v>7675</v>
      </c>
    </row>
    <row r="7508" spans="1:5" x14ac:dyDescent="0.25">
      <c r="A7508" s="17" t="s">
        <v>7676</v>
      </c>
      <c r="E7508" s="17" t="s">
        <v>7676</v>
      </c>
    </row>
    <row r="7509" spans="1:5" x14ac:dyDescent="0.25">
      <c r="A7509" s="17" t="s">
        <v>7677</v>
      </c>
      <c r="E7509" s="17" t="s">
        <v>7677</v>
      </c>
    </row>
    <row r="7510" spans="1:5" x14ac:dyDescent="0.25">
      <c r="A7510" s="17" t="s">
        <v>7678</v>
      </c>
      <c r="E7510" s="17" t="s">
        <v>7678</v>
      </c>
    </row>
    <row r="7511" spans="1:5" x14ac:dyDescent="0.25">
      <c r="A7511" s="17" t="s">
        <v>7679</v>
      </c>
      <c r="E7511" s="17" t="s">
        <v>7679</v>
      </c>
    </row>
    <row r="7512" spans="1:5" x14ac:dyDescent="0.25">
      <c r="A7512" s="17" t="s">
        <v>7680</v>
      </c>
      <c r="E7512" s="17" t="s">
        <v>7680</v>
      </c>
    </row>
    <row r="7513" spans="1:5" x14ac:dyDescent="0.25">
      <c r="A7513" s="17" t="s">
        <v>7681</v>
      </c>
      <c r="E7513" s="17" t="s">
        <v>7681</v>
      </c>
    </row>
    <row r="7514" spans="1:5" x14ac:dyDescent="0.25">
      <c r="A7514" s="17" t="s">
        <v>7682</v>
      </c>
      <c r="E7514" s="17" t="s">
        <v>7682</v>
      </c>
    </row>
    <row r="7515" spans="1:5" x14ac:dyDescent="0.25">
      <c r="A7515" s="17" t="s">
        <v>7683</v>
      </c>
      <c r="E7515" s="17" t="s">
        <v>7683</v>
      </c>
    </row>
    <row r="7516" spans="1:5" x14ac:dyDescent="0.25">
      <c r="A7516" s="17" t="s">
        <v>7684</v>
      </c>
      <c r="E7516" s="17" t="s">
        <v>7684</v>
      </c>
    </row>
    <row r="7517" spans="1:5" x14ac:dyDescent="0.25">
      <c r="A7517" s="17" t="s">
        <v>7685</v>
      </c>
      <c r="E7517" s="17" t="s">
        <v>7685</v>
      </c>
    </row>
    <row r="7518" spans="1:5" x14ac:dyDescent="0.25">
      <c r="A7518" s="17" t="s">
        <v>7686</v>
      </c>
      <c r="E7518" s="17" t="s">
        <v>7686</v>
      </c>
    </row>
    <row r="7519" spans="1:5" x14ac:dyDescent="0.25">
      <c r="A7519" s="17" t="s">
        <v>7687</v>
      </c>
      <c r="E7519" s="17" t="s">
        <v>7687</v>
      </c>
    </row>
    <row r="7520" spans="1:5" x14ac:dyDescent="0.25">
      <c r="A7520" s="17" t="s">
        <v>7688</v>
      </c>
      <c r="E7520" s="17" t="s">
        <v>7688</v>
      </c>
    </row>
    <row r="7521" spans="1:5" x14ac:dyDescent="0.25">
      <c r="A7521" s="17" t="s">
        <v>7689</v>
      </c>
      <c r="E7521" s="17" t="s">
        <v>7689</v>
      </c>
    </row>
    <row r="7522" spans="1:5" x14ac:dyDescent="0.25">
      <c r="A7522" s="17" t="s">
        <v>7690</v>
      </c>
      <c r="E7522" s="17" t="s">
        <v>7690</v>
      </c>
    </row>
    <row r="7523" spans="1:5" x14ac:dyDescent="0.25">
      <c r="A7523" s="17" t="s">
        <v>7691</v>
      </c>
      <c r="E7523" s="17" t="s">
        <v>7691</v>
      </c>
    </row>
    <row r="7524" spans="1:5" x14ac:dyDescent="0.25">
      <c r="A7524" s="17" t="s">
        <v>7692</v>
      </c>
      <c r="E7524" s="17" t="s">
        <v>7692</v>
      </c>
    </row>
    <row r="7525" spans="1:5" x14ac:dyDescent="0.25">
      <c r="A7525" s="17" t="s">
        <v>7693</v>
      </c>
      <c r="E7525" s="17" t="s">
        <v>7693</v>
      </c>
    </row>
    <row r="7526" spans="1:5" x14ac:dyDescent="0.25">
      <c r="A7526" s="17" t="s">
        <v>7694</v>
      </c>
      <c r="E7526" s="17" t="s">
        <v>7694</v>
      </c>
    </row>
    <row r="7527" spans="1:5" x14ac:dyDescent="0.25">
      <c r="A7527" s="17" t="s">
        <v>7695</v>
      </c>
      <c r="E7527" s="17" t="s">
        <v>7695</v>
      </c>
    </row>
    <row r="7528" spans="1:5" x14ac:dyDescent="0.25">
      <c r="A7528" s="17" t="s">
        <v>7696</v>
      </c>
      <c r="E7528" s="17" t="s">
        <v>7696</v>
      </c>
    </row>
    <row r="7529" spans="1:5" x14ac:dyDescent="0.25">
      <c r="A7529" s="17" t="s">
        <v>7697</v>
      </c>
      <c r="E7529" s="17" t="s">
        <v>7697</v>
      </c>
    </row>
    <row r="7530" spans="1:5" x14ac:dyDescent="0.25">
      <c r="A7530" s="17" t="s">
        <v>7698</v>
      </c>
      <c r="E7530" s="17" t="s">
        <v>7698</v>
      </c>
    </row>
    <row r="7531" spans="1:5" x14ac:dyDescent="0.25">
      <c r="A7531" s="17" t="s">
        <v>7699</v>
      </c>
      <c r="E7531" s="17" t="s">
        <v>7699</v>
      </c>
    </row>
    <row r="7532" spans="1:5" x14ac:dyDescent="0.25">
      <c r="A7532" s="17" t="s">
        <v>7700</v>
      </c>
      <c r="E7532" s="17" t="s">
        <v>7700</v>
      </c>
    </row>
    <row r="7533" spans="1:5" x14ac:dyDescent="0.25">
      <c r="A7533" s="17" t="s">
        <v>7701</v>
      </c>
      <c r="E7533" s="17" t="s">
        <v>7701</v>
      </c>
    </row>
    <row r="7534" spans="1:5" x14ac:dyDescent="0.25">
      <c r="A7534" s="17" t="s">
        <v>7702</v>
      </c>
      <c r="E7534" s="17" t="s">
        <v>7702</v>
      </c>
    </row>
    <row r="7535" spans="1:5" x14ac:dyDescent="0.25">
      <c r="A7535" s="17" t="s">
        <v>7703</v>
      </c>
      <c r="E7535" s="17" t="s">
        <v>7703</v>
      </c>
    </row>
    <row r="7536" spans="1:5" x14ac:dyDescent="0.25">
      <c r="A7536" s="17" t="s">
        <v>7704</v>
      </c>
      <c r="E7536" s="17" t="s">
        <v>7704</v>
      </c>
    </row>
    <row r="7537" spans="1:5" x14ac:dyDescent="0.25">
      <c r="A7537" s="17" t="s">
        <v>7705</v>
      </c>
      <c r="E7537" s="17" t="s">
        <v>7705</v>
      </c>
    </row>
    <row r="7538" spans="1:5" x14ac:dyDescent="0.25">
      <c r="A7538" s="17" t="s">
        <v>7706</v>
      </c>
      <c r="E7538" s="17" t="s">
        <v>7706</v>
      </c>
    </row>
    <row r="7539" spans="1:5" x14ac:dyDescent="0.25">
      <c r="A7539" s="17" t="s">
        <v>7707</v>
      </c>
      <c r="E7539" s="17" t="s">
        <v>7707</v>
      </c>
    </row>
    <row r="7540" spans="1:5" x14ac:dyDescent="0.25">
      <c r="A7540" s="17" t="s">
        <v>7708</v>
      </c>
      <c r="E7540" s="17" t="s">
        <v>7708</v>
      </c>
    </row>
    <row r="7541" spans="1:5" x14ac:dyDescent="0.25">
      <c r="A7541" s="17" t="s">
        <v>7709</v>
      </c>
      <c r="E7541" s="17" t="s">
        <v>7709</v>
      </c>
    </row>
    <row r="7542" spans="1:5" x14ac:dyDescent="0.25">
      <c r="A7542" s="17" t="s">
        <v>7710</v>
      </c>
      <c r="E7542" s="17" t="s">
        <v>7710</v>
      </c>
    </row>
    <row r="7543" spans="1:5" x14ac:dyDescent="0.25">
      <c r="A7543" s="17" t="s">
        <v>7711</v>
      </c>
      <c r="E7543" s="17" t="s">
        <v>7711</v>
      </c>
    </row>
    <row r="7544" spans="1:5" x14ac:dyDescent="0.25">
      <c r="A7544" s="17" t="s">
        <v>7712</v>
      </c>
      <c r="E7544" s="17" t="s">
        <v>7712</v>
      </c>
    </row>
    <row r="7545" spans="1:5" x14ac:dyDescent="0.25">
      <c r="A7545" s="17" t="s">
        <v>7713</v>
      </c>
      <c r="E7545" s="17" t="s">
        <v>7713</v>
      </c>
    </row>
    <row r="7546" spans="1:5" x14ac:dyDescent="0.25">
      <c r="A7546" s="17" t="s">
        <v>7714</v>
      </c>
      <c r="E7546" s="17" t="s">
        <v>7714</v>
      </c>
    </row>
    <row r="7547" spans="1:5" x14ac:dyDescent="0.25">
      <c r="A7547" s="17" t="s">
        <v>7715</v>
      </c>
      <c r="E7547" s="17" t="s">
        <v>7715</v>
      </c>
    </row>
    <row r="7548" spans="1:5" x14ac:dyDescent="0.25">
      <c r="A7548" s="17" t="s">
        <v>7716</v>
      </c>
      <c r="E7548" s="17" t="s">
        <v>7716</v>
      </c>
    </row>
    <row r="7549" spans="1:5" x14ac:dyDescent="0.25">
      <c r="A7549" s="17" t="s">
        <v>7717</v>
      </c>
      <c r="E7549" s="17" t="s">
        <v>7717</v>
      </c>
    </row>
    <row r="7550" spans="1:5" x14ac:dyDescent="0.25">
      <c r="A7550" s="17" t="s">
        <v>7718</v>
      </c>
      <c r="E7550" s="17" t="s">
        <v>7718</v>
      </c>
    </row>
    <row r="7551" spans="1:5" x14ac:dyDescent="0.25">
      <c r="A7551" s="17" t="s">
        <v>7719</v>
      </c>
      <c r="E7551" s="17" t="s">
        <v>7719</v>
      </c>
    </row>
    <row r="7552" spans="1:5" x14ac:dyDescent="0.25">
      <c r="A7552" s="17" t="s">
        <v>7720</v>
      </c>
      <c r="E7552" s="17" t="s">
        <v>7720</v>
      </c>
    </row>
    <row r="7553" spans="1:5" x14ac:dyDescent="0.25">
      <c r="A7553" s="17" t="s">
        <v>7721</v>
      </c>
      <c r="E7553" s="17" t="s">
        <v>7721</v>
      </c>
    </row>
    <row r="7554" spans="1:5" x14ac:dyDescent="0.25">
      <c r="A7554" s="17" t="s">
        <v>7722</v>
      </c>
      <c r="E7554" s="17" t="s">
        <v>7722</v>
      </c>
    </row>
    <row r="7555" spans="1:5" x14ac:dyDescent="0.25">
      <c r="A7555" s="17" t="s">
        <v>7723</v>
      </c>
      <c r="E7555" s="17" t="s">
        <v>7723</v>
      </c>
    </row>
    <row r="7556" spans="1:5" x14ac:dyDescent="0.25">
      <c r="A7556" s="17" t="s">
        <v>7724</v>
      </c>
      <c r="E7556" s="17" t="s">
        <v>7724</v>
      </c>
    </row>
    <row r="7557" spans="1:5" x14ac:dyDescent="0.25">
      <c r="A7557" s="17" t="s">
        <v>7725</v>
      </c>
      <c r="E7557" s="17" t="s">
        <v>7725</v>
      </c>
    </row>
    <row r="7558" spans="1:5" x14ac:dyDescent="0.25">
      <c r="A7558" s="17" t="s">
        <v>7726</v>
      </c>
      <c r="E7558" s="17" t="s">
        <v>7726</v>
      </c>
    </row>
    <row r="7559" spans="1:5" x14ac:dyDescent="0.25">
      <c r="A7559" s="17" t="s">
        <v>7727</v>
      </c>
      <c r="E7559" s="17" t="s">
        <v>7727</v>
      </c>
    </row>
    <row r="7560" spans="1:5" x14ac:dyDescent="0.25">
      <c r="A7560" s="17" t="s">
        <v>7728</v>
      </c>
      <c r="E7560" s="17" t="s">
        <v>7728</v>
      </c>
    </row>
    <row r="7561" spans="1:5" x14ac:dyDescent="0.25">
      <c r="A7561" s="17" t="s">
        <v>7729</v>
      </c>
      <c r="E7561" s="17" t="s">
        <v>7729</v>
      </c>
    </row>
    <row r="7562" spans="1:5" x14ac:dyDescent="0.25">
      <c r="A7562" s="17" t="s">
        <v>7730</v>
      </c>
      <c r="E7562" s="17" t="s">
        <v>7730</v>
      </c>
    </row>
    <row r="7563" spans="1:5" x14ac:dyDescent="0.25">
      <c r="A7563" s="17" t="s">
        <v>7731</v>
      </c>
      <c r="E7563" s="17" t="s">
        <v>7731</v>
      </c>
    </row>
    <row r="7564" spans="1:5" x14ac:dyDescent="0.25">
      <c r="A7564" s="17" t="s">
        <v>7732</v>
      </c>
      <c r="E7564" s="17" t="s">
        <v>7732</v>
      </c>
    </row>
    <row r="7565" spans="1:5" x14ac:dyDescent="0.25">
      <c r="A7565" s="17" t="s">
        <v>7733</v>
      </c>
      <c r="E7565" s="17" t="s">
        <v>7733</v>
      </c>
    </row>
    <row r="7566" spans="1:5" x14ac:dyDescent="0.25">
      <c r="A7566" s="17" t="s">
        <v>7734</v>
      </c>
      <c r="E7566" s="17" t="s">
        <v>7734</v>
      </c>
    </row>
    <row r="7567" spans="1:5" x14ac:dyDescent="0.25">
      <c r="A7567" s="17" t="s">
        <v>7735</v>
      </c>
      <c r="E7567" s="17" t="s">
        <v>7735</v>
      </c>
    </row>
    <row r="7568" spans="1:5" x14ac:dyDescent="0.25">
      <c r="A7568" s="17" t="s">
        <v>7736</v>
      </c>
      <c r="E7568" s="17" t="s">
        <v>7736</v>
      </c>
    </row>
    <row r="7569" spans="1:5" x14ac:dyDescent="0.25">
      <c r="A7569" s="17" t="s">
        <v>7737</v>
      </c>
      <c r="E7569" s="17" t="s">
        <v>7737</v>
      </c>
    </row>
    <row r="7570" spans="1:5" x14ac:dyDescent="0.25">
      <c r="A7570" s="17" t="s">
        <v>7738</v>
      </c>
      <c r="E7570" s="17" t="s">
        <v>7738</v>
      </c>
    </row>
    <row r="7571" spans="1:5" x14ac:dyDescent="0.25">
      <c r="A7571" s="17" t="s">
        <v>7739</v>
      </c>
      <c r="E7571" s="17" t="s">
        <v>7739</v>
      </c>
    </row>
    <row r="7572" spans="1:5" x14ac:dyDescent="0.25">
      <c r="A7572" s="17" t="s">
        <v>7740</v>
      </c>
      <c r="E7572" s="17" t="s">
        <v>7740</v>
      </c>
    </row>
    <row r="7573" spans="1:5" x14ac:dyDescent="0.25">
      <c r="A7573" s="17" t="s">
        <v>7741</v>
      </c>
      <c r="E7573" s="17" t="s">
        <v>7741</v>
      </c>
    </row>
    <row r="7574" spans="1:5" x14ac:dyDescent="0.25">
      <c r="A7574" s="17" t="s">
        <v>7742</v>
      </c>
      <c r="E7574" s="17" t="s">
        <v>7742</v>
      </c>
    </row>
    <row r="7575" spans="1:5" x14ac:dyDescent="0.25">
      <c r="A7575" s="17" t="s">
        <v>7743</v>
      </c>
      <c r="E7575" s="17" t="s">
        <v>7743</v>
      </c>
    </row>
    <row r="7576" spans="1:5" x14ac:dyDescent="0.25">
      <c r="A7576" s="17" t="s">
        <v>7744</v>
      </c>
      <c r="E7576" s="17" t="s">
        <v>7744</v>
      </c>
    </row>
    <row r="7577" spans="1:5" x14ac:dyDescent="0.25">
      <c r="A7577" s="17" t="s">
        <v>7745</v>
      </c>
      <c r="E7577" s="17" t="s">
        <v>7745</v>
      </c>
    </row>
    <row r="7578" spans="1:5" x14ac:dyDescent="0.25">
      <c r="A7578" s="17" t="s">
        <v>7746</v>
      </c>
      <c r="E7578" s="17" t="s">
        <v>7746</v>
      </c>
    </row>
    <row r="7579" spans="1:5" x14ac:dyDescent="0.25">
      <c r="A7579" s="17" t="s">
        <v>7747</v>
      </c>
      <c r="E7579" s="17" t="s">
        <v>7747</v>
      </c>
    </row>
    <row r="7580" spans="1:5" x14ac:dyDescent="0.25">
      <c r="A7580" s="17" t="s">
        <v>7748</v>
      </c>
      <c r="E7580" s="17" t="s">
        <v>7748</v>
      </c>
    </row>
    <row r="7581" spans="1:5" x14ac:dyDescent="0.25">
      <c r="A7581" s="17" t="s">
        <v>7749</v>
      </c>
      <c r="E7581" s="17" t="s">
        <v>7749</v>
      </c>
    </row>
    <row r="7582" spans="1:5" x14ac:dyDescent="0.25">
      <c r="A7582" s="17" t="s">
        <v>7750</v>
      </c>
      <c r="E7582" s="17" t="s">
        <v>7750</v>
      </c>
    </row>
    <row r="7583" spans="1:5" x14ac:dyDescent="0.25">
      <c r="A7583" s="17" t="s">
        <v>7751</v>
      </c>
      <c r="E7583" s="17" t="s">
        <v>7751</v>
      </c>
    </row>
    <row r="7584" spans="1:5" x14ac:dyDescent="0.25">
      <c r="A7584" s="17" t="s">
        <v>7752</v>
      </c>
      <c r="E7584" s="17" t="s">
        <v>7752</v>
      </c>
    </row>
    <row r="7585" spans="1:5" x14ac:dyDescent="0.25">
      <c r="A7585" s="17" t="s">
        <v>7753</v>
      </c>
      <c r="E7585" s="17" t="s">
        <v>7753</v>
      </c>
    </row>
    <row r="7586" spans="1:5" x14ac:dyDescent="0.25">
      <c r="A7586" s="17" t="s">
        <v>7754</v>
      </c>
      <c r="E7586" s="17" t="s">
        <v>7754</v>
      </c>
    </row>
    <row r="7587" spans="1:5" x14ac:dyDescent="0.25">
      <c r="A7587" s="17" t="s">
        <v>7755</v>
      </c>
      <c r="E7587" s="17" t="s">
        <v>7755</v>
      </c>
    </row>
    <row r="7588" spans="1:5" x14ac:dyDescent="0.25">
      <c r="A7588" s="17" t="s">
        <v>7756</v>
      </c>
      <c r="E7588" s="17" t="s">
        <v>7756</v>
      </c>
    </row>
    <row r="7589" spans="1:5" x14ac:dyDescent="0.25">
      <c r="A7589" s="17" t="s">
        <v>7757</v>
      </c>
      <c r="E7589" s="17" t="s">
        <v>7757</v>
      </c>
    </row>
    <row r="7590" spans="1:5" x14ac:dyDescent="0.25">
      <c r="A7590" s="17" t="s">
        <v>7758</v>
      </c>
      <c r="E7590" s="17" t="s">
        <v>7758</v>
      </c>
    </row>
    <row r="7591" spans="1:5" x14ac:dyDescent="0.25">
      <c r="A7591" s="17" t="s">
        <v>7759</v>
      </c>
      <c r="E7591" s="17" t="s">
        <v>7759</v>
      </c>
    </row>
    <row r="7592" spans="1:5" x14ac:dyDescent="0.25">
      <c r="A7592" s="17" t="s">
        <v>7760</v>
      </c>
      <c r="E7592" s="17" t="s">
        <v>7760</v>
      </c>
    </row>
    <row r="7593" spans="1:5" x14ac:dyDescent="0.25">
      <c r="A7593" s="17" t="s">
        <v>7761</v>
      </c>
      <c r="E7593" s="17" t="s">
        <v>7761</v>
      </c>
    </row>
    <row r="7594" spans="1:5" x14ac:dyDescent="0.25">
      <c r="A7594" s="17" t="s">
        <v>7762</v>
      </c>
      <c r="E7594" s="17" t="s">
        <v>7762</v>
      </c>
    </row>
    <row r="7595" spans="1:5" x14ac:dyDescent="0.25">
      <c r="A7595" s="17" t="s">
        <v>7763</v>
      </c>
      <c r="E7595" s="17" t="s">
        <v>7763</v>
      </c>
    </row>
    <row r="7596" spans="1:5" x14ac:dyDescent="0.25">
      <c r="A7596" s="17" t="s">
        <v>7764</v>
      </c>
      <c r="E7596" s="17" t="s">
        <v>7764</v>
      </c>
    </row>
    <row r="7597" spans="1:5" x14ac:dyDescent="0.25">
      <c r="A7597" s="17" t="s">
        <v>7765</v>
      </c>
      <c r="E7597" s="17" t="s">
        <v>7765</v>
      </c>
    </row>
    <row r="7598" spans="1:5" x14ac:dyDescent="0.25">
      <c r="A7598" s="17" t="s">
        <v>7766</v>
      </c>
      <c r="E7598" s="17" t="s">
        <v>7766</v>
      </c>
    </row>
    <row r="7599" spans="1:5" x14ac:dyDescent="0.25">
      <c r="A7599" s="17" t="s">
        <v>7767</v>
      </c>
      <c r="E7599" s="17" t="s">
        <v>7767</v>
      </c>
    </row>
    <row r="7600" spans="1:5" x14ac:dyDescent="0.25">
      <c r="A7600" s="17" t="s">
        <v>7768</v>
      </c>
      <c r="E7600" s="17" t="s">
        <v>7768</v>
      </c>
    </row>
    <row r="7601" spans="1:5" x14ac:dyDescent="0.25">
      <c r="A7601" s="17" t="s">
        <v>7769</v>
      </c>
      <c r="E7601" s="17" t="s">
        <v>7769</v>
      </c>
    </row>
    <row r="7602" spans="1:5" x14ac:dyDescent="0.25">
      <c r="A7602" s="17" t="s">
        <v>7770</v>
      </c>
      <c r="E7602" s="17" t="s">
        <v>7770</v>
      </c>
    </row>
    <row r="7603" spans="1:5" x14ac:dyDescent="0.25">
      <c r="A7603" s="17" t="s">
        <v>7771</v>
      </c>
      <c r="E7603" s="17" t="s">
        <v>7771</v>
      </c>
    </row>
    <row r="7604" spans="1:5" x14ac:dyDescent="0.25">
      <c r="A7604" s="17" t="s">
        <v>7772</v>
      </c>
      <c r="E7604" s="17" t="s">
        <v>7772</v>
      </c>
    </row>
    <row r="7605" spans="1:5" x14ac:dyDescent="0.25">
      <c r="A7605" s="17" t="s">
        <v>7773</v>
      </c>
      <c r="E7605" s="17" t="s">
        <v>7773</v>
      </c>
    </row>
    <row r="7606" spans="1:5" x14ac:dyDescent="0.25">
      <c r="A7606" s="17" t="s">
        <v>7774</v>
      </c>
      <c r="E7606" s="17" t="s">
        <v>7774</v>
      </c>
    </row>
    <row r="7607" spans="1:5" x14ac:dyDescent="0.25">
      <c r="A7607" s="17" t="s">
        <v>7775</v>
      </c>
      <c r="E7607" s="17" t="s">
        <v>7775</v>
      </c>
    </row>
    <row r="7608" spans="1:5" x14ac:dyDescent="0.25">
      <c r="A7608" s="17" t="s">
        <v>7776</v>
      </c>
      <c r="E7608" s="17" t="s">
        <v>7776</v>
      </c>
    </row>
    <row r="7609" spans="1:5" x14ac:dyDescent="0.25">
      <c r="A7609" s="17" t="s">
        <v>7777</v>
      </c>
      <c r="E7609" s="17" t="s">
        <v>7777</v>
      </c>
    </row>
    <row r="7610" spans="1:5" x14ac:dyDescent="0.25">
      <c r="A7610" s="17" t="s">
        <v>7778</v>
      </c>
      <c r="E7610" s="17" t="s">
        <v>7778</v>
      </c>
    </row>
    <row r="7611" spans="1:5" x14ac:dyDescent="0.25">
      <c r="A7611" s="17" t="s">
        <v>7779</v>
      </c>
      <c r="E7611" s="17" t="s">
        <v>7779</v>
      </c>
    </row>
    <row r="7612" spans="1:5" x14ac:dyDescent="0.25">
      <c r="A7612" s="17" t="s">
        <v>7780</v>
      </c>
      <c r="E7612" s="17" t="s">
        <v>7780</v>
      </c>
    </row>
    <row r="7613" spans="1:5" x14ac:dyDescent="0.25">
      <c r="A7613" s="17" t="s">
        <v>7781</v>
      </c>
      <c r="E7613" s="17" t="s">
        <v>7781</v>
      </c>
    </row>
    <row r="7614" spans="1:5" x14ac:dyDescent="0.25">
      <c r="A7614" s="17" t="s">
        <v>7782</v>
      </c>
      <c r="E7614" s="17" t="s">
        <v>7782</v>
      </c>
    </row>
    <row r="7615" spans="1:5" x14ac:dyDescent="0.25">
      <c r="A7615" s="17" t="s">
        <v>7783</v>
      </c>
      <c r="E7615" s="17" t="s">
        <v>7783</v>
      </c>
    </row>
    <row r="7616" spans="1:5" x14ac:dyDescent="0.25">
      <c r="A7616" s="17" t="s">
        <v>7784</v>
      </c>
      <c r="E7616" s="17" t="s">
        <v>7784</v>
      </c>
    </row>
    <row r="7617" spans="1:5" x14ac:dyDescent="0.25">
      <c r="A7617" s="17" t="s">
        <v>7785</v>
      </c>
      <c r="E7617" s="17" t="s">
        <v>7785</v>
      </c>
    </row>
    <row r="7618" spans="1:5" x14ac:dyDescent="0.25">
      <c r="A7618" s="17" t="s">
        <v>7786</v>
      </c>
      <c r="E7618" s="17" t="s">
        <v>7786</v>
      </c>
    </row>
    <row r="7619" spans="1:5" x14ac:dyDescent="0.25">
      <c r="A7619" s="17" t="s">
        <v>7787</v>
      </c>
      <c r="E7619" s="17" t="s">
        <v>7787</v>
      </c>
    </row>
    <row r="7620" spans="1:5" x14ac:dyDescent="0.25">
      <c r="A7620" s="17" t="s">
        <v>7788</v>
      </c>
      <c r="E7620" s="17" t="s">
        <v>7788</v>
      </c>
    </row>
    <row r="7621" spans="1:5" x14ac:dyDescent="0.25">
      <c r="A7621" s="17" t="s">
        <v>7789</v>
      </c>
      <c r="E7621" s="17" t="s">
        <v>7789</v>
      </c>
    </row>
    <row r="7622" spans="1:5" x14ac:dyDescent="0.25">
      <c r="A7622" s="17" t="s">
        <v>7790</v>
      </c>
      <c r="E7622" s="17" t="s">
        <v>7790</v>
      </c>
    </row>
    <row r="7623" spans="1:5" x14ac:dyDescent="0.25">
      <c r="A7623" s="17" t="s">
        <v>7791</v>
      </c>
      <c r="E7623" s="17" t="s">
        <v>7791</v>
      </c>
    </row>
    <row r="7624" spans="1:5" x14ac:dyDescent="0.25">
      <c r="A7624" s="17" t="s">
        <v>7792</v>
      </c>
      <c r="E7624" s="17" t="s">
        <v>7792</v>
      </c>
    </row>
    <row r="7625" spans="1:5" x14ac:dyDescent="0.25">
      <c r="A7625" s="17" t="s">
        <v>7793</v>
      </c>
      <c r="E7625" s="17" t="s">
        <v>7793</v>
      </c>
    </row>
    <row r="7626" spans="1:5" x14ac:dyDescent="0.25">
      <c r="A7626" s="17" t="s">
        <v>7794</v>
      </c>
      <c r="E7626" s="17" t="s">
        <v>7794</v>
      </c>
    </row>
    <row r="7627" spans="1:5" x14ac:dyDescent="0.25">
      <c r="A7627" s="17" t="s">
        <v>7795</v>
      </c>
      <c r="E7627" s="17" t="s">
        <v>7795</v>
      </c>
    </row>
    <row r="7628" spans="1:5" x14ac:dyDescent="0.25">
      <c r="A7628" s="17" t="s">
        <v>7796</v>
      </c>
      <c r="E7628" s="17" t="s">
        <v>7796</v>
      </c>
    </row>
    <row r="7629" spans="1:5" x14ac:dyDescent="0.25">
      <c r="A7629" s="17" t="s">
        <v>7797</v>
      </c>
      <c r="E7629" s="17" t="s">
        <v>7797</v>
      </c>
    </row>
    <row r="7630" spans="1:5" x14ac:dyDescent="0.25">
      <c r="A7630" s="17" t="s">
        <v>7798</v>
      </c>
      <c r="E7630" s="17" t="s">
        <v>7798</v>
      </c>
    </row>
    <row r="7631" spans="1:5" x14ac:dyDescent="0.25">
      <c r="A7631" s="17" t="s">
        <v>7799</v>
      </c>
      <c r="E7631" s="17" t="s">
        <v>7799</v>
      </c>
    </row>
    <row r="7632" spans="1:5" x14ac:dyDescent="0.25">
      <c r="A7632" s="17" t="s">
        <v>7800</v>
      </c>
      <c r="E7632" s="17" t="s">
        <v>7800</v>
      </c>
    </row>
    <row r="7633" spans="1:5" x14ac:dyDescent="0.25">
      <c r="A7633" s="17" t="s">
        <v>7801</v>
      </c>
      <c r="E7633" s="17" t="s">
        <v>7801</v>
      </c>
    </row>
    <row r="7634" spans="1:5" x14ac:dyDescent="0.25">
      <c r="A7634" s="17" t="s">
        <v>7802</v>
      </c>
      <c r="E7634" s="17" t="s">
        <v>7802</v>
      </c>
    </row>
    <row r="7635" spans="1:5" x14ac:dyDescent="0.25">
      <c r="A7635" s="17" t="s">
        <v>7803</v>
      </c>
      <c r="E7635" s="17" t="s">
        <v>7803</v>
      </c>
    </row>
    <row r="7636" spans="1:5" x14ac:dyDescent="0.25">
      <c r="A7636" s="17" t="s">
        <v>7804</v>
      </c>
      <c r="E7636" s="17" t="s">
        <v>7804</v>
      </c>
    </row>
    <row r="7637" spans="1:5" x14ac:dyDescent="0.25">
      <c r="A7637" s="17" t="s">
        <v>7805</v>
      </c>
      <c r="E7637" s="17" t="s">
        <v>7805</v>
      </c>
    </row>
    <row r="7638" spans="1:5" x14ac:dyDescent="0.25">
      <c r="A7638" s="17" t="s">
        <v>7806</v>
      </c>
      <c r="E7638" s="17" t="s">
        <v>7806</v>
      </c>
    </row>
    <row r="7639" spans="1:5" x14ac:dyDescent="0.25">
      <c r="A7639" s="17" t="s">
        <v>7807</v>
      </c>
      <c r="E7639" s="17" t="s">
        <v>7807</v>
      </c>
    </row>
    <row r="7640" spans="1:5" x14ac:dyDescent="0.25">
      <c r="A7640" s="17" t="s">
        <v>7808</v>
      </c>
      <c r="E7640" s="17" t="s">
        <v>7808</v>
      </c>
    </row>
    <row r="7641" spans="1:5" x14ac:dyDescent="0.25">
      <c r="A7641" s="17" t="s">
        <v>7809</v>
      </c>
      <c r="E7641" s="17" t="s">
        <v>7809</v>
      </c>
    </row>
    <row r="7642" spans="1:5" x14ac:dyDescent="0.25">
      <c r="A7642" s="17" t="s">
        <v>7810</v>
      </c>
      <c r="E7642" s="17" t="s">
        <v>7810</v>
      </c>
    </row>
    <row r="7643" spans="1:5" x14ac:dyDescent="0.25">
      <c r="A7643" s="17" t="s">
        <v>7811</v>
      </c>
      <c r="E7643" s="17" t="s">
        <v>7811</v>
      </c>
    </row>
    <row r="7644" spans="1:5" x14ac:dyDescent="0.25">
      <c r="A7644" s="17" t="s">
        <v>7812</v>
      </c>
      <c r="E7644" s="17" t="s">
        <v>7812</v>
      </c>
    </row>
    <row r="7645" spans="1:5" x14ac:dyDescent="0.25">
      <c r="A7645" s="17" t="s">
        <v>7813</v>
      </c>
      <c r="E7645" s="17" t="s">
        <v>7813</v>
      </c>
    </row>
    <row r="7646" spans="1:5" x14ac:dyDescent="0.25">
      <c r="A7646" s="17" t="s">
        <v>7814</v>
      </c>
      <c r="E7646" s="17" t="s">
        <v>7814</v>
      </c>
    </row>
    <row r="7647" spans="1:5" x14ac:dyDescent="0.25">
      <c r="A7647" s="17" t="s">
        <v>7815</v>
      </c>
      <c r="E7647" s="17" t="s">
        <v>7815</v>
      </c>
    </row>
    <row r="7648" spans="1:5" x14ac:dyDescent="0.25">
      <c r="A7648" s="17" t="s">
        <v>7816</v>
      </c>
      <c r="E7648" s="17" t="s">
        <v>7816</v>
      </c>
    </row>
    <row r="7649" spans="1:5" x14ac:dyDescent="0.25">
      <c r="A7649" s="17" t="s">
        <v>7817</v>
      </c>
      <c r="E7649" s="17" t="s">
        <v>7817</v>
      </c>
    </row>
    <row r="7650" spans="1:5" x14ac:dyDescent="0.25">
      <c r="A7650" s="17" t="s">
        <v>7818</v>
      </c>
      <c r="E7650" s="17" t="s">
        <v>7818</v>
      </c>
    </row>
    <row r="7651" spans="1:5" x14ac:dyDescent="0.25">
      <c r="A7651" s="17" t="s">
        <v>7819</v>
      </c>
      <c r="E7651" s="17" t="s">
        <v>7819</v>
      </c>
    </row>
    <row r="7652" spans="1:5" x14ac:dyDescent="0.25">
      <c r="A7652" s="17" t="s">
        <v>7820</v>
      </c>
      <c r="E7652" s="17" t="s">
        <v>7820</v>
      </c>
    </row>
    <row r="7653" spans="1:5" x14ac:dyDescent="0.25">
      <c r="A7653" s="17" t="s">
        <v>7821</v>
      </c>
      <c r="E7653" s="17" t="s">
        <v>7821</v>
      </c>
    </row>
    <row r="7654" spans="1:5" x14ac:dyDescent="0.25">
      <c r="A7654" s="17" t="s">
        <v>7822</v>
      </c>
      <c r="E7654" s="17" t="s">
        <v>7822</v>
      </c>
    </row>
    <row r="7655" spans="1:5" x14ac:dyDescent="0.25">
      <c r="A7655" s="17" t="s">
        <v>7823</v>
      </c>
      <c r="E7655" s="17" t="s">
        <v>7823</v>
      </c>
    </row>
    <row r="7656" spans="1:5" x14ac:dyDescent="0.25">
      <c r="A7656" s="17" t="s">
        <v>7824</v>
      </c>
      <c r="E7656" s="17" t="s">
        <v>7824</v>
      </c>
    </row>
    <row r="7657" spans="1:5" x14ac:dyDescent="0.25">
      <c r="A7657" s="17" t="s">
        <v>7825</v>
      </c>
      <c r="E7657" s="17" t="s">
        <v>7825</v>
      </c>
    </row>
    <row r="7658" spans="1:5" x14ac:dyDescent="0.25">
      <c r="A7658" s="17" t="s">
        <v>7826</v>
      </c>
      <c r="E7658" s="17" t="s">
        <v>7826</v>
      </c>
    </row>
    <row r="7659" spans="1:5" x14ac:dyDescent="0.25">
      <c r="A7659" s="17" t="s">
        <v>7827</v>
      </c>
      <c r="E7659" s="17" t="s">
        <v>7827</v>
      </c>
    </row>
    <row r="7660" spans="1:5" x14ac:dyDescent="0.25">
      <c r="A7660" s="17" t="s">
        <v>7828</v>
      </c>
      <c r="E7660" s="17" t="s">
        <v>7828</v>
      </c>
    </row>
    <row r="7661" spans="1:5" x14ac:dyDescent="0.25">
      <c r="A7661" s="17" t="s">
        <v>7829</v>
      </c>
      <c r="E7661" s="17" t="s">
        <v>7829</v>
      </c>
    </row>
    <row r="7662" spans="1:5" x14ac:dyDescent="0.25">
      <c r="A7662" s="17" t="s">
        <v>7830</v>
      </c>
      <c r="E7662" s="17" t="s">
        <v>7830</v>
      </c>
    </row>
    <row r="7663" spans="1:5" x14ac:dyDescent="0.25">
      <c r="A7663" s="17" t="s">
        <v>7831</v>
      </c>
      <c r="E7663" s="17" t="s">
        <v>7831</v>
      </c>
    </row>
    <row r="7664" spans="1:5" x14ac:dyDescent="0.25">
      <c r="A7664" s="17" t="s">
        <v>7832</v>
      </c>
      <c r="E7664" s="17" t="s">
        <v>7832</v>
      </c>
    </row>
    <row r="7665" spans="1:5" x14ac:dyDescent="0.25">
      <c r="A7665" s="17" t="s">
        <v>7833</v>
      </c>
      <c r="E7665" s="17" t="s">
        <v>7833</v>
      </c>
    </row>
    <row r="7666" spans="1:5" x14ac:dyDescent="0.25">
      <c r="A7666" s="17" t="s">
        <v>7834</v>
      </c>
      <c r="E7666" s="17" t="s">
        <v>7834</v>
      </c>
    </row>
    <row r="7667" spans="1:5" x14ac:dyDescent="0.25">
      <c r="A7667" s="17" t="s">
        <v>7835</v>
      </c>
      <c r="E7667" s="17" t="s">
        <v>7835</v>
      </c>
    </row>
    <row r="7668" spans="1:5" x14ac:dyDescent="0.25">
      <c r="A7668" s="17" t="s">
        <v>7836</v>
      </c>
      <c r="E7668" s="17" t="s">
        <v>7836</v>
      </c>
    </row>
    <row r="7669" spans="1:5" x14ac:dyDescent="0.25">
      <c r="A7669" s="17" t="s">
        <v>7837</v>
      </c>
      <c r="E7669" s="17" t="s">
        <v>7837</v>
      </c>
    </row>
    <row r="7670" spans="1:5" x14ac:dyDescent="0.25">
      <c r="A7670" s="17" t="s">
        <v>7838</v>
      </c>
      <c r="E7670" s="17" t="s">
        <v>7838</v>
      </c>
    </row>
    <row r="7671" spans="1:5" x14ac:dyDescent="0.25">
      <c r="A7671" s="17" t="s">
        <v>7839</v>
      </c>
      <c r="E7671" s="17" t="s">
        <v>7839</v>
      </c>
    </row>
    <row r="7672" spans="1:5" x14ac:dyDescent="0.25">
      <c r="A7672" s="17" t="s">
        <v>7840</v>
      </c>
      <c r="E7672" s="17" t="s">
        <v>7840</v>
      </c>
    </row>
    <row r="7673" spans="1:5" x14ac:dyDescent="0.25">
      <c r="A7673" s="17" t="s">
        <v>7841</v>
      </c>
      <c r="E7673" s="17" t="s">
        <v>7841</v>
      </c>
    </row>
    <row r="7674" spans="1:5" x14ac:dyDescent="0.25">
      <c r="A7674" s="17" t="s">
        <v>7842</v>
      </c>
      <c r="E7674" s="17" t="s">
        <v>7842</v>
      </c>
    </row>
    <row r="7675" spans="1:5" x14ac:dyDescent="0.25">
      <c r="A7675" s="17" t="s">
        <v>7843</v>
      </c>
      <c r="E7675" s="17" t="s">
        <v>7843</v>
      </c>
    </row>
    <row r="7676" spans="1:5" x14ac:dyDescent="0.25">
      <c r="A7676" s="17" t="s">
        <v>7844</v>
      </c>
      <c r="E7676" s="17" t="s">
        <v>7844</v>
      </c>
    </row>
    <row r="7677" spans="1:5" x14ac:dyDescent="0.25">
      <c r="A7677" s="17" t="s">
        <v>7845</v>
      </c>
      <c r="E7677" s="17" t="s">
        <v>7845</v>
      </c>
    </row>
    <row r="7678" spans="1:5" x14ac:dyDescent="0.25">
      <c r="A7678" s="17" t="s">
        <v>7846</v>
      </c>
      <c r="E7678" s="17" t="s">
        <v>7846</v>
      </c>
    </row>
    <row r="7679" spans="1:5" x14ac:dyDescent="0.25">
      <c r="A7679" s="17" t="s">
        <v>7847</v>
      </c>
      <c r="E7679" s="17" t="s">
        <v>7847</v>
      </c>
    </row>
    <row r="7680" spans="1:5" x14ac:dyDescent="0.25">
      <c r="A7680" s="17" t="s">
        <v>7848</v>
      </c>
      <c r="E7680" s="17" t="s">
        <v>7848</v>
      </c>
    </row>
    <row r="7681" spans="1:5" x14ac:dyDescent="0.25">
      <c r="A7681" s="17" t="s">
        <v>7849</v>
      </c>
      <c r="E7681" s="17" t="s">
        <v>7849</v>
      </c>
    </row>
    <row r="7682" spans="1:5" x14ac:dyDescent="0.25">
      <c r="A7682" s="17" t="s">
        <v>7850</v>
      </c>
      <c r="E7682" s="17" t="s">
        <v>7850</v>
      </c>
    </row>
    <row r="7683" spans="1:5" x14ac:dyDescent="0.25">
      <c r="A7683" s="17" t="s">
        <v>7851</v>
      </c>
      <c r="E7683" s="17" t="s">
        <v>7851</v>
      </c>
    </row>
    <row r="7684" spans="1:5" x14ac:dyDescent="0.25">
      <c r="A7684" s="17" t="s">
        <v>7852</v>
      </c>
      <c r="E7684" s="17" t="s">
        <v>7852</v>
      </c>
    </row>
    <row r="7685" spans="1:5" x14ac:dyDescent="0.25">
      <c r="A7685" s="17" t="s">
        <v>7853</v>
      </c>
      <c r="E7685" s="17" t="s">
        <v>7853</v>
      </c>
    </row>
    <row r="7686" spans="1:5" x14ac:dyDescent="0.25">
      <c r="A7686" s="17" t="s">
        <v>7854</v>
      </c>
      <c r="E7686" s="17" t="s">
        <v>7854</v>
      </c>
    </row>
    <row r="7687" spans="1:5" x14ac:dyDescent="0.25">
      <c r="A7687" s="17" t="s">
        <v>7855</v>
      </c>
      <c r="E7687" s="17" t="s">
        <v>7855</v>
      </c>
    </row>
    <row r="7688" spans="1:5" x14ac:dyDescent="0.25">
      <c r="A7688" s="17" t="s">
        <v>7856</v>
      </c>
      <c r="E7688" s="17" t="s">
        <v>7856</v>
      </c>
    </row>
    <row r="7689" spans="1:5" x14ac:dyDescent="0.25">
      <c r="A7689" s="17" t="s">
        <v>7857</v>
      </c>
      <c r="E7689" s="17" t="s">
        <v>7857</v>
      </c>
    </row>
    <row r="7690" spans="1:5" x14ac:dyDescent="0.25">
      <c r="A7690" s="17" t="s">
        <v>7858</v>
      </c>
      <c r="E7690" s="17" t="s">
        <v>7858</v>
      </c>
    </row>
    <row r="7691" spans="1:5" x14ac:dyDescent="0.25">
      <c r="A7691" s="17" t="s">
        <v>7859</v>
      </c>
      <c r="E7691" s="17" t="s">
        <v>7859</v>
      </c>
    </row>
    <row r="7692" spans="1:5" x14ac:dyDescent="0.25">
      <c r="A7692" s="17" t="s">
        <v>7860</v>
      </c>
      <c r="E7692" s="17" t="s">
        <v>7860</v>
      </c>
    </row>
    <row r="7693" spans="1:5" x14ac:dyDescent="0.25">
      <c r="A7693" s="17" t="s">
        <v>7861</v>
      </c>
      <c r="E7693" s="17" t="s">
        <v>7861</v>
      </c>
    </row>
    <row r="7694" spans="1:5" x14ac:dyDescent="0.25">
      <c r="A7694" s="17" t="s">
        <v>7862</v>
      </c>
      <c r="E7694" s="17" t="s">
        <v>7862</v>
      </c>
    </row>
    <row r="7695" spans="1:5" x14ac:dyDescent="0.25">
      <c r="A7695" s="17" t="s">
        <v>7863</v>
      </c>
      <c r="E7695" s="17" t="s">
        <v>7863</v>
      </c>
    </row>
    <row r="7696" spans="1:5" x14ac:dyDescent="0.25">
      <c r="A7696" s="17" t="s">
        <v>7864</v>
      </c>
      <c r="E7696" s="17" t="s">
        <v>7864</v>
      </c>
    </row>
    <row r="7697" spans="1:5" x14ac:dyDescent="0.25">
      <c r="A7697" s="17" t="s">
        <v>7865</v>
      </c>
      <c r="E7697" s="17" t="s">
        <v>7865</v>
      </c>
    </row>
    <row r="7698" spans="1:5" x14ac:dyDescent="0.25">
      <c r="A7698" s="17" t="s">
        <v>7866</v>
      </c>
      <c r="E7698" s="17" t="s">
        <v>7866</v>
      </c>
    </row>
    <row r="7699" spans="1:5" x14ac:dyDescent="0.25">
      <c r="A7699" s="17" t="s">
        <v>7867</v>
      </c>
      <c r="E7699" s="17" t="s">
        <v>7867</v>
      </c>
    </row>
    <row r="7700" spans="1:5" x14ac:dyDescent="0.25">
      <c r="A7700" s="17" t="s">
        <v>7868</v>
      </c>
      <c r="E7700" s="17" t="s">
        <v>7868</v>
      </c>
    </row>
    <row r="7701" spans="1:5" x14ac:dyDescent="0.25">
      <c r="A7701" s="17" t="s">
        <v>7869</v>
      </c>
      <c r="E7701" s="17" t="s">
        <v>7869</v>
      </c>
    </row>
    <row r="7702" spans="1:5" x14ac:dyDescent="0.25">
      <c r="A7702" s="17" t="s">
        <v>7870</v>
      </c>
      <c r="E7702" s="17" t="s">
        <v>7870</v>
      </c>
    </row>
    <row r="7703" spans="1:5" x14ac:dyDescent="0.25">
      <c r="A7703" s="17" t="s">
        <v>7871</v>
      </c>
      <c r="E7703" s="17" t="s">
        <v>7871</v>
      </c>
    </row>
    <row r="7704" spans="1:5" x14ac:dyDescent="0.25">
      <c r="A7704" s="17" t="s">
        <v>7872</v>
      </c>
      <c r="E7704" s="17" t="s">
        <v>7872</v>
      </c>
    </row>
    <row r="7705" spans="1:5" x14ac:dyDescent="0.25">
      <c r="A7705" s="17" t="s">
        <v>7873</v>
      </c>
      <c r="E7705" s="17" t="s">
        <v>7873</v>
      </c>
    </row>
    <row r="7706" spans="1:5" x14ac:dyDescent="0.25">
      <c r="A7706" s="17" t="s">
        <v>7874</v>
      </c>
      <c r="E7706" s="17" t="s">
        <v>7874</v>
      </c>
    </row>
    <row r="7707" spans="1:5" x14ac:dyDescent="0.25">
      <c r="A7707" s="17" t="s">
        <v>7875</v>
      </c>
      <c r="E7707" s="17" t="s">
        <v>7875</v>
      </c>
    </row>
    <row r="7708" spans="1:5" x14ac:dyDescent="0.25">
      <c r="A7708" s="17" t="s">
        <v>7876</v>
      </c>
      <c r="E7708" s="17" t="s">
        <v>7876</v>
      </c>
    </row>
    <row r="7709" spans="1:5" x14ac:dyDescent="0.25">
      <c r="A7709" s="17" t="s">
        <v>7877</v>
      </c>
      <c r="E7709" s="17" t="s">
        <v>7877</v>
      </c>
    </row>
    <row r="7710" spans="1:5" x14ac:dyDescent="0.25">
      <c r="A7710" s="17" t="s">
        <v>7878</v>
      </c>
      <c r="E7710" s="17" t="s">
        <v>7878</v>
      </c>
    </row>
    <row r="7711" spans="1:5" x14ac:dyDescent="0.25">
      <c r="A7711" s="17" t="s">
        <v>7879</v>
      </c>
      <c r="E7711" s="17" t="s">
        <v>7879</v>
      </c>
    </row>
    <row r="7712" spans="1:5" x14ac:dyDescent="0.25">
      <c r="A7712" s="17" t="s">
        <v>7880</v>
      </c>
      <c r="E7712" s="17" t="s">
        <v>7880</v>
      </c>
    </row>
    <row r="7713" spans="1:5" x14ac:dyDescent="0.25">
      <c r="A7713" s="17" t="s">
        <v>7881</v>
      </c>
      <c r="E7713" s="17" t="s">
        <v>7881</v>
      </c>
    </row>
    <row r="7714" spans="1:5" x14ac:dyDescent="0.25">
      <c r="A7714" s="17" t="s">
        <v>7882</v>
      </c>
      <c r="E7714" s="17" t="s">
        <v>7882</v>
      </c>
    </row>
    <row r="7715" spans="1:5" x14ac:dyDescent="0.25">
      <c r="A7715" s="17" t="s">
        <v>7883</v>
      </c>
      <c r="E7715" s="17" t="s">
        <v>7883</v>
      </c>
    </row>
    <row r="7716" spans="1:5" x14ac:dyDescent="0.25">
      <c r="A7716" s="17" t="s">
        <v>7884</v>
      </c>
      <c r="E7716" s="17" t="s">
        <v>7884</v>
      </c>
    </row>
    <row r="7717" spans="1:5" x14ac:dyDescent="0.25">
      <c r="A7717" s="17" t="s">
        <v>7885</v>
      </c>
      <c r="E7717" s="17" t="s">
        <v>7885</v>
      </c>
    </row>
    <row r="7718" spans="1:5" x14ac:dyDescent="0.25">
      <c r="A7718" s="17" t="s">
        <v>7886</v>
      </c>
      <c r="E7718" s="17" t="s">
        <v>7886</v>
      </c>
    </row>
    <row r="7719" spans="1:5" x14ac:dyDescent="0.25">
      <c r="A7719" s="17" t="s">
        <v>7887</v>
      </c>
      <c r="E7719" s="17" t="s">
        <v>7887</v>
      </c>
    </row>
    <row r="7720" spans="1:5" x14ac:dyDescent="0.25">
      <c r="A7720" s="17" t="s">
        <v>7888</v>
      </c>
      <c r="E7720" s="17" t="s">
        <v>7888</v>
      </c>
    </row>
    <row r="7721" spans="1:5" x14ac:dyDescent="0.25">
      <c r="A7721" s="17" t="s">
        <v>7889</v>
      </c>
      <c r="E7721" s="17" t="s">
        <v>7889</v>
      </c>
    </row>
    <row r="7722" spans="1:5" x14ac:dyDescent="0.25">
      <c r="A7722" s="17" t="s">
        <v>7890</v>
      </c>
      <c r="E7722" s="17" t="s">
        <v>7890</v>
      </c>
    </row>
    <row r="7723" spans="1:5" x14ac:dyDescent="0.25">
      <c r="A7723" s="17" t="s">
        <v>7891</v>
      </c>
      <c r="E7723" s="17" t="s">
        <v>7891</v>
      </c>
    </row>
    <row r="7724" spans="1:5" x14ac:dyDescent="0.25">
      <c r="A7724" s="17" t="s">
        <v>7892</v>
      </c>
      <c r="E7724" s="17" t="s">
        <v>7892</v>
      </c>
    </row>
    <row r="7725" spans="1:5" x14ac:dyDescent="0.25">
      <c r="A7725" s="17" t="s">
        <v>7893</v>
      </c>
      <c r="E7725" s="17" t="s">
        <v>7893</v>
      </c>
    </row>
    <row r="7726" spans="1:5" x14ac:dyDescent="0.25">
      <c r="A7726" s="17" t="s">
        <v>7894</v>
      </c>
      <c r="E7726" s="17" t="s">
        <v>7894</v>
      </c>
    </row>
    <row r="7727" spans="1:5" x14ac:dyDescent="0.25">
      <c r="A7727" s="17" t="s">
        <v>7895</v>
      </c>
      <c r="E7727" s="17" t="s">
        <v>7895</v>
      </c>
    </row>
    <row r="7728" spans="1:5" x14ac:dyDescent="0.25">
      <c r="A7728" s="17" t="s">
        <v>7896</v>
      </c>
      <c r="E7728" s="17" t="s">
        <v>7896</v>
      </c>
    </row>
    <row r="7729" spans="1:5" x14ac:dyDescent="0.25">
      <c r="A7729" s="17" t="s">
        <v>7897</v>
      </c>
      <c r="E7729" s="17" t="s">
        <v>7897</v>
      </c>
    </row>
    <row r="7730" spans="1:5" x14ac:dyDescent="0.25">
      <c r="A7730" s="17" t="s">
        <v>7898</v>
      </c>
      <c r="E7730" s="17" t="s">
        <v>7898</v>
      </c>
    </row>
    <row r="7731" spans="1:5" x14ac:dyDescent="0.25">
      <c r="A7731" s="17" t="s">
        <v>7899</v>
      </c>
      <c r="E7731" s="17" t="s">
        <v>7899</v>
      </c>
    </row>
    <row r="7732" spans="1:5" x14ac:dyDescent="0.25">
      <c r="A7732" s="17" t="s">
        <v>7900</v>
      </c>
      <c r="E7732" s="17" t="s">
        <v>7900</v>
      </c>
    </row>
    <row r="7733" spans="1:5" x14ac:dyDescent="0.25">
      <c r="A7733" s="17" t="s">
        <v>7901</v>
      </c>
      <c r="E7733" s="17" t="s">
        <v>7901</v>
      </c>
    </row>
    <row r="7734" spans="1:5" x14ac:dyDescent="0.25">
      <c r="A7734" s="17" t="s">
        <v>7902</v>
      </c>
      <c r="E7734" s="17" t="s">
        <v>7902</v>
      </c>
    </row>
    <row r="7735" spans="1:5" x14ac:dyDescent="0.25">
      <c r="A7735" s="17" t="s">
        <v>7903</v>
      </c>
      <c r="E7735" s="17" t="s">
        <v>7903</v>
      </c>
    </row>
    <row r="7736" spans="1:5" x14ac:dyDescent="0.25">
      <c r="A7736" s="17" t="s">
        <v>7904</v>
      </c>
      <c r="E7736" s="17" t="s">
        <v>7904</v>
      </c>
    </row>
    <row r="7737" spans="1:5" x14ac:dyDescent="0.25">
      <c r="A7737" s="17" t="s">
        <v>7905</v>
      </c>
      <c r="E7737" s="17" t="s">
        <v>7905</v>
      </c>
    </row>
    <row r="7738" spans="1:5" x14ac:dyDescent="0.25">
      <c r="A7738" s="17" t="s">
        <v>7906</v>
      </c>
      <c r="E7738" s="17" t="s">
        <v>7906</v>
      </c>
    </row>
    <row r="7739" spans="1:5" x14ac:dyDescent="0.25">
      <c r="A7739" s="17" t="s">
        <v>7907</v>
      </c>
      <c r="E7739" s="17" t="s">
        <v>7907</v>
      </c>
    </row>
    <row r="7740" spans="1:5" x14ac:dyDescent="0.25">
      <c r="A7740" s="17" t="s">
        <v>7908</v>
      </c>
      <c r="E7740" s="17" t="s">
        <v>7908</v>
      </c>
    </row>
    <row r="7741" spans="1:5" x14ac:dyDescent="0.25">
      <c r="A7741" s="17" t="s">
        <v>7909</v>
      </c>
      <c r="E7741" s="17" t="s">
        <v>7909</v>
      </c>
    </row>
    <row r="7742" spans="1:5" x14ac:dyDescent="0.25">
      <c r="A7742" s="17" t="s">
        <v>7910</v>
      </c>
      <c r="E7742" s="17" t="s">
        <v>7910</v>
      </c>
    </row>
    <row r="7743" spans="1:5" x14ac:dyDescent="0.25">
      <c r="A7743" s="17" t="s">
        <v>7911</v>
      </c>
      <c r="E7743" s="17" t="s">
        <v>7911</v>
      </c>
    </row>
    <row r="7744" spans="1:5" x14ac:dyDescent="0.25">
      <c r="A7744" s="17" t="s">
        <v>7912</v>
      </c>
      <c r="E7744" s="17" t="s">
        <v>7912</v>
      </c>
    </row>
    <row r="7745" spans="1:5" x14ac:dyDescent="0.25">
      <c r="A7745" s="17" t="s">
        <v>7913</v>
      </c>
      <c r="E7745" s="17" t="s">
        <v>7913</v>
      </c>
    </row>
    <row r="7746" spans="1:5" x14ac:dyDescent="0.25">
      <c r="A7746" s="17" t="s">
        <v>7914</v>
      </c>
      <c r="E7746" s="17" t="s">
        <v>7914</v>
      </c>
    </row>
    <row r="7747" spans="1:5" x14ac:dyDescent="0.25">
      <c r="A7747" s="17" t="s">
        <v>7915</v>
      </c>
      <c r="E7747" s="17" t="s">
        <v>7915</v>
      </c>
    </row>
    <row r="7748" spans="1:5" x14ac:dyDescent="0.25">
      <c r="A7748" s="17" t="s">
        <v>7916</v>
      </c>
      <c r="E7748" s="17" t="s">
        <v>7916</v>
      </c>
    </row>
    <row r="7749" spans="1:5" x14ac:dyDescent="0.25">
      <c r="A7749" s="17" t="s">
        <v>7917</v>
      </c>
      <c r="E7749" s="17" t="s">
        <v>7917</v>
      </c>
    </row>
    <row r="7750" spans="1:5" x14ac:dyDescent="0.25">
      <c r="A7750" s="17" t="s">
        <v>7918</v>
      </c>
      <c r="E7750" s="17" t="s">
        <v>7918</v>
      </c>
    </row>
    <row r="7751" spans="1:5" x14ac:dyDescent="0.25">
      <c r="A7751" s="17" t="s">
        <v>7919</v>
      </c>
      <c r="E7751" s="17" t="s">
        <v>7919</v>
      </c>
    </row>
    <row r="7752" spans="1:5" x14ac:dyDescent="0.25">
      <c r="A7752" s="17" t="s">
        <v>7920</v>
      </c>
      <c r="E7752" s="17" t="s">
        <v>7920</v>
      </c>
    </row>
    <row r="7753" spans="1:5" x14ac:dyDescent="0.25">
      <c r="A7753" s="17" t="s">
        <v>7921</v>
      </c>
      <c r="E7753" s="17" t="s">
        <v>7921</v>
      </c>
    </row>
    <row r="7754" spans="1:5" x14ac:dyDescent="0.25">
      <c r="A7754" s="17" t="s">
        <v>7922</v>
      </c>
      <c r="E7754" s="17" t="s">
        <v>7922</v>
      </c>
    </row>
    <row r="7755" spans="1:5" x14ac:dyDescent="0.25">
      <c r="A7755" s="17" t="s">
        <v>7923</v>
      </c>
      <c r="E7755" s="17" t="s">
        <v>7923</v>
      </c>
    </row>
    <row r="7756" spans="1:5" x14ac:dyDescent="0.25">
      <c r="A7756" s="17" t="s">
        <v>7924</v>
      </c>
      <c r="E7756" s="17" t="s">
        <v>7924</v>
      </c>
    </row>
    <row r="7757" spans="1:5" x14ac:dyDescent="0.25">
      <c r="A7757" s="17" t="s">
        <v>7925</v>
      </c>
      <c r="E7757" s="17" t="s">
        <v>7925</v>
      </c>
    </row>
    <row r="7758" spans="1:5" x14ac:dyDescent="0.25">
      <c r="A7758" s="17" t="s">
        <v>7926</v>
      </c>
      <c r="E7758" s="17" t="s">
        <v>7926</v>
      </c>
    </row>
    <row r="7759" spans="1:5" x14ac:dyDescent="0.25">
      <c r="A7759" s="17" t="s">
        <v>7927</v>
      </c>
      <c r="E7759" s="17" t="s">
        <v>7927</v>
      </c>
    </row>
    <row r="7760" spans="1:5" x14ac:dyDescent="0.25">
      <c r="A7760" s="17" t="s">
        <v>7928</v>
      </c>
      <c r="E7760" s="17" t="s">
        <v>7928</v>
      </c>
    </row>
    <row r="7761" spans="1:5" x14ac:dyDescent="0.25">
      <c r="A7761" s="17" t="s">
        <v>7929</v>
      </c>
      <c r="E7761" s="17" t="s">
        <v>7929</v>
      </c>
    </row>
    <row r="7762" spans="1:5" x14ac:dyDescent="0.25">
      <c r="A7762" s="17" t="s">
        <v>7930</v>
      </c>
      <c r="E7762" s="17" t="s">
        <v>7930</v>
      </c>
    </row>
    <row r="7763" spans="1:5" x14ac:dyDescent="0.25">
      <c r="A7763" s="17" t="s">
        <v>7931</v>
      </c>
      <c r="E7763" s="17" t="s">
        <v>7931</v>
      </c>
    </row>
    <row r="7764" spans="1:5" x14ac:dyDescent="0.25">
      <c r="A7764" s="17" t="s">
        <v>7932</v>
      </c>
      <c r="E7764" s="17" t="s">
        <v>7932</v>
      </c>
    </row>
    <row r="7765" spans="1:5" x14ac:dyDescent="0.25">
      <c r="A7765" s="17" t="s">
        <v>7933</v>
      </c>
      <c r="E7765" s="17" t="s">
        <v>7933</v>
      </c>
    </row>
    <row r="7766" spans="1:5" x14ac:dyDescent="0.25">
      <c r="A7766" s="17" t="s">
        <v>7934</v>
      </c>
      <c r="E7766" s="17" t="s">
        <v>7934</v>
      </c>
    </row>
    <row r="7767" spans="1:5" x14ac:dyDescent="0.25">
      <c r="A7767" s="17" t="s">
        <v>7935</v>
      </c>
      <c r="E7767" s="17" t="s">
        <v>7935</v>
      </c>
    </row>
    <row r="7768" spans="1:5" x14ac:dyDescent="0.25">
      <c r="A7768" s="17" t="s">
        <v>7936</v>
      </c>
      <c r="E7768" s="17" t="s">
        <v>7936</v>
      </c>
    </row>
    <row r="7769" spans="1:5" x14ac:dyDescent="0.25">
      <c r="A7769" s="17" t="s">
        <v>7937</v>
      </c>
      <c r="E7769" s="17" t="s">
        <v>7937</v>
      </c>
    </row>
    <row r="7770" spans="1:5" x14ac:dyDescent="0.25">
      <c r="A7770" s="17" t="s">
        <v>7938</v>
      </c>
      <c r="E7770" s="17" t="s">
        <v>7938</v>
      </c>
    </row>
    <row r="7771" spans="1:5" x14ac:dyDescent="0.25">
      <c r="A7771" s="17" t="s">
        <v>7939</v>
      </c>
      <c r="E7771" s="17" t="s">
        <v>7939</v>
      </c>
    </row>
    <row r="7772" spans="1:5" x14ac:dyDescent="0.25">
      <c r="A7772" s="17" t="s">
        <v>7940</v>
      </c>
      <c r="E7772" s="17" t="s">
        <v>7940</v>
      </c>
    </row>
    <row r="7773" spans="1:5" x14ac:dyDescent="0.25">
      <c r="A7773" s="17" t="s">
        <v>7941</v>
      </c>
      <c r="E7773" s="17" t="s">
        <v>7941</v>
      </c>
    </row>
    <row r="7774" spans="1:5" x14ac:dyDescent="0.25">
      <c r="A7774" s="17" t="s">
        <v>7942</v>
      </c>
      <c r="E7774" s="17" t="s">
        <v>7942</v>
      </c>
    </row>
    <row r="7775" spans="1:5" x14ac:dyDescent="0.25">
      <c r="A7775" s="17" t="s">
        <v>7943</v>
      </c>
      <c r="E7775" s="17" t="s">
        <v>7943</v>
      </c>
    </row>
    <row r="7776" spans="1:5" x14ac:dyDescent="0.25">
      <c r="A7776" s="17" t="s">
        <v>7944</v>
      </c>
      <c r="E7776" s="17" t="s">
        <v>7944</v>
      </c>
    </row>
    <row r="7777" spans="1:5" x14ac:dyDescent="0.25">
      <c r="A7777" s="17" t="s">
        <v>7945</v>
      </c>
      <c r="E7777" s="17" t="s">
        <v>7945</v>
      </c>
    </row>
    <row r="7778" spans="1:5" x14ac:dyDescent="0.25">
      <c r="A7778" s="17" t="s">
        <v>7946</v>
      </c>
      <c r="E7778" s="17" t="s">
        <v>7946</v>
      </c>
    </row>
    <row r="7779" spans="1:5" x14ac:dyDescent="0.25">
      <c r="A7779" s="17" t="s">
        <v>7947</v>
      </c>
      <c r="E7779" s="17" t="s">
        <v>7947</v>
      </c>
    </row>
    <row r="7780" spans="1:5" x14ac:dyDescent="0.25">
      <c r="A7780" s="17" t="s">
        <v>7948</v>
      </c>
      <c r="E7780" s="17" t="s">
        <v>7948</v>
      </c>
    </row>
    <row r="7781" spans="1:5" x14ac:dyDescent="0.25">
      <c r="A7781" s="17" t="s">
        <v>7949</v>
      </c>
      <c r="E7781" s="17" t="s">
        <v>7949</v>
      </c>
    </row>
    <row r="7782" spans="1:5" x14ac:dyDescent="0.25">
      <c r="A7782" s="17" t="s">
        <v>7950</v>
      </c>
      <c r="E7782" s="17" t="s">
        <v>7950</v>
      </c>
    </row>
    <row r="7783" spans="1:5" x14ac:dyDescent="0.25">
      <c r="A7783" s="17" t="s">
        <v>7951</v>
      </c>
      <c r="E7783" s="17" t="s">
        <v>7951</v>
      </c>
    </row>
    <row r="7784" spans="1:5" x14ac:dyDescent="0.25">
      <c r="A7784" s="17" t="s">
        <v>7952</v>
      </c>
      <c r="E7784" s="17" t="s">
        <v>7952</v>
      </c>
    </row>
    <row r="7785" spans="1:5" x14ac:dyDescent="0.25">
      <c r="A7785" s="17" t="s">
        <v>7953</v>
      </c>
      <c r="E7785" s="17" t="s">
        <v>7953</v>
      </c>
    </row>
    <row r="7786" spans="1:5" x14ac:dyDescent="0.25">
      <c r="A7786" s="17" t="s">
        <v>7954</v>
      </c>
      <c r="E7786" s="17" t="s">
        <v>7954</v>
      </c>
    </row>
    <row r="7787" spans="1:5" x14ac:dyDescent="0.25">
      <c r="A7787" s="17" t="s">
        <v>7955</v>
      </c>
      <c r="E7787" s="17" t="s">
        <v>7955</v>
      </c>
    </row>
    <row r="7788" spans="1:5" x14ac:dyDescent="0.25">
      <c r="A7788" s="17" t="s">
        <v>7956</v>
      </c>
      <c r="E7788" s="17" t="s">
        <v>7956</v>
      </c>
    </row>
    <row r="7789" spans="1:5" x14ac:dyDescent="0.25">
      <c r="A7789" s="17" t="s">
        <v>7957</v>
      </c>
      <c r="E7789" s="17" t="s">
        <v>7957</v>
      </c>
    </row>
    <row r="7790" spans="1:5" x14ac:dyDescent="0.25">
      <c r="A7790" s="17" t="s">
        <v>7958</v>
      </c>
      <c r="E7790" s="17" t="s">
        <v>7958</v>
      </c>
    </row>
    <row r="7791" spans="1:5" x14ac:dyDescent="0.25">
      <c r="A7791" s="17" t="s">
        <v>7959</v>
      </c>
      <c r="E7791" s="17" t="s">
        <v>7959</v>
      </c>
    </row>
    <row r="7792" spans="1:5" x14ac:dyDescent="0.25">
      <c r="A7792" s="17" t="s">
        <v>7960</v>
      </c>
      <c r="E7792" s="17" t="s">
        <v>7960</v>
      </c>
    </row>
    <row r="7793" spans="1:5" x14ac:dyDescent="0.25">
      <c r="A7793" s="17" t="s">
        <v>7961</v>
      </c>
      <c r="E7793" s="17" t="s">
        <v>7961</v>
      </c>
    </row>
    <row r="7794" spans="1:5" x14ac:dyDescent="0.25">
      <c r="A7794" s="17" t="s">
        <v>7962</v>
      </c>
      <c r="E7794" s="17" t="s">
        <v>7962</v>
      </c>
    </row>
    <row r="7795" spans="1:5" x14ac:dyDescent="0.25">
      <c r="A7795" s="17" t="s">
        <v>7963</v>
      </c>
      <c r="E7795" s="17" t="s">
        <v>7963</v>
      </c>
    </row>
    <row r="7796" spans="1:5" x14ac:dyDescent="0.25">
      <c r="A7796" s="17" t="s">
        <v>7964</v>
      </c>
      <c r="E7796" s="17" t="s">
        <v>7964</v>
      </c>
    </row>
    <row r="7797" spans="1:5" x14ac:dyDescent="0.25">
      <c r="A7797" s="17" t="s">
        <v>7965</v>
      </c>
      <c r="E7797" s="17" t="s">
        <v>7965</v>
      </c>
    </row>
    <row r="7798" spans="1:5" x14ac:dyDescent="0.25">
      <c r="A7798" s="17" t="s">
        <v>7966</v>
      </c>
      <c r="E7798" s="17" t="s">
        <v>7966</v>
      </c>
    </row>
    <row r="7799" spans="1:5" x14ac:dyDescent="0.25">
      <c r="A7799" s="17" t="s">
        <v>7967</v>
      </c>
      <c r="E7799" s="17" t="s">
        <v>7967</v>
      </c>
    </row>
    <row r="7800" spans="1:5" x14ac:dyDescent="0.25">
      <c r="A7800" s="17" t="s">
        <v>7968</v>
      </c>
      <c r="E7800" s="17" t="s">
        <v>7968</v>
      </c>
    </row>
    <row r="7801" spans="1:5" x14ac:dyDescent="0.25">
      <c r="A7801" s="17" t="s">
        <v>7969</v>
      </c>
      <c r="E7801" s="17" t="s">
        <v>7969</v>
      </c>
    </row>
    <row r="7802" spans="1:5" x14ac:dyDescent="0.25">
      <c r="A7802" s="17" t="s">
        <v>7970</v>
      </c>
      <c r="E7802" s="17" t="s">
        <v>7970</v>
      </c>
    </row>
    <row r="7803" spans="1:5" x14ac:dyDescent="0.25">
      <c r="A7803" s="17" t="s">
        <v>7971</v>
      </c>
      <c r="E7803" s="17" t="s">
        <v>7971</v>
      </c>
    </row>
    <row r="7804" spans="1:5" x14ac:dyDescent="0.25">
      <c r="A7804" s="17" t="s">
        <v>7972</v>
      </c>
      <c r="E7804" s="17" t="s">
        <v>7972</v>
      </c>
    </row>
    <row r="7805" spans="1:5" x14ac:dyDescent="0.25">
      <c r="A7805" s="17" t="s">
        <v>7973</v>
      </c>
      <c r="E7805" s="17" t="s">
        <v>7973</v>
      </c>
    </row>
    <row r="7806" spans="1:5" x14ac:dyDescent="0.25">
      <c r="A7806" s="17" t="s">
        <v>7974</v>
      </c>
      <c r="E7806" s="17" t="s">
        <v>7974</v>
      </c>
    </row>
    <row r="7807" spans="1:5" x14ac:dyDescent="0.25">
      <c r="A7807" s="17" t="s">
        <v>7975</v>
      </c>
      <c r="E7807" s="17" t="s">
        <v>7975</v>
      </c>
    </row>
    <row r="7808" spans="1:5" x14ac:dyDescent="0.25">
      <c r="A7808" s="17" t="s">
        <v>7976</v>
      </c>
      <c r="E7808" s="17" t="s">
        <v>7976</v>
      </c>
    </row>
    <row r="7809" spans="1:5" x14ac:dyDescent="0.25">
      <c r="A7809" s="17" t="s">
        <v>7977</v>
      </c>
      <c r="E7809" s="17" t="s">
        <v>7977</v>
      </c>
    </row>
    <row r="7810" spans="1:5" x14ac:dyDescent="0.25">
      <c r="A7810" s="17" t="s">
        <v>7978</v>
      </c>
      <c r="E7810" s="17" t="s">
        <v>7978</v>
      </c>
    </row>
    <row r="7811" spans="1:5" x14ac:dyDescent="0.25">
      <c r="A7811" s="17" t="s">
        <v>7979</v>
      </c>
      <c r="E7811" s="17" t="s">
        <v>7979</v>
      </c>
    </row>
    <row r="7812" spans="1:5" x14ac:dyDescent="0.25">
      <c r="A7812" s="17" t="s">
        <v>7980</v>
      </c>
      <c r="E7812" s="17" t="s">
        <v>7980</v>
      </c>
    </row>
    <row r="7813" spans="1:5" x14ac:dyDescent="0.25">
      <c r="A7813" s="17" t="s">
        <v>7981</v>
      </c>
      <c r="E7813" s="17" t="s">
        <v>7981</v>
      </c>
    </row>
    <row r="7814" spans="1:5" x14ac:dyDescent="0.25">
      <c r="A7814" s="17" t="s">
        <v>7982</v>
      </c>
      <c r="E7814" s="17" t="s">
        <v>7982</v>
      </c>
    </row>
    <row r="7815" spans="1:5" x14ac:dyDescent="0.25">
      <c r="A7815" s="17" t="s">
        <v>7983</v>
      </c>
      <c r="E7815" s="17" t="s">
        <v>7983</v>
      </c>
    </row>
    <row r="7816" spans="1:5" x14ac:dyDescent="0.25">
      <c r="A7816" s="17" t="s">
        <v>7984</v>
      </c>
      <c r="E7816" s="17" t="s">
        <v>7984</v>
      </c>
    </row>
    <row r="7817" spans="1:5" x14ac:dyDescent="0.25">
      <c r="A7817" s="17" t="s">
        <v>7985</v>
      </c>
      <c r="E7817" s="17" t="s">
        <v>7985</v>
      </c>
    </row>
    <row r="7818" spans="1:5" x14ac:dyDescent="0.25">
      <c r="A7818" s="17" t="s">
        <v>7986</v>
      </c>
      <c r="E7818" s="17" t="s">
        <v>7986</v>
      </c>
    </row>
    <row r="7819" spans="1:5" x14ac:dyDescent="0.25">
      <c r="A7819" s="17" t="s">
        <v>7987</v>
      </c>
      <c r="E7819" s="17" t="s">
        <v>7987</v>
      </c>
    </row>
    <row r="7820" spans="1:5" x14ac:dyDescent="0.25">
      <c r="A7820" s="17" t="s">
        <v>7988</v>
      </c>
      <c r="E7820" s="17" t="s">
        <v>7988</v>
      </c>
    </row>
    <row r="7821" spans="1:5" x14ac:dyDescent="0.25">
      <c r="A7821" s="17" t="s">
        <v>7989</v>
      </c>
      <c r="E7821" s="17" t="s">
        <v>7989</v>
      </c>
    </row>
    <row r="7822" spans="1:5" x14ac:dyDescent="0.25">
      <c r="A7822" s="17" t="s">
        <v>7990</v>
      </c>
      <c r="E7822" s="17" t="s">
        <v>7990</v>
      </c>
    </row>
    <row r="7823" spans="1:5" x14ac:dyDescent="0.25">
      <c r="A7823" s="17" t="s">
        <v>7991</v>
      </c>
      <c r="E7823" s="17" t="s">
        <v>7991</v>
      </c>
    </row>
    <row r="7824" spans="1:5" x14ac:dyDescent="0.25">
      <c r="A7824" s="17" t="s">
        <v>7992</v>
      </c>
      <c r="E7824" s="17" t="s">
        <v>7992</v>
      </c>
    </row>
    <row r="7825" spans="1:5" x14ac:dyDescent="0.25">
      <c r="A7825" s="17" t="s">
        <v>7993</v>
      </c>
      <c r="E7825" s="17" t="s">
        <v>7993</v>
      </c>
    </row>
    <row r="7826" spans="1:5" x14ac:dyDescent="0.25">
      <c r="A7826" s="17" t="s">
        <v>7994</v>
      </c>
      <c r="E7826" s="17" t="s">
        <v>7994</v>
      </c>
    </row>
    <row r="7827" spans="1:5" x14ac:dyDescent="0.25">
      <c r="A7827" s="17" t="s">
        <v>7995</v>
      </c>
      <c r="E7827" s="17" t="s">
        <v>7995</v>
      </c>
    </row>
    <row r="7828" spans="1:5" x14ac:dyDescent="0.25">
      <c r="A7828" s="17" t="s">
        <v>7996</v>
      </c>
      <c r="E7828" s="17" t="s">
        <v>7996</v>
      </c>
    </row>
    <row r="7829" spans="1:5" x14ac:dyDescent="0.25">
      <c r="A7829" s="17" t="s">
        <v>7997</v>
      </c>
      <c r="E7829" s="17" t="s">
        <v>7997</v>
      </c>
    </row>
    <row r="7830" spans="1:5" x14ac:dyDescent="0.25">
      <c r="A7830" s="17" t="s">
        <v>7998</v>
      </c>
      <c r="E7830" s="17" t="s">
        <v>7998</v>
      </c>
    </row>
    <row r="7831" spans="1:5" x14ac:dyDescent="0.25">
      <c r="A7831" s="17" t="s">
        <v>7999</v>
      </c>
      <c r="E7831" s="17" t="s">
        <v>7999</v>
      </c>
    </row>
    <row r="7832" spans="1:5" x14ac:dyDescent="0.25">
      <c r="A7832" s="17" t="s">
        <v>8000</v>
      </c>
      <c r="E7832" s="17" t="s">
        <v>8000</v>
      </c>
    </row>
    <row r="7833" spans="1:5" x14ac:dyDescent="0.25">
      <c r="A7833" s="17" t="s">
        <v>8001</v>
      </c>
      <c r="E7833" s="17" t="s">
        <v>8001</v>
      </c>
    </row>
    <row r="7834" spans="1:5" x14ac:dyDescent="0.25">
      <c r="A7834" s="17" t="s">
        <v>8002</v>
      </c>
      <c r="E7834" s="17" t="s">
        <v>8002</v>
      </c>
    </row>
    <row r="7835" spans="1:5" x14ac:dyDescent="0.25">
      <c r="A7835" s="17" t="s">
        <v>8003</v>
      </c>
      <c r="E7835" s="17" t="s">
        <v>8003</v>
      </c>
    </row>
    <row r="7836" spans="1:5" x14ac:dyDescent="0.25">
      <c r="A7836" s="17" t="s">
        <v>8004</v>
      </c>
      <c r="E7836" s="17" t="s">
        <v>8004</v>
      </c>
    </row>
    <row r="7837" spans="1:5" x14ac:dyDescent="0.25">
      <c r="A7837" s="17" t="s">
        <v>8005</v>
      </c>
      <c r="E7837" s="17" t="s">
        <v>8005</v>
      </c>
    </row>
    <row r="7838" spans="1:5" x14ac:dyDescent="0.25">
      <c r="A7838" s="17" t="s">
        <v>8006</v>
      </c>
      <c r="E7838" s="17" t="s">
        <v>8006</v>
      </c>
    </row>
    <row r="7839" spans="1:5" x14ac:dyDescent="0.25">
      <c r="A7839" s="17" t="s">
        <v>8007</v>
      </c>
      <c r="E7839" s="17" t="s">
        <v>8007</v>
      </c>
    </row>
    <row r="7840" spans="1:5" x14ac:dyDescent="0.25">
      <c r="A7840" s="17" t="s">
        <v>8008</v>
      </c>
      <c r="E7840" s="17" t="s">
        <v>8008</v>
      </c>
    </row>
    <row r="7841" spans="1:5" x14ac:dyDescent="0.25">
      <c r="A7841" s="17" t="s">
        <v>8009</v>
      </c>
      <c r="E7841" s="17" t="s">
        <v>8009</v>
      </c>
    </row>
    <row r="7842" spans="1:5" x14ac:dyDescent="0.25">
      <c r="A7842" s="17" t="s">
        <v>8010</v>
      </c>
      <c r="E7842" s="17" t="s">
        <v>8010</v>
      </c>
    </row>
    <row r="7843" spans="1:5" x14ac:dyDescent="0.25">
      <c r="A7843" s="17" t="s">
        <v>8011</v>
      </c>
      <c r="E7843" s="17" t="s">
        <v>8011</v>
      </c>
    </row>
    <row r="7844" spans="1:5" x14ac:dyDescent="0.25">
      <c r="A7844" s="17" t="s">
        <v>8012</v>
      </c>
      <c r="E7844" s="17" t="s">
        <v>8012</v>
      </c>
    </row>
    <row r="7845" spans="1:5" x14ac:dyDescent="0.25">
      <c r="A7845" s="17" t="s">
        <v>8013</v>
      </c>
      <c r="E7845" s="17" t="s">
        <v>8013</v>
      </c>
    </row>
    <row r="7846" spans="1:5" x14ac:dyDescent="0.25">
      <c r="A7846" s="17" t="s">
        <v>8014</v>
      </c>
      <c r="E7846" s="17" t="s">
        <v>8014</v>
      </c>
    </row>
    <row r="7847" spans="1:5" x14ac:dyDescent="0.25">
      <c r="A7847" s="17" t="s">
        <v>8015</v>
      </c>
      <c r="E7847" s="17" t="s">
        <v>8015</v>
      </c>
    </row>
    <row r="7848" spans="1:5" x14ac:dyDescent="0.25">
      <c r="A7848" s="17" t="s">
        <v>8016</v>
      </c>
      <c r="E7848" s="17" t="s">
        <v>8016</v>
      </c>
    </row>
    <row r="7849" spans="1:5" x14ac:dyDescent="0.25">
      <c r="A7849" s="17" t="s">
        <v>8017</v>
      </c>
      <c r="E7849" s="17" t="s">
        <v>8017</v>
      </c>
    </row>
    <row r="7850" spans="1:5" x14ac:dyDescent="0.25">
      <c r="A7850" s="17" t="s">
        <v>8018</v>
      </c>
      <c r="E7850" s="17" t="s">
        <v>8018</v>
      </c>
    </row>
    <row r="7851" spans="1:5" x14ac:dyDescent="0.25">
      <c r="A7851" s="17" t="s">
        <v>8019</v>
      </c>
      <c r="E7851" s="17" t="s">
        <v>8019</v>
      </c>
    </row>
    <row r="7852" spans="1:5" x14ac:dyDescent="0.25">
      <c r="A7852" s="17" t="s">
        <v>8020</v>
      </c>
      <c r="E7852" s="17" t="s">
        <v>8020</v>
      </c>
    </row>
    <row r="7853" spans="1:5" x14ac:dyDescent="0.25">
      <c r="A7853" s="17" t="s">
        <v>8021</v>
      </c>
      <c r="E7853" s="17" t="s">
        <v>8021</v>
      </c>
    </row>
    <row r="7854" spans="1:5" x14ac:dyDescent="0.25">
      <c r="A7854" s="17" t="s">
        <v>8022</v>
      </c>
      <c r="E7854" s="17" t="s">
        <v>8022</v>
      </c>
    </row>
    <row r="7855" spans="1:5" x14ac:dyDescent="0.25">
      <c r="A7855" s="17" t="s">
        <v>8023</v>
      </c>
      <c r="E7855" s="17" t="s">
        <v>8023</v>
      </c>
    </row>
    <row r="7856" spans="1:5" x14ac:dyDescent="0.25">
      <c r="A7856" s="17" t="s">
        <v>8024</v>
      </c>
      <c r="E7856" s="17" t="s">
        <v>8024</v>
      </c>
    </row>
    <row r="7857" spans="1:5" x14ac:dyDescent="0.25">
      <c r="A7857" s="17" t="s">
        <v>8025</v>
      </c>
      <c r="E7857" s="17" t="s">
        <v>8025</v>
      </c>
    </row>
    <row r="7858" spans="1:5" x14ac:dyDescent="0.25">
      <c r="A7858" s="17" t="s">
        <v>8026</v>
      </c>
      <c r="E7858" s="17" t="s">
        <v>8026</v>
      </c>
    </row>
    <row r="7859" spans="1:5" x14ac:dyDescent="0.25">
      <c r="A7859" s="17" t="s">
        <v>8027</v>
      </c>
      <c r="E7859" s="17" t="s">
        <v>8027</v>
      </c>
    </row>
    <row r="7860" spans="1:5" x14ac:dyDescent="0.25">
      <c r="A7860" s="17" t="s">
        <v>8028</v>
      </c>
      <c r="E7860" s="17" t="s">
        <v>8028</v>
      </c>
    </row>
    <row r="7861" spans="1:5" x14ac:dyDescent="0.25">
      <c r="A7861" s="17" t="s">
        <v>8029</v>
      </c>
      <c r="E7861" s="17" t="s">
        <v>8029</v>
      </c>
    </row>
    <row r="7862" spans="1:5" x14ac:dyDescent="0.25">
      <c r="A7862" s="17" t="s">
        <v>8030</v>
      </c>
      <c r="E7862" s="17" t="s">
        <v>8030</v>
      </c>
    </row>
    <row r="7863" spans="1:5" x14ac:dyDescent="0.25">
      <c r="A7863" s="17" t="s">
        <v>8031</v>
      </c>
      <c r="E7863" s="17" t="s">
        <v>8031</v>
      </c>
    </row>
    <row r="7864" spans="1:5" x14ac:dyDescent="0.25">
      <c r="A7864" s="17" t="s">
        <v>8032</v>
      </c>
      <c r="E7864" s="17" t="s">
        <v>8032</v>
      </c>
    </row>
    <row r="7865" spans="1:5" x14ac:dyDescent="0.25">
      <c r="A7865" s="17" t="s">
        <v>8033</v>
      </c>
      <c r="E7865" s="17" t="s">
        <v>8033</v>
      </c>
    </row>
    <row r="7866" spans="1:5" x14ac:dyDescent="0.25">
      <c r="A7866" s="17" t="s">
        <v>8034</v>
      </c>
      <c r="E7866" s="17" t="s">
        <v>8034</v>
      </c>
    </row>
    <row r="7867" spans="1:5" x14ac:dyDescent="0.25">
      <c r="A7867" s="17" t="s">
        <v>8035</v>
      </c>
      <c r="E7867" s="17" t="s">
        <v>8035</v>
      </c>
    </row>
    <row r="7868" spans="1:5" x14ac:dyDescent="0.25">
      <c r="A7868" s="17" t="s">
        <v>8036</v>
      </c>
      <c r="E7868" s="17" t="s">
        <v>8036</v>
      </c>
    </row>
    <row r="7869" spans="1:5" x14ac:dyDescent="0.25">
      <c r="A7869" s="17" t="s">
        <v>8037</v>
      </c>
      <c r="E7869" s="17" t="s">
        <v>8037</v>
      </c>
    </row>
    <row r="7870" spans="1:5" x14ac:dyDescent="0.25">
      <c r="A7870" s="17" t="s">
        <v>8038</v>
      </c>
      <c r="E7870" s="17" t="s">
        <v>8038</v>
      </c>
    </row>
    <row r="7871" spans="1:5" x14ac:dyDescent="0.25">
      <c r="A7871" s="17" t="s">
        <v>8039</v>
      </c>
      <c r="E7871" s="17" t="s">
        <v>8039</v>
      </c>
    </row>
    <row r="7872" spans="1:5" x14ac:dyDescent="0.25">
      <c r="A7872" s="17" t="s">
        <v>8040</v>
      </c>
      <c r="E7872" s="17" t="s">
        <v>8040</v>
      </c>
    </row>
    <row r="7873" spans="1:5" x14ac:dyDescent="0.25">
      <c r="A7873" s="17" t="s">
        <v>8041</v>
      </c>
      <c r="E7873" s="17" t="s">
        <v>8041</v>
      </c>
    </row>
    <row r="7874" spans="1:5" x14ac:dyDescent="0.25">
      <c r="A7874" s="17" t="s">
        <v>8042</v>
      </c>
      <c r="E7874" s="17" t="s">
        <v>8042</v>
      </c>
    </row>
    <row r="7875" spans="1:5" x14ac:dyDescent="0.25">
      <c r="A7875" s="17" t="s">
        <v>8043</v>
      </c>
      <c r="E7875" s="17" t="s">
        <v>8043</v>
      </c>
    </row>
    <row r="7876" spans="1:5" x14ac:dyDescent="0.25">
      <c r="A7876" s="17" t="s">
        <v>8044</v>
      </c>
      <c r="E7876" s="17" t="s">
        <v>8044</v>
      </c>
    </row>
    <row r="7877" spans="1:5" x14ac:dyDescent="0.25">
      <c r="A7877" s="17" t="s">
        <v>8045</v>
      </c>
      <c r="E7877" s="17" t="s">
        <v>8045</v>
      </c>
    </row>
    <row r="7878" spans="1:5" x14ac:dyDescent="0.25">
      <c r="A7878" s="17" t="s">
        <v>8046</v>
      </c>
      <c r="E7878" s="17" t="s">
        <v>8046</v>
      </c>
    </row>
    <row r="7879" spans="1:5" x14ac:dyDescent="0.25">
      <c r="A7879" s="17" t="s">
        <v>8047</v>
      </c>
      <c r="E7879" s="17" t="s">
        <v>8047</v>
      </c>
    </row>
    <row r="7880" spans="1:5" x14ac:dyDescent="0.25">
      <c r="A7880" s="17" t="s">
        <v>8048</v>
      </c>
      <c r="E7880" s="17" t="s">
        <v>8048</v>
      </c>
    </row>
    <row r="7881" spans="1:5" x14ac:dyDescent="0.25">
      <c r="A7881" s="17" t="s">
        <v>8049</v>
      </c>
      <c r="E7881" s="17" t="s">
        <v>8049</v>
      </c>
    </row>
    <row r="7882" spans="1:5" x14ac:dyDescent="0.25">
      <c r="A7882" s="17" t="s">
        <v>8050</v>
      </c>
      <c r="E7882" s="17" t="s">
        <v>8050</v>
      </c>
    </row>
    <row r="7883" spans="1:5" x14ac:dyDescent="0.25">
      <c r="A7883" s="17" t="s">
        <v>8051</v>
      </c>
      <c r="E7883" s="17" t="s">
        <v>8051</v>
      </c>
    </row>
    <row r="7884" spans="1:5" x14ac:dyDescent="0.25">
      <c r="A7884" s="17" t="s">
        <v>8052</v>
      </c>
      <c r="E7884" s="17" t="s">
        <v>8052</v>
      </c>
    </row>
    <row r="7885" spans="1:5" x14ac:dyDescent="0.25">
      <c r="A7885" s="17" t="s">
        <v>8053</v>
      </c>
      <c r="E7885" s="17" t="s">
        <v>8053</v>
      </c>
    </row>
    <row r="7886" spans="1:5" x14ac:dyDescent="0.25">
      <c r="A7886" s="17" t="s">
        <v>8054</v>
      </c>
      <c r="E7886" s="17" t="s">
        <v>8054</v>
      </c>
    </row>
    <row r="7887" spans="1:5" x14ac:dyDescent="0.25">
      <c r="A7887" s="17" t="s">
        <v>8055</v>
      </c>
      <c r="E7887" s="17" t="s">
        <v>8055</v>
      </c>
    </row>
    <row r="7888" spans="1:5" x14ac:dyDescent="0.25">
      <c r="A7888" s="17" t="s">
        <v>8056</v>
      </c>
      <c r="E7888" s="17" t="s">
        <v>8056</v>
      </c>
    </row>
    <row r="7889" spans="1:5" x14ac:dyDescent="0.25">
      <c r="A7889" s="17" t="s">
        <v>8057</v>
      </c>
      <c r="E7889" s="17" t="s">
        <v>8057</v>
      </c>
    </row>
    <row r="7890" spans="1:5" x14ac:dyDescent="0.25">
      <c r="A7890" s="17" t="s">
        <v>8058</v>
      </c>
      <c r="E7890" s="17" t="s">
        <v>8058</v>
      </c>
    </row>
    <row r="7891" spans="1:5" x14ac:dyDescent="0.25">
      <c r="A7891" s="17" t="s">
        <v>8059</v>
      </c>
      <c r="E7891" s="17" t="s">
        <v>8059</v>
      </c>
    </row>
    <row r="7892" spans="1:5" x14ac:dyDescent="0.25">
      <c r="A7892" s="17" t="s">
        <v>8060</v>
      </c>
      <c r="E7892" s="17" t="s">
        <v>8060</v>
      </c>
    </row>
    <row r="7893" spans="1:5" x14ac:dyDescent="0.25">
      <c r="A7893" s="17" t="s">
        <v>8061</v>
      </c>
      <c r="E7893" s="17" t="s">
        <v>8061</v>
      </c>
    </row>
    <row r="7894" spans="1:5" x14ac:dyDescent="0.25">
      <c r="A7894" s="17" t="s">
        <v>8062</v>
      </c>
      <c r="E7894" s="17" t="s">
        <v>8062</v>
      </c>
    </row>
    <row r="7895" spans="1:5" x14ac:dyDescent="0.25">
      <c r="A7895" s="17" t="s">
        <v>8063</v>
      </c>
      <c r="E7895" s="17" t="s">
        <v>8063</v>
      </c>
    </row>
    <row r="7896" spans="1:5" x14ac:dyDescent="0.25">
      <c r="A7896" s="17" t="s">
        <v>8064</v>
      </c>
      <c r="E7896" s="17" t="s">
        <v>8064</v>
      </c>
    </row>
    <row r="7897" spans="1:5" x14ac:dyDescent="0.25">
      <c r="A7897" s="17" t="s">
        <v>8065</v>
      </c>
      <c r="E7897" s="17" t="s">
        <v>8065</v>
      </c>
    </row>
    <row r="7898" spans="1:5" x14ac:dyDescent="0.25">
      <c r="A7898" s="17" t="s">
        <v>8066</v>
      </c>
      <c r="E7898" s="17" t="s">
        <v>8066</v>
      </c>
    </row>
    <row r="7899" spans="1:5" x14ac:dyDescent="0.25">
      <c r="A7899" s="17" t="s">
        <v>8067</v>
      </c>
      <c r="E7899" s="17" t="s">
        <v>8067</v>
      </c>
    </row>
    <row r="7900" spans="1:5" x14ac:dyDescent="0.25">
      <c r="A7900" s="17" t="s">
        <v>8068</v>
      </c>
      <c r="E7900" s="17" t="s">
        <v>8068</v>
      </c>
    </row>
    <row r="7901" spans="1:5" x14ac:dyDescent="0.25">
      <c r="A7901" s="17" t="s">
        <v>8069</v>
      </c>
      <c r="E7901" s="17" t="s">
        <v>8069</v>
      </c>
    </row>
    <row r="7902" spans="1:5" x14ac:dyDescent="0.25">
      <c r="A7902" s="17" t="s">
        <v>8070</v>
      </c>
      <c r="E7902" s="17" t="s">
        <v>8070</v>
      </c>
    </row>
    <row r="7903" spans="1:5" x14ac:dyDescent="0.25">
      <c r="A7903" s="17" t="s">
        <v>8071</v>
      </c>
      <c r="E7903" s="17" t="s">
        <v>8071</v>
      </c>
    </row>
    <row r="7904" spans="1:5" x14ac:dyDescent="0.25">
      <c r="A7904" s="17" t="s">
        <v>8072</v>
      </c>
      <c r="E7904" s="17" t="s">
        <v>8072</v>
      </c>
    </row>
    <row r="7905" spans="1:5" x14ac:dyDescent="0.25">
      <c r="A7905" s="17" t="s">
        <v>8073</v>
      </c>
      <c r="E7905" s="17" t="s">
        <v>8073</v>
      </c>
    </row>
    <row r="7906" spans="1:5" x14ac:dyDescent="0.25">
      <c r="A7906" s="17" t="s">
        <v>8074</v>
      </c>
      <c r="E7906" s="17" t="s">
        <v>8074</v>
      </c>
    </row>
    <row r="7907" spans="1:5" x14ac:dyDescent="0.25">
      <c r="A7907" s="17" t="s">
        <v>8075</v>
      </c>
      <c r="E7907" s="17" t="s">
        <v>8075</v>
      </c>
    </row>
    <row r="7908" spans="1:5" x14ac:dyDescent="0.25">
      <c r="A7908" s="17" t="s">
        <v>8076</v>
      </c>
      <c r="E7908" s="17" t="s">
        <v>8076</v>
      </c>
    </row>
    <row r="7909" spans="1:5" x14ac:dyDescent="0.25">
      <c r="A7909" s="17" t="s">
        <v>8077</v>
      </c>
      <c r="E7909" s="17" t="s">
        <v>8077</v>
      </c>
    </row>
    <row r="7910" spans="1:5" x14ac:dyDescent="0.25">
      <c r="A7910" s="17" t="s">
        <v>8078</v>
      </c>
      <c r="E7910" s="17" t="s">
        <v>8078</v>
      </c>
    </row>
    <row r="7911" spans="1:5" x14ac:dyDescent="0.25">
      <c r="A7911" s="17" t="s">
        <v>8079</v>
      </c>
      <c r="E7911" s="17" t="s">
        <v>8079</v>
      </c>
    </row>
    <row r="7912" spans="1:5" x14ac:dyDescent="0.25">
      <c r="A7912" s="17" t="s">
        <v>8080</v>
      </c>
      <c r="E7912" s="17" t="s">
        <v>8080</v>
      </c>
    </row>
    <row r="7913" spans="1:5" x14ac:dyDescent="0.25">
      <c r="A7913" s="17" t="s">
        <v>8081</v>
      </c>
      <c r="E7913" s="17" t="s">
        <v>8081</v>
      </c>
    </row>
    <row r="7914" spans="1:5" x14ac:dyDescent="0.25">
      <c r="A7914" s="17" t="s">
        <v>8082</v>
      </c>
      <c r="E7914" s="17" t="s">
        <v>8082</v>
      </c>
    </row>
    <row r="7915" spans="1:5" x14ac:dyDescent="0.25">
      <c r="A7915" s="17" t="s">
        <v>8083</v>
      </c>
      <c r="E7915" s="17" t="s">
        <v>8083</v>
      </c>
    </row>
    <row r="7916" spans="1:5" x14ac:dyDescent="0.25">
      <c r="A7916" s="17" t="s">
        <v>8084</v>
      </c>
      <c r="E7916" s="17" t="s">
        <v>8084</v>
      </c>
    </row>
    <row r="7917" spans="1:5" x14ac:dyDescent="0.25">
      <c r="A7917" s="17" t="s">
        <v>8085</v>
      </c>
      <c r="E7917" s="17" t="s">
        <v>8085</v>
      </c>
    </row>
    <row r="7918" spans="1:5" x14ac:dyDescent="0.25">
      <c r="A7918" s="17" t="s">
        <v>8086</v>
      </c>
      <c r="E7918" s="17" t="s">
        <v>8086</v>
      </c>
    </row>
    <row r="7919" spans="1:5" x14ac:dyDescent="0.25">
      <c r="A7919" s="17" t="s">
        <v>8087</v>
      </c>
      <c r="E7919" s="17" t="s">
        <v>8087</v>
      </c>
    </row>
    <row r="7920" spans="1:5" x14ac:dyDescent="0.25">
      <c r="A7920" s="17" t="s">
        <v>8088</v>
      </c>
      <c r="E7920" s="17" t="s">
        <v>8088</v>
      </c>
    </row>
    <row r="7921" spans="1:5" x14ac:dyDescent="0.25">
      <c r="A7921" s="17" t="s">
        <v>8089</v>
      </c>
      <c r="E7921" s="17" t="s">
        <v>8089</v>
      </c>
    </row>
    <row r="7922" spans="1:5" x14ac:dyDescent="0.25">
      <c r="A7922" s="17" t="s">
        <v>8090</v>
      </c>
      <c r="E7922" s="17" t="s">
        <v>8090</v>
      </c>
    </row>
    <row r="7923" spans="1:5" x14ac:dyDescent="0.25">
      <c r="A7923" s="17" t="s">
        <v>8091</v>
      </c>
      <c r="E7923" s="17" t="s">
        <v>8091</v>
      </c>
    </row>
    <row r="7924" spans="1:5" x14ac:dyDescent="0.25">
      <c r="A7924" s="17" t="s">
        <v>8092</v>
      </c>
      <c r="E7924" s="17" t="s">
        <v>8092</v>
      </c>
    </row>
    <row r="7925" spans="1:5" x14ac:dyDescent="0.25">
      <c r="A7925" s="17" t="s">
        <v>8093</v>
      </c>
      <c r="E7925" s="17" t="s">
        <v>8093</v>
      </c>
    </row>
    <row r="7926" spans="1:5" x14ac:dyDescent="0.25">
      <c r="A7926" s="17" t="s">
        <v>8094</v>
      </c>
      <c r="E7926" s="17" t="s">
        <v>8094</v>
      </c>
    </row>
    <row r="7927" spans="1:5" x14ac:dyDescent="0.25">
      <c r="A7927" s="17" t="s">
        <v>8095</v>
      </c>
      <c r="E7927" s="17" t="s">
        <v>8095</v>
      </c>
    </row>
    <row r="7928" spans="1:5" x14ac:dyDescent="0.25">
      <c r="A7928" s="17" t="s">
        <v>8096</v>
      </c>
      <c r="E7928" s="17" t="s">
        <v>8096</v>
      </c>
    </row>
    <row r="7929" spans="1:5" x14ac:dyDescent="0.25">
      <c r="A7929" s="17" t="s">
        <v>8097</v>
      </c>
      <c r="E7929" s="17" t="s">
        <v>8097</v>
      </c>
    </row>
    <row r="7930" spans="1:5" x14ac:dyDescent="0.25">
      <c r="A7930" s="17" t="s">
        <v>8098</v>
      </c>
      <c r="E7930" s="17" t="s">
        <v>8098</v>
      </c>
    </row>
    <row r="7931" spans="1:5" x14ac:dyDescent="0.25">
      <c r="A7931" s="17" t="s">
        <v>8099</v>
      </c>
      <c r="E7931" s="17" t="s">
        <v>8099</v>
      </c>
    </row>
    <row r="7932" spans="1:5" x14ac:dyDescent="0.25">
      <c r="A7932" s="17" t="s">
        <v>8100</v>
      </c>
      <c r="E7932" s="17" t="s">
        <v>8100</v>
      </c>
    </row>
    <row r="7933" spans="1:5" x14ac:dyDescent="0.25">
      <c r="A7933" s="17" t="s">
        <v>8101</v>
      </c>
      <c r="E7933" s="17" t="s">
        <v>8101</v>
      </c>
    </row>
    <row r="7934" spans="1:5" x14ac:dyDescent="0.25">
      <c r="A7934" s="17" t="s">
        <v>8102</v>
      </c>
      <c r="E7934" s="17" t="s">
        <v>8102</v>
      </c>
    </row>
    <row r="7935" spans="1:5" x14ac:dyDescent="0.25">
      <c r="A7935" s="17" t="s">
        <v>8103</v>
      </c>
      <c r="E7935" s="17" t="s">
        <v>8103</v>
      </c>
    </row>
    <row r="7936" spans="1:5" x14ac:dyDescent="0.25">
      <c r="A7936" s="17" t="s">
        <v>8104</v>
      </c>
      <c r="E7936" s="17" t="s">
        <v>8104</v>
      </c>
    </row>
    <row r="7937" spans="1:5" x14ac:dyDescent="0.25">
      <c r="A7937" s="17" t="s">
        <v>8105</v>
      </c>
      <c r="E7937" s="17" t="s">
        <v>8105</v>
      </c>
    </row>
    <row r="7938" spans="1:5" x14ac:dyDescent="0.25">
      <c r="A7938" s="17" t="s">
        <v>8106</v>
      </c>
      <c r="E7938" s="17" t="s">
        <v>8106</v>
      </c>
    </row>
    <row r="7939" spans="1:5" x14ac:dyDescent="0.25">
      <c r="A7939" s="17" t="s">
        <v>8107</v>
      </c>
      <c r="E7939" s="17" t="s">
        <v>8107</v>
      </c>
    </row>
    <row r="7940" spans="1:5" x14ac:dyDescent="0.25">
      <c r="A7940" s="17" t="s">
        <v>8108</v>
      </c>
      <c r="E7940" s="17" t="s">
        <v>8108</v>
      </c>
    </row>
    <row r="7941" spans="1:5" x14ac:dyDescent="0.25">
      <c r="A7941" s="17" t="s">
        <v>8109</v>
      </c>
      <c r="E7941" s="17" t="s">
        <v>8109</v>
      </c>
    </row>
    <row r="7942" spans="1:5" x14ac:dyDescent="0.25">
      <c r="A7942" s="17" t="s">
        <v>8110</v>
      </c>
      <c r="E7942" s="17" t="s">
        <v>8110</v>
      </c>
    </row>
    <row r="7943" spans="1:5" x14ac:dyDescent="0.25">
      <c r="A7943" s="17" t="s">
        <v>8111</v>
      </c>
      <c r="E7943" s="17" t="s">
        <v>8111</v>
      </c>
    </row>
    <row r="7944" spans="1:5" x14ac:dyDescent="0.25">
      <c r="A7944" s="17" t="s">
        <v>8112</v>
      </c>
      <c r="E7944" s="17" t="s">
        <v>8112</v>
      </c>
    </row>
    <row r="7945" spans="1:5" x14ac:dyDescent="0.25">
      <c r="A7945" s="17" t="s">
        <v>8113</v>
      </c>
      <c r="E7945" s="17" t="s">
        <v>8113</v>
      </c>
    </row>
    <row r="7946" spans="1:5" x14ac:dyDescent="0.25">
      <c r="A7946" s="17" t="s">
        <v>8114</v>
      </c>
      <c r="E7946" s="17" t="s">
        <v>8114</v>
      </c>
    </row>
    <row r="7947" spans="1:5" x14ac:dyDescent="0.25">
      <c r="A7947" s="17" t="s">
        <v>8115</v>
      </c>
      <c r="E7947" s="17" t="s">
        <v>8115</v>
      </c>
    </row>
    <row r="7948" spans="1:5" x14ac:dyDescent="0.25">
      <c r="A7948" s="17" t="s">
        <v>8116</v>
      </c>
      <c r="E7948" s="17" t="s">
        <v>8116</v>
      </c>
    </row>
    <row r="7949" spans="1:5" x14ac:dyDescent="0.25">
      <c r="A7949" s="17" t="s">
        <v>8117</v>
      </c>
      <c r="E7949" s="17" t="s">
        <v>8117</v>
      </c>
    </row>
    <row r="7950" spans="1:5" x14ac:dyDescent="0.25">
      <c r="A7950" s="17" t="s">
        <v>8118</v>
      </c>
      <c r="E7950" s="17" t="s">
        <v>8118</v>
      </c>
    </row>
    <row r="7951" spans="1:5" x14ac:dyDescent="0.25">
      <c r="A7951" s="17" t="s">
        <v>8119</v>
      </c>
      <c r="E7951" s="17" t="s">
        <v>8119</v>
      </c>
    </row>
    <row r="7952" spans="1:5" x14ac:dyDescent="0.25">
      <c r="A7952" s="17" t="s">
        <v>8120</v>
      </c>
      <c r="E7952" s="17" t="s">
        <v>8120</v>
      </c>
    </row>
    <row r="7953" spans="1:5" x14ac:dyDescent="0.25">
      <c r="A7953" s="17" t="s">
        <v>8121</v>
      </c>
      <c r="E7953" s="17" t="s">
        <v>8121</v>
      </c>
    </row>
    <row r="7954" spans="1:5" x14ac:dyDescent="0.25">
      <c r="A7954" s="17" t="s">
        <v>8122</v>
      </c>
      <c r="E7954" s="17" t="s">
        <v>8122</v>
      </c>
    </row>
    <row r="7955" spans="1:5" x14ac:dyDescent="0.25">
      <c r="A7955" s="17" t="s">
        <v>8123</v>
      </c>
      <c r="E7955" s="17" t="s">
        <v>8123</v>
      </c>
    </row>
    <row r="7956" spans="1:5" x14ac:dyDescent="0.25">
      <c r="A7956" s="17" t="s">
        <v>8124</v>
      </c>
      <c r="E7956" s="17" t="s">
        <v>8124</v>
      </c>
    </row>
    <row r="7957" spans="1:5" x14ac:dyDescent="0.25">
      <c r="A7957" s="17" t="s">
        <v>8125</v>
      </c>
      <c r="E7957" s="17" t="s">
        <v>8125</v>
      </c>
    </row>
    <row r="7958" spans="1:5" x14ac:dyDescent="0.25">
      <c r="A7958" s="17" t="s">
        <v>8126</v>
      </c>
      <c r="E7958" s="17" t="s">
        <v>8126</v>
      </c>
    </row>
    <row r="7959" spans="1:5" x14ac:dyDescent="0.25">
      <c r="A7959" s="17" t="s">
        <v>8127</v>
      </c>
      <c r="E7959" s="17" t="s">
        <v>8127</v>
      </c>
    </row>
    <row r="7960" spans="1:5" x14ac:dyDescent="0.25">
      <c r="A7960" s="17" t="s">
        <v>8128</v>
      </c>
      <c r="E7960" s="17" t="s">
        <v>8128</v>
      </c>
    </row>
    <row r="7961" spans="1:5" x14ac:dyDescent="0.25">
      <c r="A7961" s="17" t="s">
        <v>8129</v>
      </c>
      <c r="E7961" s="17" t="s">
        <v>8129</v>
      </c>
    </row>
    <row r="7962" spans="1:5" x14ac:dyDescent="0.25">
      <c r="A7962" s="17" t="s">
        <v>8130</v>
      </c>
      <c r="E7962" s="17" t="s">
        <v>8130</v>
      </c>
    </row>
    <row r="7963" spans="1:5" x14ac:dyDescent="0.25">
      <c r="A7963" s="17" t="s">
        <v>8131</v>
      </c>
      <c r="E7963" s="17" t="s">
        <v>8131</v>
      </c>
    </row>
    <row r="7964" spans="1:5" x14ac:dyDescent="0.25">
      <c r="A7964" s="17" t="s">
        <v>8132</v>
      </c>
      <c r="E7964" s="17" t="s">
        <v>8132</v>
      </c>
    </row>
    <row r="7965" spans="1:5" x14ac:dyDescent="0.25">
      <c r="A7965" s="17" t="s">
        <v>8133</v>
      </c>
      <c r="E7965" s="17" t="s">
        <v>8133</v>
      </c>
    </row>
    <row r="7966" spans="1:5" x14ac:dyDescent="0.25">
      <c r="A7966" s="17" t="s">
        <v>8134</v>
      </c>
      <c r="E7966" s="17" t="s">
        <v>8134</v>
      </c>
    </row>
    <row r="7967" spans="1:5" x14ac:dyDescent="0.25">
      <c r="A7967" s="17" t="s">
        <v>8135</v>
      </c>
      <c r="E7967" s="17" t="s">
        <v>8135</v>
      </c>
    </row>
    <row r="7968" spans="1:5" x14ac:dyDescent="0.25">
      <c r="A7968" s="17" t="s">
        <v>8136</v>
      </c>
      <c r="E7968" s="17" t="s">
        <v>8136</v>
      </c>
    </row>
    <row r="7969" spans="1:5" x14ac:dyDescent="0.25">
      <c r="A7969" s="17" t="s">
        <v>8137</v>
      </c>
      <c r="E7969" s="17" t="s">
        <v>8137</v>
      </c>
    </row>
    <row r="7970" spans="1:5" x14ac:dyDescent="0.25">
      <c r="A7970" s="17" t="s">
        <v>8138</v>
      </c>
      <c r="E7970" s="17" t="s">
        <v>8138</v>
      </c>
    </row>
    <row r="7971" spans="1:5" x14ac:dyDescent="0.25">
      <c r="A7971" s="17" t="s">
        <v>8139</v>
      </c>
      <c r="E7971" s="17" t="s">
        <v>8139</v>
      </c>
    </row>
    <row r="7972" spans="1:5" x14ac:dyDescent="0.25">
      <c r="A7972" s="17" t="s">
        <v>8140</v>
      </c>
      <c r="E7972" s="17" t="s">
        <v>8140</v>
      </c>
    </row>
    <row r="7973" spans="1:5" x14ac:dyDescent="0.25">
      <c r="A7973" s="17" t="s">
        <v>8141</v>
      </c>
      <c r="E7973" s="17" t="s">
        <v>8141</v>
      </c>
    </row>
    <row r="7974" spans="1:5" x14ac:dyDescent="0.25">
      <c r="A7974" s="17" t="s">
        <v>8142</v>
      </c>
      <c r="E7974" s="17" t="s">
        <v>8142</v>
      </c>
    </row>
    <row r="7975" spans="1:5" x14ac:dyDescent="0.25">
      <c r="A7975" s="17" t="s">
        <v>8143</v>
      </c>
      <c r="E7975" s="17" t="s">
        <v>8143</v>
      </c>
    </row>
    <row r="7976" spans="1:5" x14ac:dyDescent="0.25">
      <c r="A7976" s="17" t="s">
        <v>8144</v>
      </c>
      <c r="E7976" s="17" t="s">
        <v>8144</v>
      </c>
    </row>
    <row r="7977" spans="1:5" x14ac:dyDescent="0.25">
      <c r="A7977" s="17" t="s">
        <v>8145</v>
      </c>
      <c r="E7977" s="17" t="s">
        <v>8145</v>
      </c>
    </row>
    <row r="7978" spans="1:5" x14ac:dyDescent="0.25">
      <c r="A7978" s="17" t="s">
        <v>8146</v>
      </c>
      <c r="E7978" s="17" t="s">
        <v>8146</v>
      </c>
    </row>
    <row r="7979" spans="1:5" x14ac:dyDescent="0.25">
      <c r="A7979" s="17" t="s">
        <v>8147</v>
      </c>
      <c r="E7979" s="17" t="s">
        <v>8147</v>
      </c>
    </row>
    <row r="7980" spans="1:5" x14ac:dyDescent="0.25">
      <c r="A7980" s="17" t="s">
        <v>8148</v>
      </c>
      <c r="E7980" s="17" t="s">
        <v>8148</v>
      </c>
    </row>
    <row r="7981" spans="1:5" x14ac:dyDescent="0.25">
      <c r="A7981" s="17" t="s">
        <v>8149</v>
      </c>
      <c r="E7981" s="17" t="s">
        <v>8149</v>
      </c>
    </row>
    <row r="7982" spans="1:5" x14ac:dyDescent="0.25">
      <c r="A7982" s="17" t="s">
        <v>8150</v>
      </c>
      <c r="E7982" s="17" t="s">
        <v>8150</v>
      </c>
    </row>
    <row r="7983" spans="1:5" x14ac:dyDescent="0.25">
      <c r="A7983" s="17" t="s">
        <v>8151</v>
      </c>
      <c r="E7983" s="17" t="s">
        <v>8151</v>
      </c>
    </row>
    <row r="7984" spans="1:5" x14ac:dyDescent="0.25">
      <c r="A7984" s="17" t="s">
        <v>8152</v>
      </c>
      <c r="E7984" s="17" t="s">
        <v>8152</v>
      </c>
    </row>
    <row r="7985" spans="1:5" x14ac:dyDescent="0.25">
      <c r="A7985" s="17" t="s">
        <v>8153</v>
      </c>
      <c r="E7985" s="17" t="s">
        <v>8153</v>
      </c>
    </row>
    <row r="7986" spans="1:5" x14ac:dyDescent="0.25">
      <c r="A7986" s="17" t="s">
        <v>8154</v>
      </c>
      <c r="E7986" s="17" t="s">
        <v>8154</v>
      </c>
    </row>
    <row r="7987" spans="1:5" x14ac:dyDescent="0.25">
      <c r="A7987" s="17" t="s">
        <v>8155</v>
      </c>
      <c r="E7987" s="17" t="s">
        <v>8155</v>
      </c>
    </row>
    <row r="7988" spans="1:5" x14ac:dyDescent="0.25">
      <c r="A7988" s="17" t="s">
        <v>8156</v>
      </c>
      <c r="E7988" s="17" t="s">
        <v>8156</v>
      </c>
    </row>
    <row r="7989" spans="1:5" x14ac:dyDescent="0.25">
      <c r="A7989" s="17" t="s">
        <v>8157</v>
      </c>
      <c r="E7989" s="17" t="s">
        <v>8157</v>
      </c>
    </row>
    <row r="7990" spans="1:5" x14ac:dyDescent="0.25">
      <c r="A7990" s="17" t="s">
        <v>8158</v>
      </c>
      <c r="E7990" s="17" t="s">
        <v>8158</v>
      </c>
    </row>
    <row r="7991" spans="1:5" x14ac:dyDescent="0.25">
      <c r="A7991" s="17" t="s">
        <v>8159</v>
      </c>
      <c r="E7991" s="17" t="s">
        <v>8159</v>
      </c>
    </row>
    <row r="7992" spans="1:5" x14ac:dyDescent="0.25">
      <c r="A7992" s="17" t="s">
        <v>8160</v>
      </c>
      <c r="E7992" s="17" t="s">
        <v>8160</v>
      </c>
    </row>
    <row r="7993" spans="1:5" x14ac:dyDescent="0.25">
      <c r="A7993" s="17" t="s">
        <v>8161</v>
      </c>
      <c r="E7993" s="17" t="s">
        <v>8161</v>
      </c>
    </row>
    <row r="7994" spans="1:5" x14ac:dyDescent="0.25">
      <c r="A7994" s="17" t="s">
        <v>8162</v>
      </c>
      <c r="E7994" s="17" t="s">
        <v>8162</v>
      </c>
    </row>
    <row r="7995" spans="1:5" x14ac:dyDescent="0.25">
      <c r="A7995" s="17" t="s">
        <v>8163</v>
      </c>
      <c r="E7995" s="17" t="s">
        <v>8163</v>
      </c>
    </row>
    <row r="7996" spans="1:5" x14ac:dyDescent="0.25">
      <c r="A7996" s="17" t="s">
        <v>8164</v>
      </c>
      <c r="E7996" s="17" t="s">
        <v>8164</v>
      </c>
    </row>
    <row r="7997" spans="1:5" x14ac:dyDescent="0.25">
      <c r="A7997" s="17" t="s">
        <v>8165</v>
      </c>
      <c r="E7997" s="17" t="s">
        <v>8165</v>
      </c>
    </row>
    <row r="7998" spans="1:5" x14ac:dyDescent="0.25">
      <c r="A7998" s="17" t="s">
        <v>8166</v>
      </c>
      <c r="E7998" s="17" t="s">
        <v>8166</v>
      </c>
    </row>
    <row r="7999" spans="1:5" x14ac:dyDescent="0.25">
      <c r="A7999" s="17" t="s">
        <v>8167</v>
      </c>
      <c r="E7999" s="17" t="s">
        <v>8167</v>
      </c>
    </row>
    <row r="8000" spans="1:5" x14ac:dyDescent="0.25">
      <c r="A8000" s="17" t="s">
        <v>8168</v>
      </c>
      <c r="E8000" s="17" t="s">
        <v>8168</v>
      </c>
    </row>
    <row r="8001" spans="1:5" x14ac:dyDescent="0.25">
      <c r="A8001" s="17" t="s">
        <v>8169</v>
      </c>
      <c r="E8001" s="17" t="s">
        <v>8169</v>
      </c>
    </row>
    <row r="8002" spans="1:5" x14ac:dyDescent="0.25">
      <c r="A8002" s="17" t="s">
        <v>8170</v>
      </c>
      <c r="E8002" s="17" t="s">
        <v>8170</v>
      </c>
    </row>
    <row r="8003" spans="1:5" x14ac:dyDescent="0.25">
      <c r="A8003" s="17" t="s">
        <v>8171</v>
      </c>
      <c r="E8003" s="17" t="s">
        <v>8171</v>
      </c>
    </row>
    <row r="8004" spans="1:5" x14ac:dyDescent="0.25">
      <c r="A8004" s="17" t="s">
        <v>8172</v>
      </c>
      <c r="E8004" s="17" t="s">
        <v>8172</v>
      </c>
    </row>
    <row r="8005" spans="1:5" x14ac:dyDescent="0.25">
      <c r="A8005" s="17" t="s">
        <v>8173</v>
      </c>
      <c r="E8005" s="17" t="s">
        <v>8173</v>
      </c>
    </row>
    <row r="8006" spans="1:5" x14ac:dyDescent="0.25">
      <c r="A8006" s="17" t="s">
        <v>8174</v>
      </c>
      <c r="E8006" s="17" t="s">
        <v>8174</v>
      </c>
    </row>
    <row r="8007" spans="1:5" x14ac:dyDescent="0.25">
      <c r="A8007" s="17" t="s">
        <v>8175</v>
      </c>
      <c r="E8007" s="17" t="s">
        <v>8175</v>
      </c>
    </row>
    <row r="8008" spans="1:5" x14ac:dyDescent="0.25">
      <c r="A8008" s="17" t="s">
        <v>8176</v>
      </c>
      <c r="E8008" s="17" t="s">
        <v>8176</v>
      </c>
    </row>
    <row r="8009" spans="1:5" x14ac:dyDescent="0.25">
      <c r="A8009" s="17" t="s">
        <v>8177</v>
      </c>
      <c r="E8009" s="17" t="s">
        <v>8177</v>
      </c>
    </row>
    <row r="8010" spans="1:5" x14ac:dyDescent="0.25">
      <c r="A8010" s="17" t="s">
        <v>8178</v>
      </c>
      <c r="E8010" s="17" t="s">
        <v>8178</v>
      </c>
    </row>
    <row r="8011" spans="1:5" x14ac:dyDescent="0.25">
      <c r="A8011" s="17" t="s">
        <v>8179</v>
      </c>
      <c r="E8011" s="17" t="s">
        <v>8179</v>
      </c>
    </row>
    <row r="8012" spans="1:5" x14ac:dyDescent="0.25">
      <c r="A8012" s="17" t="s">
        <v>8180</v>
      </c>
      <c r="E8012" s="17" t="s">
        <v>8180</v>
      </c>
    </row>
    <row r="8013" spans="1:5" x14ac:dyDescent="0.25">
      <c r="A8013" s="17" t="s">
        <v>8181</v>
      </c>
      <c r="E8013" s="17" t="s">
        <v>8181</v>
      </c>
    </row>
    <row r="8014" spans="1:5" x14ac:dyDescent="0.25">
      <c r="A8014" s="17" t="s">
        <v>8182</v>
      </c>
      <c r="E8014" s="17" t="s">
        <v>8182</v>
      </c>
    </row>
    <row r="8015" spans="1:5" x14ac:dyDescent="0.25">
      <c r="A8015" s="17" t="s">
        <v>8183</v>
      </c>
      <c r="E8015" s="17" t="s">
        <v>8183</v>
      </c>
    </row>
    <row r="8016" spans="1:5" x14ac:dyDescent="0.25">
      <c r="A8016" s="17" t="s">
        <v>8184</v>
      </c>
      <c r="E8016" s="17" t="s">
        <v>8184</v>
      </c>
    </row>
    <row r="8017" spans="1:5" x14ac:dyDescent="0.25">
      <c r="A8017" s="17" t="s">
        <v>8185</v>
      </c>
      <c r="E8017" s="17" t="s">
        <v>8185</v>
      </c>
    </row>
    <row r="8018" spans="1:5" x14ac:dyDescent="0.25">
      <c r="A8018" s="17" t="s">
        <v>8186</v>
      </c>
      <c r="E8018" s="17" t="s">
        <v>8186</v>
      </c>
    </row>
    <row r="8019" spans="1:5" x14ac:dyDescent="0.25">
      <c r="A8019" s="17" t="s">
        <v>8187</v>
      </c>
      <c r="E8019" s="17" t="s">
        <v>8187</v>
      </c>
    </row>
    <row r="8020" spans="1:5" x14ac:dyDescent="0.25">
      <c r="A8020" s="17" t="s">
        <v>8188</v>
      </c>
      <c r="E8020" s="17" t="s">
        <v>8188</v>
      </c>
    </row>
    <row r="8021" spans="1:5" x14ac:dyDescent="0.25">
      <c r="A8021" s="17" t="s">
        <v>8189</v>
      </c>
      <c r="E8021" s="17" t="s">
        <v>8189</v>
      </c>
    </row>
    <row r="8022" spans="1:5" x14ac:dyDescent="0.25">
      <c r="A8022" s="17" t="s">
        <v>8190</v>
      </c>
      <c r="E8022" s="17" t="s">
        <v>8190</v>
      </c>
    </row>
    <row r="8023" spans="1:5" x14ac:dyDescent="0.25">
      <c r="A8023" s="17" t="s">
        <v>8191</v>
      </c>
      <c r="E8023" s="17" t="s">
        <v>8191</v>
      </c>
    </row>
    <row r="8024" spans="1:5" x14ac:dyDescent="0.25">
      <c r="A8024" s="17" t="s">
        <v>8192</v>
      </c>
      <c r="E8024" s="17" t="s">
        <v>8192</v>
      </c>
    </row>
    <row r="8025" spans="1:5" x14ac:dyDescent="0.25">
      <c r="A8025" s="17" t="s">
        <v>8193</v>
      </c>
      <c r="E8025" s="17" t="s">
        <v>8193</v>
      </c>
    </row>
    <row r="8026" spans="1:5" x14ac:dyDescent="0.25">
      <c r="A8026" s="17" t="s">
        <v>8194</v>
      </c>
      <c r="E8026" s="17" t="s">
        <v>8194</v>
      </c>
    </row>
    <row r="8027" spans="1:5" x14ac:dyDescent="0.25">
      <c r="A8027" s="17" t="s">
        <v>8195</v>
      </c>
      <c r="E8027" s="17" t="s">
        <v>8195</v>
      </c>
    </row>
    <row r="8028" spans="1:5" x14ac:dyDescent="0.25">
      <c r="A8028" s="17" t="s">
        <v>8196</v>
      </c>
      <c r="E8028" s="17" t="s">
        <v>8196</v>
      </c>
    </row>
    <row r="8029" spans="1:5" x14ac:dyDescent="0.25">
      <c r="A8029" s="17" t="s">
        <v>8197</v>
      </c>
      <c r="E8029" s="17" t="s">
        <v>8197</v>
      </c>
    </row>
    <row r="8030" spans="1:5" x14ac:dyDescent="0.25">
      <c r="A8030" s="17" t="s">
        <v>8198</v>
      </c>
      <c r="E8030" s="17" t="s">
        <v>8198</v>
      </c>
    </row>
    <row r="8031" spans="1:5" x14ac:dyDescent="0.25">
      <c r="A8031" s="17" t="s">
        <v>8199</v>
      </c>
      <c r="E8031" s="17" t="s">
        <v>8199</v>
      </c>
    </row>
    <row r="8032" spans="1:5" x14ac:dyDescent="0.25">
      <c r="A8032" s="17" t="s">
        <v>8200</v>
      </c>
      <c r="E8032" s="17" t="s">
        <v>8200</v>
      </c>
    </row>
    <row r="8033" spans="1:5" x14ac:dyDescent="0.25">
      <c r="A8033" s="17" t="s">
        <v>8201</v>
      </c>
      <c r="E8033" s="17" t="s">
        <v>8201</v>
      </c>
    </row>
    <row r="8034" spans="1:5" x14ac:dyDescent="0.25">
      <c r="A8034" s="17" t="s">
        <v>8202</v>
      </c>
      <c r="E8034" s="17" t="s">
        <v>8202</v>
      </c>
    </row>
    <row r="8035" spans="1:5" x14ac:dyDescent="0.25">
      <c r="A8035" s="17" t="s">
        <v>8203</v>
      </c>
      <c r="E8035" s="17" t="s">
        <v>8203</v>
      </c>
    </row>
    <row r="8036" spans="1:5" x14ac:dyDescent="0.25">
      <c r="A8036" s="17" t="s">
        <v>8204</v>
      </c>
      <c r="E8036" s="17" t="s">
        <v>8204</v>
      </c>
    </row>
    <row r="8037" spans="1:5" x14ac:dyDescent="0.25">
      <c r="A8037" s="17" t="s">
        <v>8205</v>
      </c>
      <c r="E8037" s="17" t="s">
        <v>8205</v>
      </c>
    </row>
    <row r="8038" spans="1:5" x14ac:dyDescent="0.25">
      <c r="A8038" s="17" t="s">
        <v>8206</v>
      </c>
      <c r="E8038" s="17" t="s">
        <v>8206</v>
      </c>
    </row>
    <row r="8039" spans="1:5" x14ac:dyDescent="0.25">
      <c r="A8039" s="17" t="s">
        <v>8207</v>
      </c>
      <c r="E8039" s="17" t="s">
        <v>8207</v>
      </c>
    </row>
    <row r="8040" spans="1:5" x14ac:dyDescent="0.25">
      <c r="A8040" s="17" t="s">
        <v>8208</v>
      </c>
      <c r="E8040" s="17" t="s">
        <v>8208</v>
      </c>
    </row>
    <row r="8041" spans="1:5" x14ac:dyDescent="0.25">
      <c r="A8041" s="17" t="s">
        <v>8209</v>
      </c>
      <c r="E8041" s="17" t="s">
        <v>8209</v>
      </c>
    </row>
    <row r="8042" spans="1:5" x14ac:dyDescent="0.25">
      <c r="A8042" s="17" t="s">
        <v>8210</v>
      </c>
      <c r="E8042" s="17" t="s">
        <v>8210</v>
      </c>
    </row>
    <row r="8043" spans="1:5" x14ac:dyDescent="0.25">
      <c r="A8043" s="17" t="s">
        <v>8211</v>
      </c>
      <c r="E8043" s="17" t="s">
        <v>8211</v>
      </c>
    </row>
    <row r="8044" spans="1:5" x14ac:dyDescent="0.25">
      <c r="A8044" s="17" t="s">
        <v>8212</v>
      </c>
      <c r="E8044" s="17" t="s">
        <v>8212</v>
      </c>
    </row>
    <row r="8045" spans="1:5" x14ac:dyDescent="0.25">
      <c r="A8045" s="17" t="s">
        <v>8213</v>
      </c>
      <c r="E8045" s="17" t="s">
        <v>8213</v>
      </c>
    </row>
    <row r="8046" spans="1:5" x14ac:dyDescent="0.25">
      <c r="A8046" s="17" t="s">
        <v>8214</v>
      </c>
      <c r="E8046" s="17" t="s">
        <v>8214</v>
      </c>
    </row>
    <row r="8047" spans="1:5" x14ac:dyDescent="0.25">
      <c r="A8047" s="17" t="s">
        <v>8215</v>
      </c>
      <c r="E8047" s="17" t="s">
        <v>8215</v>
      </c>
    </row>
    <row r="8048" spans="1:5" x14ac:dyDescent="0.25">
      <c r="A8048" s="17" t="s">
        <v>8216</v>
      </c>
      <c r="E8048" s="17" t="s">
        <v>8216</v>
      </c>
    </row>
    <row r="8049" spans="1:5" x14ac:dyDescent="0.25">
      <c r="A8049" s="17" t="s">
        <v>8217</v>
      </c>
      <c r="E8049" s="17" t="s">
        <v>8217</v>
      </c>
    </row>
    <row r="8050" spans="1:5" x14ac:dyDescent="0.25">
      <c r="A8050" s="17" t="s">
        <v>8218</v>
      </c>
      <c r="E8050" s="17" t="s">
        <v>8218</v>
      </c>
    </row>
    <row r="8051" spans="1:5" x14ac:dyDescent="0.25">
      <c r="A8051" s="17" t="s">
        <v>8219</v>
      </c>
      <c r="E8051" s="17" t="s">
        <v>8219</v>
      </c>
    </row>
    <row r="8052" spans="1:5" x14ac:dyDescent="0.25">
      <c r="A8052" s="17" t="s">
        <v>8220</v>
      </c>
      <c r="E8052" s="17" t="s">
        <v>8220</v>
      </c>
    </row>
    <row r="8053" spans="1:5" x14ac:dyDescent="0.25">
      <c r="A8053" s="17" t="s">
        <v>8221</v>
      </c>
      <c r="E8053" s="17" t="s">
        <v>8221</v>
      </c>
    </row>
    <row r="8054" spans="1:5" x14ac:dyDescent="0.25">
      <c r="A8054" s="17" t="s">
        <v>8222</v>
      </c>
      <c r="E8054" s="17" t="s">
        <v>8222</v>
      </c>
    </row>
    <row r="8055" spans="1:5" x14ac:dyDescent="0.25">
      <c r="A8055" s="17" t="s">
        <v>8223</v>
      </c>
      <c r="E8055" s="17" t="s">
        <v>8223</v>
      </c>
    </row>
    <row r="8056" spans="1:5" x14ac:dyDescent="0.25">
      <c r="A8056" s="17" t="s">
        <v>8224</v>
      </c>
      <c r="E8056" s="17" t="s">
        <v>8224</v>
      </c>
    </row>
    <row r="8057" spans="1:5" x14ac:dyDescent="0.25">
      <c r="A8057" s="17" t="s">
        <v>8225</v>
      </c>
      <c r="E8057" s="17" t="s">
        <v>8225</v>
      </c>
    </row>
    <row r="8058" spans="1:5" x14ac:dyDescent="0.25">
      <c r="A8058" s="17" t="s">
        <v>8226</v>
      </c>
      <c r="E8058" s="17" t="s">
        <v>8226</v>
      </c>
    </row>
    <row r="8059" spans="1:5" x14ac:dyDescent="0.25">
      <c r="A8059" s="17" t="s">
        <v>8227</v>
      </c>
      <c r="E8059" s="17" t="s">
        <v>8227</v>
      </c>
    </row>
    <row r="8060" spans="1:5" x14ac:dyDescent="0.25">
      <c r="A8060" s="17" t="s">
        <v>8228</v>
      </c>
      <c r="E8060" s="17" t="s">
        <v>8228</v>
      </c>
    </row>
    <row r="8061" spans="1:5" x14ac:dyDescent="0.25">
      <c r="A8061" s="17" t="s">
        <v>8229</v>
      </c>
      <c r="E8061" s="17" t="s">
        <v>8229</v>
      </c>
    </row>
    <row r="8062" spans="1:5" x14ac:dyDescent="0.25">
      <c r="A8062" s="17" t="s">
        <v>8230</v>
      </c>
      <c r="E8062" s="17" t="s">
        <v>8230</v>
      </c>
    </row>
    <row r="8063" spans="1:5" x14ac:dyDescent="0.25">
      <c r="A8063" s="17" t="s">
        <v>8231</v>
      </c>
      <c r="E8063" s="17" t="s">
        <v>8231</v>
      </c>
    </row>
    <row r="8064" spans="1:5" x14ac:dyDescent="0.25">
      <c r="A8064" s="17" t="s">
        <v>8232</v>
      </c>
      <c r="E8064" s="17" t="s">
        <v>8232</v>
      </c>
    </row>
    <row r="8065" spans="1:5" x14ac:dyDescent="0.25">
      <c r="A8065" s="17" t="s">
        <v>8233</v>
      </c>
      <c r="E8065" s="17" t="s">
        <v>8233</v>
      </c>
    </row>
    <row r="8066" spans="1:5" x14ac:dyDescent="0.25">
      <c r="A8066" s="17" t="s">
        <v>8234</v>
      </c>
      <c r="E8066" s="17" t="s">
        <v>8234</v>
      </c>
    </row>
    <row r="8067" spans="1:5" x14ac:dyDescent="0.25">
      <c r="A8067" s="17" t="s">
        <v>8235</v>
      </c>
      <c r="E8067" s="17" t="s">
        <v>8235</v>
      </c>
    </row>
    <row r="8068" spans="1:5" x14ac:dyDescent="0.25">
      <c r="A8068" s="17" t="s">
        <v>8236</v>
      </c>
      <c r="E8068" s="17" t="s">
        <v>8236</v>
      </c>
    </row>
    <row r="8069" spans="1:5" x14ac:dyDescent="0.25">
      <c r="A8069" s="17" t="s">
        <v>8237</v>
      </c>
      <c r="E8069" s="17" t="s">
        <v>8237</v>
      </c>
    </row>
    <row r="8070" spans="1:5" x14ac:dyDescent="0.25">
      <c r="A8070" s="17" t="s">
        <v>8238</v>
      </c>
      <c r="E8070" s="17" t="s">
        <v>8238</v>
      </c>
    </row>
    <row r="8071" spans="1:5" x14ac:dyDescent="0.25">
      <c r="A8071" s="17" t="s">
        <v>8239</v>
      </c>
      <c r="E8071" s="17" t="s">
        <v>8239</v>
      </c>
    </row>
    <row r="8072" spans="1:5" x14ac:dyDescent="0.25">
      <c r="A8072" s="17" t="s">
        <v>8240</v>
      </c>
      <c r="E8072" s="17" t="s">
        <v>8240</v>
      </c>
    </row>
    <row r="8073" spans="1:5" x14ac:dyDescent="0.25">
      <c r="A8073" s="17" t="s">
        <v>8241</v>
      </c>
      <c r="E8073" s="17" t="s">
        <v>8241</v>
      </c>
    </row>
    <row r="8074" spans="1:5" x14ac:dyDescent="0.25">
      <c r="A8074" s="17" t="s">
        <v>8242</v>
      </c>
      <c r="E8074" s="17" t="s">
        <v>8242</v>
      </c>
    </row>
    <row r="8075" spans="1:5" x14ac:dyDescent="0.25">
      <c r="A8075" s="17" t="s">
        <v>8243</v>
      </c>
      <c r="E8075" s="17" t="s">
        <v>8243</v>
      </c>
    </row>
    <row r="8076" spans="1:5" x14ac:dyDescent="0.25">
      <c r="A8076" s="17" t="s">
        <v>8244</v>
      </c>
      <c r="E8076" s="17" t="s">
        <v>8244</v>
      </c>
    </row>
    <row r="8077" spans="1:5" x14ac:dyDescent="0.25">
      <c r="A8077" s="17" t="s">
        <v>8245</v>
      </c>
      <c r="E8077" s="17" t="s">
        <v>8245</v>
      </c>
    </row>
    <row r="8078" spans="1:5" x14ac:dyDescent="0.25">
      <c r="A8078" s="17" t="s">
        <v>8246</v>
      </c>
      <c r="E8078" s="17" t="s">
        <v>8246</v>
      </c>
    </row>
    <row r="8079" spans="1:5" x14ac:dyDescent="0.25">
      <c r="A8079" s="17" t="s">
        <v>8247</v>
      </c>
      <c r="E8079" s="17" t="s">
        <v>8247</v>
      </c>
    </row>
    <row r="8080" spans="1:5" x14ac:dyDescent="0.25">
      <c r="A8080" s="17" t="s">
        <v>8248</v>
      </c>
      <c r="E8080" s="17" t="s">
        <v>8248</v>
      </c>
    </row>
    <row r="8081" spans="1:5" x14ac:dyDescent="0.25">
      <c r="A8081" s="17" t="s">
        <v>8249</v>
      </c>
      <c r="E8081" s="17" t="s">
        <v>8249</v>
      </c>
    </row>
    <row r="8082" spans="1:5" x14ac:dyDescent="0.25">
      <c r="A8082" s="17" t="s">
        <v>8250</v>
      </c>
      <c r="E8082" s="17" t="s">
        <v>8250</v>
      </c>
    </row>
    <row r="8083" spans="1:5" x14ac:dyDescent="0.25">
      <c r="A8083" s="17" t="s">
        <v>8251</v>
      </c>
      <c r="E8083" s="17" t="s">
        <v>8251</v>
      </c>
    </row>
    <row r="8084" spans="1:5" x14ac:dyDescent="0.25">
      <c r="A8084" s="17" t="s">
        <v>8252</v>
      </c>
      <c r="E8084" s="17" t="s">
        <v>8252</v>
      </c>
    </row>
    <row r="8085" spans="1:5" x14ac:dyDescent="0.25">
      <c r="A8085" s="17" t="s">
        <v>8253</v>
      </c>
      <c r="E8085" s="17" t="s">
        <v>8253</v>
      </c>
    </row>
    <row r="8086" spans="1:5" x14ac:dyDescent="0.25">
      <c r="A8086" s="17" t="s">
        <v>8254</v>
      </c>
      <c r="E8086" s="17" t="s">
        <v>8254</v>
      </c>
    </row>
    <row r="8087" spans="1:5" x14ac:dyDescent="0.25">
      <c r="A8087" s="17" t="s">
        <v>8255</v>
      </c>
      <c r="E8087" s="17" t="s">
        <v>8255</v>
      </c>
    </row>
    <row r="8088" spans="1:5" x14ac:dyDescent="0.25">
      <c r="A8088" s="17" t="s">
        <v>8256</v>
      </c>
      <c r="E8088" s="17" t="s">
        <v>8256</v>
      </c>
    </row>
    <row r="8089" spans="1:5" x14ac:dyDescent="0.25">
      <c r="A8089" s="17" t="s">
        <v>8257</v>
      </c>
      <c r="E8089" s="17" t="s">
        <v>8257</v>
      </c>
    </row>
    <row r="8090" spans="1:5" x14ac:dyDescent="0.25">
      <c r="A8090" s="17" t="s">
        <v>8258</v>
      </c>
      <c r="E8090" s="17" t="s">
        <v>8258</v>
      </c>
    </row>
    <row r="8091" spans="1:5" x14ac:dyDescent="0.25">
      <c r="A8091" s="17" t="s">
        <v>8259</v>
      </c>
      <c r="E8091" s="17" t="s">
        <v>8259</v>
      </c>
    </row>
    <row r="8092" spans="1:5" x14ac:dyDescent="0.25">
      <c r="A8092" s="17" t="s">
        <v>8260</v>
      </c>
      <c r="E8092" s="17" t="s">
        <v>8260</v>
      </c>
    </row>
    <row r="8093" spans="1:5" x14ac:dyDescent="0.25">
      <c r="A8093" s="17" t="s">
        <v>8261</v>
      </c>
      <c r="E8093" s="17" t="s">
        <v>8261</v>
      </c>
    </row>
    <row r="8094" spans="1:5" x14ac:dyDescent="0.25">
      <c r="A8094" s="17" t="s">
        <v>8262</v>
      </c>
      <c r="E8094" s="17" t="s">
        <v>8262</v>
      </c>
    </row>
    <row r="8095" spans="1:5" x14ac:dyDescent="0.25">
      <c r="A8095" s="17" t="s">
        <v>8263</v>
      </c>
      <c r="E8095" s="17" t="s">
        <v>8263</v>
      </c>
    </row>
    <row r="8096" spans="1:5" x14ac:dyDescent="0.25">
      <c r="A8096" s="17" t="s">
        <v>8264</v>
      </c>
      <c r="E8096" s="17" t="s">
        <v>8264</v>
      </c>
    </row>
    <row r="8097" spans="1:5" x14ac:dyDescent="0.25">
      <c r="A8097" s="17" t="s">
        <v>8265</v>
      </c>
      <c r="E8097" s="17" t="s">
        <v>8265</v>
      </c>
    </row>
    <row r="8098" spans="1:5" x14ac:dyDescent="0.25">
      <c r="A8098" s="17" t="s">
        <v>8266</v>
      </c>
      <c r="E8098" s="17" t="s">
        <v>8266</v>
      </c>
    </row>
    <row r="8099" spans="1:5" x14ac:dyDescent="0.25">
      <c r="A8099" s="17" t="s">
        <v>8267</v>
      </c>
      <c r="E8099" s="17" t="s">
        <v>8267</v>
      </c>
    </row>
    <row r="8100" spans="1:5" x14ac:dyDescent="0.25">
      <c r="A8100" s="17" t="s">
        <v>8268</v>
      </c>
      <c r="E8100" s="17" t="s">
        <v>8268</v>
      </c>
    </row>
    <row r="8101" spans="1:5" x14ac:dyDescent="0.25">
      <c r="A8101" s="17" t="s">
        <v>8269</v>
      </c>
      <c r="E8101" s="17" t="s">
        <v>8269</v>
      </c>
    </row>
    <row r="8102" spans="1:5" x14ac:dyDescent="0.25">
      <c r="A8102" s="17" t="s">
        <v>8270</v>
      </c>
      <c r="E8102" s="17" t="s">
        <v>8270</v>
      </c>
    </row>
    <row r="8103" spans="1:5" x14ac:dyDescent="0.25">
      <c r="A8103" s="17" t="s">
        <v>8271</v>
      </c>
      <c r="E8103" s="17" t="s">
        <v>8271</v>
      </c>
    </row>
    <row r="8104" spans="1:5" x14ac:dyDescent="0.25">
      <c r="A8104" s="17" t="s">
        <v>8272</v>
      </c>
      <c r="E8104" s="17" t="s">
        <v>8272</v>
      </c>
    </row>
    <row r="8105" spans="1:5" x14ac:dyDescent="0.25">
      <c r="A8105" s="17" t="s">
        <v>8273</v>
      </c>
      <c r="E8105" s="17" t="s">
        <v>8273</v>
      </c>
    </row>
    <row r="8106" spans="1:5" x14ac:dyDescent="0.25">
      <c r="A8106" s="17" t="s">
        <v>8274</v>
      </c>
      <c r="E8106" s="17" t="s">
        <v>8274</v>
      </c>
    </row>
    <row r="8107" spans="1:5" x14ac:dyDescent="0.25">
      <c r="A8107" s="17" t="s">
        <v>8275</v>
      </c>
      <c r="E8107" s="17" t="s">
        <v>8275</v>
      </c>
    </row>
    <row r="8108" spans="1:5" x14ac:dyDescent="0.25">
      <c r="A8108" s="17" t="s">
        <v>8276</v>
      </c>
      <c r="E8108" s="17" t="s">
        <v>8276</v>
      </c>
    </row>
    <row r="8109" spans="1:5" x14ac:dyDescent="0.25">
      <c r="A8109" s="17" t="s">
        <v>8277</v>
      </c>
      <c r="E8109" s="17" t="s">
        <v>8277</v>
      </c>
    </row>
    <row r="8110" spans="1:5" x14ac:dyDescent="0.25">
      <c r="A8110" s="17" t="s">
        <v>8278</v>
      </c>
      <c r="E8110" s="17" t="s">
        <v>8278</v>
      </c>
    </row>
    <row r="8111" spans="1:5" x14ac:dyDescent="0.25">
      <c r="A8111" s="17" t="s">
        <v>8279</v>
      </c>
      <c r="E8111" s="17" t="s">
        <v>8279</v>
      </c>
    </row>
    <row r="8112" spans="1:5" x14ac:dyDescent="0.25">
      <c r="A8112" s="17" t="s">
        <v>8280</v>
      </c>
      <c r="E8112" s="17" t="s">
        <v>8280</v>
      </c>
    </row>
    <row r="8113" spans="1:5" x14ac:dyDescent="0.25">
      <c r="A8113" s="17" t="s">
        <v>8281</v>
      </c>
      <c r="E8113" s="17" t="s">
        <v>8281</v>
      </c>
    </row>
    <row r="8114" spans="1:5" x14ac:dyDescent="0.25">
      <c r="A8114" s="17" t="s">
        <v>8282</v>
      </c>
      <c r="E8114" s="17" t="s">
        <v>8282</v>
      </c>
    </row>
    <row r="8115" spans="1:5" x14ac:dyDescent="0.25">
      <c r="A8115" s="17" t="s">
        <v>8283</v>
      </c>
      <c r="E8115" s="17" t="s">
        <v>8283</v>
      </c>
    </row>
    <row r="8116" spans="1:5" x14ac:dyDescent="0.25">
      <c r="A8116" s="17" t="s">
        <v>8284</v>
      </c>
      <c r="E8116" s="17" t="s">
        <v>8284</v>
      </c>
    </row>
    <row r="8117" spans="1:5" x14ac:dyDescent="0.25">
      <c r="A8117" s="17" t="s">
        <v>8285</v>
      </c>
      <c r="E8117" s="17" t="s">
        <v>8285</v>
      </c>
    </row>
    <row r="8118" spans="1:5" x14ac:dyDescent="0.25">
      <c r="A8118" s="17" t="s">
        <v>8286</v>
      </c>
      <c r="E8118" s="17" t="s">
        <v>8286</v>
      </c>
    </row>
    <row r="8119" spans="1:5" x14ac:dyDescent="0.25">
      <c r="A8119" s="17" t="s">
        <v>8287</v>
      </c>
      <c r="E8119" s="17" t="s">
        <v>8287</v>
      </c>
    </row>
    <row r="8120" spans="1:5" x14ac:dyDescent="0.25">
      <c r="A8120" s="17" t="s">
        <v>8288</v>
      </c>
      <c r="E8120" s="17" t="s">
        <v>8288</v>
      </c>
    </row>
    <row r="8121" spans="1:5" x14ac:dyDescent="0.25">
      <c r="A8121" s="17" t="s">
        <v>8289</v>
      </c>
      <c r="E8121" s="17" t="s">
        <v>8289</v>
      </c>
    </row>
    <row r="8122" spans="1:5" x14ac:dyDescent="0.25">
      <c r="A8122" s="17" t="s">
        <v>8290</v>
      </c>
      <c r="E8122" s="17" t="s">
        <v>8290</v>
      </c>
    </row>
    <row r="8123" spans="1:5" x14ac:dyDescent="0.25">
      <c r="A8123" s="17" t="s">
        <v>8291</v>
      </c>
      <c r="E8123" s="17" t="s">
        <v>8291</v>
      </c>
    </row>
    <row r="8124" spans="1:5" x14ac:dyDescent="0.25">
      <c r="A8124" s="17" t="s">
        <v>8292</v>
      </c>
      <c r="E8124" s="17" t="s">
        <v>8292</v>
      </c>
    </row>
    <row r="8125" spans="1:5" x14ac:dyDescent="0.25">
      <c r="A8125" s="17" t="s">
        <v>8293</v>
      </c>
      <c r="E8125" s="17" t="s">
        <v>8293</v>
      </c>
    </row>
    <row r="8126" spans="1:5" x14ac:dyDescent="0.25">
      <c r="A8126" s="17" t="s">
        <v>8294</v>
      </c>
      <c r="E8126" s="17" t="s">
        <v>8294</v>
      </c>
    </row>
    <row r="8127" spans="1:5" x14ac:dyDescent="0.25">
      <c r="A8127" s="17" t="s">
        <v>8295</v>
      </c>
      <c r="E8127" s="17" t="s">
        <v>8295</v>
      </c>
    </row>
    <row r="8128" spans="1:5" x14ac:dyDescent="0.25">
      <c r="A8128" s="17" t="s">
        <v>8296</v>
      </c>
      <c r="E8128" s="17" t="s">
        <v>8296</v>
      </c>
    </row>
    <row r="8129" spans="1:5" x14ac:dyDescent="0.25">
      <c r="A8129" s="17" t="s">
        <v>8297</v>
      </c>
      <c r="E8129" s="17" t="s">
        <v>8297</v>
      </c>
    </row>
    <row r="8130" spans="1:5" x14ac:dyDescent="0.25">
      <c r="A8130" s="17" t="s">
        <v>8298</v>
      </c>
      <c r="E8130" s="17" t="s">
        <v>8298</v>
      </c>
    </row>
    <row r="8131" spans="1:5" x14ac:dyDescent="0.25">
      <c r="A8131" s="17" t="s">
        <v>8299</v>
      </c>
      <c r="E8131" s="17" t="s">
        <v>8299</v>
      </c>
    </row>
    <row r="8132" spans="1:5" x14ac:dyDescent="0.25">
      <c r="A8132" s="17" t="s">
        <v>8300</v>
      </c>
      <c r="E8132" s="17" t="s">
        <v>8300</v>
      </c>
    </row>
    <row r="8133" spans="1:5" x14ac:dyDescent="0.25">
      <c r="A8133" s="17" t="s">
        <v>8301</v>
      </c>
      <c r="E8133" s="17" t="s">
        <v>8301</v>
      </c>
    </row>
    <row r="8134" spans="1:5" x14ac:dyDescent="0.25">
      <c r="A8134" s="17" t="s">
        <v>8302</v>
      </c>
      <c r="E8134" s="17" t="s">
        <v>8302</v>
      </c>
    </row>
    <row r="8135" spans="1:5" x14ac:dyDescent="0.25">
      <c r="A8135" s="17" t="s">
        <v>8303</v>
      </c>
      <c r="E8135" s="17" t="s">
        <v>8303</v>
      </c>
    </row>
    <row r="8136" spans="1:5" x14ac:dyDescent="0.25">
      <c r="A8136" s="17" t="s">
        <v>8304</v>
      </c>
      <c r="E8136" s="17" t="s">
        <v>8304</v>
      </c>
    </row>
    <row r="8137" spans="1:5" x14ac:dyDescent="0.25">
      <c r="A8137" s="17" t="s">
        <v>8305</v>
      </c>
      <c r="E8137" s="17" t="s">
        <v>8305</v>
      </c>
    </row>
    <row r="8138" spans="1:5" x14ac:dyDescent="0.25">
      <c r="A8138" s="17" t="s">
        <v>8306</v>
      </c>
      <c r="E8138" s="17" t="s">
        <v>8306</v>
      </c>
    </row>
    <row r="8139" spans="1:5" x14ac:dyDescent="0.25">
      <c r="A8139" s="17" t="s">
        <v>8307</v>
      </c>
      <c r="E8139" s="17" t="s">
        <v>8307</v>
      </c>
    </row>
    <row r="8140" spans="1:5" x14ac:dyDescent="0.25">
      <c r="A8140" s="17" t="s">
        <v>8308</v>
      </c>
      <c r="E8140" s="17" t="s">
        <v>8308</v>
      </c>
    </row>
    <row r="8141" spans="1:5" x14ac:dyDescent="0.25">
      <c r="A8141" s="17" t="s">
        <v>8309</v>
      </c>
      <c r="E8141" s="17" t="s">
        <v>8309</v>
      </c>
    </row>
    <row r="8142" spans="1:5" x14ac:dyDescent="0.25">
      <c r="A8142" s="17" t="s">
        <v>8310</v>
      </c>
      <c r="E8142" s="17" t="s">
        <v>8310</v>
      </c>
    </row>
    <row r="8143" spans="1:5" x14ac:dyDescent="0.25">
      <c r="A8143" s="17" t="s">
        <v>8311</v>
      </c>
      <c r="E8143" s="17" t="s">
        <v>8311</v>
      </c>
    </row>
    <row r="8144" spans="1:5" x14ac:dyDescent="0.25">
      <c r="A8144" s="17" t="s">
        <v>8312</v>
      </c>
      <c r="E8144" s="17" t="s">
        <v>8312</v>
      </c>
    </row>
    <row r="8145" spans="1:5" x14ac:dyDescent="0.25">
      <c r="A8145" s="17" t="s">
        <v>8313</v>
      </c>
      <c r="E8145" s="17" t="s">
        <v>8313</v>
      </c>
    </row>
    <row r="8146" spans="1:5" x14ac:dyDescent="0.25">
      <c r="A8146" s="17" t="s">
        <v>8314</v>
      </c>
      <c r="E8146" s="17" t="s">
        <v>8314</v>
      </c>
    </row>
    <row r="8147" spans="1:5" x14ac:dyDescent="0.25">
      <c r="A8147" s="17" t="s">
        <v>8315</v>
      </c>
      <c r="E8147" s="17" t="s">
        <v>8315</v>
      </c>
    </row>
    <row r="8148" spans="1:5" x14ac:dyDescent="0.25">
      <c r="A8148" s="17" t="s">
        <v>8316</v>
      </c>
      <c r="E8148" s="17" t="s">
        <v>8316</v>
      </c>
    </row>
    <row r="8149" spans="1:5" x14ac:dyDescent="0.25">
      <c r="A8149" s="17" t="s">
        <v>8317</v>
      </c>
      <c r="E8149" s="17" t="s">
        <v>8317</v>
      </c>
    </row>
    <row r="8150" spans="1:5" x14ac:dyDescent="0.25">
      <c r="A8150" s="17" t="s">
        <v>8318</v>
      </c>
      <c r="E8150" s="17" t="s">
        <v>8318</v>
      </c>
    </row>
    <row r="8151" spans="1:5" x14ac:dyDescent="0.25">
      <c r="A8151" s="17" t="s">
        <v>8319</v>
      </c>
      <c r="E8151" s="17" t="s">
        <v>8319</v>
      </c>
    </row>
    <row r="8152" spans="1:5" x14ac:dyDescent="0.25">
      <c r="A8152" s="17" t="s">
        <v>8320</v>
      </c>
      <c r="E8152" s="17" t="s">
        <v>8320</v>
      </c>
    </row>
    <row r="8153" spans="1:5" x14ac:dyDescent="0.25">
      <c r="A8153" s="17" t="s">
        <v>8321</v>
      </c>
      <c r="E8153" s="17" t="s">
        <v>8321</v>
      </c>
    </row>
    <row r="8154" spans="1:5" x14ac:dyDescent="0.25">
      <c r="A8154" s="17" t="s">
        <v>8322</v>
      </c>
      <c r="E8154" s="17" t="s">
        <v>8322</v>
      </c>
    </row>
    <row r="8155" spans="1:5" x14ac:dyDescent="0.25">
      <c r="A8155" s="17" t="s">
        <v>8323</v>
      </c>
      <c r="E8155" s="17" t="s">
        <v>8323</v>
      </c>
    </row>
    <row r="8156" spans="1:5" x14ac:dyDescent="0.25">
      <c r="A8156" s="17" t="s">
        <v>8324</v>
      </c>
      <c r="E8156" s="17" t="s">
        <v>8324</v>
      </c>
    </row>
    <row r="8157" spans="1:5" x14ac:dyDescent="0.25">
      <c r="A8157" s="17" t="s">
        <v>8325</v>
      </c>
      <c r="E8157" s="17" t="s">
        <v>8325</v>
      </c>
    </row>
    <row r="8158" spans="1:5" x14ac:dyDescent="0.25">
      <c r="A8158" s="17" t="s">
        <v>8326</v>
      </c>
      <c r="E8158" s="17" t="s">
        <v>8326</v>
      </c>
    </row>
    <row r="8159" spans="1:5" x14ac:dyDescent="0.25">
      <c r="A8159" s="17" t="s">
        <v>8327</v>
      </c>
      <c r="E8159" s="17" t="s">
        <v>8327</v>
      </c>
    </row>
    <row r="8160" spans="1:5" x14ac:dyDescent="0.25">
      <c r="A8160" s="17" t="s">
        <v>8328</v>
      </c>
      <c r="E8160" s="17" t="s">
        <v>8328</v>
      </c>
    </row>
    <row r="8161" spans="1:5" x14ac:dyDescent="0.25">
      <c r="A8161" s="17" t="s">
        <v>8329</v>
      </c>
      <c r="E8161" s="17" t="s">
        <v>8329</v>
      </c>
    </row>
    <row r="8162" spans="1:5" x14ac:dyDescent="0.25">
      <c r="A8162" s="17" t="s">
        <v>8330</v>
      </c>
      <c r="E8162" s="17" t="s">
        <v>8330</v>
      </c>
    </row>
    <row r="8163" spans="1:5" x14ac:dyDescent="0.25">
      <c r="A8163" s="17" t="s">
        <v>8331</v>
      </c>
      <c r="E8163" s="17" t="s">
        <v>8331</v>
      </c>
    </row>
    <row r="8164" spans="1:5" x14ac:dyDescent="0.25">
      <c r="A8164" s="17" t="s">
        <v>8332</v>
      </c>
      <c r="E8164" s="17" t="s">
        <v>8332</v>
      </c>
    </row>
    <row r="8165" spans="1:5" x14ac:dyDescent="0.25">
      <c r="A8165" s="17" t="s">
        <v>8333</v>
      </c>
      <c r="E8165" s="17" t="s">
        <v>8333</v>
      </c>
    </row>
    <row r="8166" spans="1:5" x14ac:dyDescent="0.25">
      <c r="A8166" s="17" t="s">
        <v>8334</v>
      </c>
      <c r="E8166" s="17" t="s">
        <v>8334</v>
      </c>
    </row>
    <row r="8167" spans="1:5" x14ac:dyDescent="0.25">
      <c r="A8167" s="17" t="s">
        <v>8335</v>
      </c>
      <c r="E8167" s="17" t="s">
        <v>8335</v>
      </c>
    </row>
    <row r="8168" spans="1:5" x14ac:dyDescent="0.25">
      <c r="A8168" s="17" t="s">
        <v>8336</v>
      </c>
      <c r="E8168" s="17" t="s">
        <v>8336</v>
      </c>
    </row>
    <row r="8169" spans="1:5" x14ac:dyDescent="0.25">
      <c r="A8169" s="17" t="s">
        <v>8337</v>
      </c>
      <c r="E8169" s="17" t="s">
        <v>8337</v>
      </c>
    </row>
    <row r="8170" spans="1:5" x14ac:dyDescent="0.25">
      <c r="A8170" s="17" t="s">
        <v>8338</v>
      </c>
      <c r="E8170" s="17" t="s">
        <v>8338</v>
      </c>
    </row>
    <row r="8171" spans="1:5" x14ac:dyDescent="0.25">
      <c r="A8171" s="17" t="s">
        <v>8339</v>
      </c>
      <c r="E8171" s="17" t="s">
        <v>8339</v>
      </c>
    </row>
    <row r="8172" spans="1:5" x14ac:dyDescent="0.25">
      <c r="A8172" s="17" t="s">
        <v>8340</v>
      </c>
      <c r="E8172" s="17" t="s">
        <v>8340</v>
      </c>
    </row>
    <row r="8173" spans="1:5" x14ac:dyDescent="0.25">
      <c r="A8173" s="17" t="s">
        <v>8341</v>
      </c>
      <c r="E8173" s="17" t="s">
        <v>8341</v>
      </c>
    </row>
    <row r="8174" spans="1:5" x14ac:dyDescent="0.25">
      <c r="A8174" s="17" t="s">
        <v>8342</v>
      </c>
      <c r="E8174" s="17" t="s">
        <v>8342</v>
      </c>
    </row>
    <row r="8175" spans="1:5" x14ac:dyDescent="0.25">
      <c r="A8175" s="17" t="s">
        <v>8343</v>
      </c>
      <c r="E8175" s="17" t="s">
        <v>8343</v>
      </c>
    </row>
    <row r="8176" spans="1:5" x14ac:dyDescent="0.25">
      <c r="A8176" s="17" t="s">
        <v>8344</v>
      </c>
      <c r="E8176" s="17" t="s">
        <v>8344</v>
      </c>
    </row>
    <row r="8177" spans="1:5" x14ac:dyDescent="0.25">
      <c r="A8177" s="17" t="s">
        <v>8345</v>
      </c>
      <c r="E8177" s="17" t="s">
        <v>8345</v>
      </c>
    </row>
    <row r="8178" spans="1:5" x14ac:dyDescent="0.25">
      <c r="A8178" s="17" t="s">
        <v>8346</v>
      </c>
      <c r="E8178" s="17" t="s">
        <v>8346</v>
      </c>
    </row>
    <row r="8179" spans="1:5" x14ac:dyDescent="0.25">
      <c r="A8179" s="17" t="s">
        <v>8347</v>
      </c>
      <c r="E8179" s="17" t="s">
        <v>8347</v>
      </c>
    </row>
    <row r="8180" spans="1:5" x14ac:dyDescent="0.25">
      <c r="A8180" s="17" t="s">
        <v>8348</v>
      </c>
      <c r="E8180" s="17" t="s">
        <v>8348</v>
      </c>
    </row>
    <row r="8181" spans="1:5" x14ac:dyDescent="0.25">
      <c r="A8181" s="17" t="s">
        <v>8349</v>
      </c>
      <c r="E8181" s="17" t="s">
        <v>8349</v>
      </c>
    </row>
    <row r="8182" spans="1:5" x14ac:dyDescent="0.25">
      <c r="A8182" s="17" t="s">
        <v>8350</v>
      </c>
      <c r="E8182" s="17" t="s">
        <v>8350</v>
      </c>
    </row>
    <row r="8183" spans="1:5" x14ac:dyDescent="0.25">
      <c r="A8183" s="17" t="s">
        <v>8351</v>
      </c>
      <c r="E8183" s="17" t="s">
        <v>8351</v>
      </c>
    </row>
    <row r="8184" spans="1:5" x14ac:dyDescent="0.25">
      <c r="A8184" s="17" t="s">
        <v>8352</v>
      </c>
      <c r="E8184" s="17" t="s">
        <v>8352</v>
      </c>
    </row>
    <row r="8185" spans="1:5" x14ac:dyDescent="0.25">
      <c r="A8185" s="17" t="s">
        <v>8353</v>
      </c>
      <c r="E8185" s="17" t="s">
        <v>8353</v>
      </c>
    </row>
    <row r="8186" spans="1:5" x14ac:dyDescent="0.25">
      <c r="A8186" s="17" t="s">
        <v>8354</v>
      </c>
      <c r="E8186" s="17" t="s">
        <v>8354</v>
      </c>
    </row>
    <row r="8187" spans="1:5" x14ac:dyDescent="0.25">
      <c r="A8187" s="17" t="s">
        <v>8355</v>
      </c>
      <c r="E8187" s="17" t="s">
        <v>8355</v>
      </c>
    </row>
    <row r="8188" spans="1:5" x14ac:dyDescent="0.25">
      <c r="A8188" s="17" t="s">
        <v>8356</v>
      </c>
      <c r="E8188" s="17" t="s">
        <v>8356</v>
      </c>
    </row>
    <row r="8189" spans="1:5" x14ac:dyDescent="0.25">
      <c r="A8189" s="17" t="s">
        <v>8357</v>
      </c>
      <c r="E8189" s="17" t="s">
        <v>8357</v>
      </c>
    </row>
    <row r="8190" spans="1:5" x14ac:dyDescent="0.25">
      <c r="A8190" s="17" t="s">
        <v>8358</v>
      </c>
      <c r="E8190" s="17" t="s">
        <v>8358</v>
      </c>
    </row>
    <row r="8191" spans="1:5" x14ac:dyDescent="0.25">
      <c r="A8191" s="17" t="s">
        <v>8359</v>
      </c>
      <c r="E8191" s="17" t="s">
        <v>8359</v>
      </c>
    </row>
    <row r="8192" spans="1:5" x14ac:dyDescent="0.25">
      <c r="A8192" s="17" t="s">
        <v>8360</v>
      </c>
      <c r="E8192" s="17" t="s">
        <v>8360</v>
      </c>
    </row>
    <row r="8193" spans="1:5" x14ac:dyDescent="0.25">
      <c r="A8193" s="17" t="s">
        <v>8361</v>
      </c>
      <c r="E8193" s="17" t="s">
        <v>8361</v>
      </c>
    </row>
    <row r="8194" spans="1:5" x14ac:dyDescent="0.25">
      <c r="A8194" s="17" t="s">
        <v>8362</v>
      </c>
      <c r="E8194" s="17" t="s">
        <v>8362</v>
      </c>
    </row>
    <row r="8195" spans="1:5" x14ac:dyDescent="0.25">
      <c r="A8195" s="17" t="s">
        <v>8363</v>
      </c>
      <c r="E8195" s="17" t="s">
        <v>8363</v>
      </c>
    </row>
    <row r="8196" spans="1:5" x14ac:dyDescent="0.25">
      <c r="A8196" s="17" t="s">
        <v>8364</v>
      </c>
      <c r="E8196" s="17" t="s">
        <v>8364</v>
      </c>
    </row>
    <row r="8197" spans="1:5" x14ac:dyDescent="0.25">
      <c r="A8197" s="17" t="s">
        <v>8365</v>
      </c>
      <c r="E8197" s="17" t="s">
        <v>8365</v>
      </c>
    </row>
    <row r="8198" spans="1:5" x14ac:dyDescent="0.25">
      <c r="A8198" s="17" t="s">
        <v>8366</v>
      </c>
      <c r="E8198" s="17" t="s">
        <v>8366</v>
      </c>
    </row>
    <row r="8199" spans="1:5" x14ac:dyDescent="0.25">
      <c r="A8199" s="17" t="s">
        <v>8367</v>
      </c>
      <c r="E8199" s="17" t="s">
        <v>8367</v>
      </c>
    </row>
    <row r="8200" spans="1:5" x14ac:dyDescent="0.25">
      <c r="A8200" s="17" t="s">
        <v>8368</v>
      </c>
      <c r="E8200" s="17" t="s">
        <v>8368</v>
      </c>
    </row>
    <row r="8201" spans="1:5" x14ac:dyDescent="0.25">
      <c r="A8201" s="17" t="s">
        <v>8369</v>
      </c>
      <c r="E8201" s="17" t="s">
        <v>8369</v>
      </c>
    </row>
    <row r="8202" spans="1:5" x14ac:dyDescent="0.25">
      <c r="A8202" s="17" t="s">
        <v>8370</v>
      </c>
      <c r="E8202" s="17" t="s">
        <v>8370</v>
      </c>
    </row>
    <row r="8203" spans="1:5" x14ac:dyDescent="0.25">
      <c r="A8203" s="17" t="s">
        <v>8371</v>
      </c>
      <c r="E8203" s="17" t="s">
        <v>8371</v>
      </c>
    </row>
    <row r="8204" spans="1:5" x14ac:dyDescent="0.25">
      <c r="A8204" s="17" t="s">
        <v>8372</v>
      </c>
      <c r="E8204" s="17" t="s">
        <v>8372</v>
      </c>
    </row>
    <row r="8205" spans="1:5" x14ac:dyDescent="0.25">
      <c r="A8205" s="17" t="s">
        <v>8373</v>
      </c>
      <c r="E8205" s="17" t="s">
        <v>8373</v>
      </c>
    </row>
    <row r="8206" spans="1:5" x14ac:dyDescent="0.25">
      <c r="A8206" s="17" t="s">
        <v>8374</v>
      </c>
      <c r="E8206" s="17" t="s">
        <v>8374</v>
      </c>
    </row>
    <row r="8207" spans="1:5" x14ac:dyDescent="0.25">
      <c r="A8207" s="17" t="s">
        <v>8375</v>
      </c>
      <c r="E8207" s="17" t="s">
        <v>8375</v>
      </c>
    </row>
    <row r="8208" spans="1:5" x14ac:dyDescent="0.25">
      <c r="A8208" s="17" t="s">
        <v>8376</v>
      </c>
      <c r="E8208" s="17" t="s">
        <v>8376</v>
      </c>
    </row>
    <row r="8209" spans="1:5" x14ac:dyDescent="0.25">
      <c r="A8209" s="17" t="s">
        <v>8377</v>
      </c>
      <c r="E8209" s="17" t="s">
        <v>8377</v>
      </c>
    </row>
    <row r="8210" spans="1:5" x14ac:dyDescent="0.25">
      <c r="A8210" s="17" t="s">
        <v>8378</v>
      </c>
      <c r="E8210" s="17" t="s">
        <v>8378</v>
      </c>
    </row>
    <row r="8211" spans="1:5" x14ac:dyDescent="0.25">
      <c r="A8211" s="17" t="s">
        <v>8379</v>
      </c>
      <c r="E8211" s="17" t="s">
        <v>8379</v>
      </c>
    </row>
    <row r="8212" spans="1:5" x14ac:dyDescent="0.25">
      <c r="A8212" s="17" t="s">
        <v>8380</v>
      </c>
      <c r="E8212" s="17" t="s">
        <v>8380</v>
      </c>
    </row>
    <row r="8213" spans="1:5" x14ac:dyDescent="0.25">
      <c r="A8213" s="17" t="s">
        <v>8381</v>
      </c>
      <c r="E8213" s="17" t="s">
        <v>8381</v>
      </c>
    </row>
    <row r="8214" spans="1:5" x14ac:dyDescent="0.25">
      <c r="A8214" s="17" t="s">
        <v>8382</v>
      </c>
      <c r="E8214" s="17" t="s">
        <v>8382</v>
      </c>
    </row>
    <row r="8215" spans="1:5" x14ac:dyDescent="0.25">
      <c r="A8215" s="17" t="s">
        <v>8383</v>
      </c>
      <c r="E8215" s="17" t="s">
        <v>8383</v>
      </c>
    </row>
    <row r="8216" spans="1:5" x14ac:dyDescent="0.25">
      <c r="A8216" s="17" t="s">
        <v>8384</v>
      </c>
      <c r="E8216" s="17" t="s">
        <v>8384</v>
      </c>
    </row>
    <row r="8217" spans="1:5" x14ac:dyDescent="0.25">
      <c r="A8217" s="17" t="s">
        <v>8385</v>
      </c>
      <c r="E8217" s="17" t="s">
        <v>8385</v>
      </c>
    </row>
    <row r="8218" spans="1:5" x14ac:dyDescent="0.25">
      <c r="A8218" s="17" t="s">
        <v>8386</v>
      </c>
      <c r="E8218" s="17" t="s">
        <v>8386</v>
      </c>
    </row>
    <row r="8219" spans="1:5" x14ac:dyDescent="0.25">
      <c r="A8219" s="17" t="s">
        <v>8387</v>
      </c>
      <c r="E8219" s="17" t="s">
        <v>8387</v>
      </c>
    </row>
    <row r="8220" spans="1:5" x14ac:dyDescent="0.25">
      <c r="A8220" s="17" t="s">
        <v>8388</v>
      </c>
      <c r="E8220" s="17" t="s">
        <v>8388</v>
      </c>
    </row>
    <row r="8221" spans="1:5" x14ac:dyDescent="0.25">
      <c r="A8221" s="17" t="s">
        <v>8389</v>
      </c>
      <c r="E8221" s="17" t="s">
        <v>8389</v>
      </c>
    </row>
    <row r="8222" spans="1:5" x14ac:dyDescent="0.25">
      <c r="A8222" s="17" t="s">
        <v>8390</v>
      </c>
      <c r="E8222" s="17" t="s">
        <v>8390</v>
      </c>
    </row>
    <row r="8223" spans="1:5" x14ac:dyDescent="0.25">
      <c r="A8223" s="17" t="s">
        <v>8391</v>
      </c>
      <c r="E8223" s="17" t="s">
        <v>8391</v>
      </c>
    </row>
    <row r="8224" spans="1:5" x14ac:dyDescent="0.25">
      <c r="A8224" s="17" t="s">
        <v>8392</v>
      </c>
      <c r="E8224" s="17" t="s">
        <v>8392</v>
      </c>
    </row>
    <row r="8225" spans="1:5" x14ac:dyDescent="0.25">
      <c r="A8225" s="17" t="s">
        <v>8393</v>
      </c>
      <c r="E8225" s="17" t="s">
        <v>8393</v>
      </c>
    </row>
    <row r="8226" spans="1:5" x14ac:dyDescent="0.25">
      <c r="A8226" s="17" t="s">
        <v>8394</v>
      </c>
      <c r="E8226" s="17" t="s">
        <v>8394</v>
      </c>
    </row>
    <row r="8227" spans="1:5" x14ac:dyDescent="0.25">
      <c r="A8227" s="17" t="s">
        <v>8395</v>
      </c>
      <c r="E8227" s="17" t="s">
        <v>8395</v>
      </c>
    </row>
    <row r="8228" spans="1:5" x14ac:dyDescent="0.25">
      <c r="A8228" s="17" t="s">
        <v>8396</v>
      </c>
      <c r="E8228" s="17" t="s">
        <v>8396</v>
      </c>
    </row>
    <row r="8229" spans="1:5" x14ac:dyDescent="0.25">
      <c r="A8229" s="17" t="s">
        <v>8397</v>
      </c>
      <c r="E8229" s="17" t="s">
        <v>8397</v>
      </c>
    </row>
    <row r="8230" spans="1:5" x14ac:dyDescent="0.25">
      <c r="A8230" s="17" t="s">
        <v>8398</v>
      </c>
      <c r="E8230" s="17" t="s">
        <v>8398</v>
      </c>
    </row>
    <row r="8231" spans="1:5" x14ac:dyDescent="0.25">
      <c r="A8231" s="17" t="s">
        <v>8399</v>
      </c>
      <c r="E8231" s="17" t="s">
        <v>8399</v>
      </c>
    </row>
    <row r="8232" spans="1:5" x14ac:dyDescent="0.25">
      <c r="A8232" s="17" t="s">
        <v>8400</v>
      </c>
      <c r="E8232" s="17" t="s">
        <v>8400</v>
      </c>
    </row>
    <row r="8233" spans="1:5" x14ac:dyDescent="0.25">
      <c r="A8233" s="17" t="s">
        <v>8401</v>
      </c>
      <c r="E8233" s="17" t="s">
        <v>8401</v>
      </c>
    </row>
    <row r="8234" spans="1:5" x14ac:dyDescent="0.25">
      <c r="A8234" s="17" t="s">
        <v>8402</v>
      </c>
      <c r="E8234" s="17" t="s">
        <v>8402</v>
      </c>
    </row>
    <row r="8235" spans="1:5" x14ac:dyDescent="0.25">
      <c r="A8235" s="17" t="s">
        <v>8403</v>
      </c>
      <c r="E8235" s="17" t="s">
        <v>8403</v>
      </c>
    </row>
    <row r="8236" spans="1:5" x14ac:dyDescent="0.25">
      <c r="A8236" s="17" t="s">
        <v>8404</v>
      </c>
      <c r="E8236" s="17" t="s">
        <v>8404</v>
      </c>
    </row>
    <row r="8237" spans="1:5" x14ac:dyDescent="0.25">
      <c r="A8237" s="17" t="s">
        <v>8405</v>
      </c>
      <c r="E8237" s="17" t="s">
        <v>8405</v>
      </c>
    </row>
    <row r="8238" spans="1:5" x14ac:dyDescent="0.25">
      <c r="A8238" s="17" t="s">
        <v>8406</v>
      </c>
      <c r="E8238" s="17" t="s">
        <v>8406</v>
      </c>
    </row>
    <row r="8239" spans="1:5" x14ac:dyDescent="0.25">
      <c r="A8239" s="17" t="s">
        <v>8407</v>
      </c>
      <c r="E8239" s="17" t="s">
        <v>8407</v>
      </c>
    </row>
    <row r="8240" spans="1:5" x14ac:dyDescent="0.25">
      <c r="A8240" s="17" t="s">
        <v>8408</v>
      </c>
      <c r="E8240" s="17" t="s">
        <v>8408</v>
      </c>
    </row>
    <row r="8241" spans="1:5" x14ac:dyDescent="0.25">
      <c r="A8241" s="17" t="s">
        <v>8409</v>
      </c>
      <c r="E8241" s="17" t="s">
        <v>8409</v>
      </c>
    </row>
    <row r="8242" spans="1:5" x14ac:dyDescent="0.25">
      <c r="A8242" s="17" t="s">
        <v>8410</v>
      </c>
      <c r="E8242" s="17" t="s">
        <v>8410</v>
      </c>
    </row>
    <row r="8243" spans="1:5" x14ac:dyDescent="0.25">
      <c r="A8243" s="17" t="s">
        <v>8411</v>
      </c>
      <c r="E8243" s="17" t="s">
        <v>8411</v>
      </c>
    </row>
    <row r="8244" spans="1:5" x14ac:dyDescent="0.25">
      <c r="A8244" s="17" t="s">
        <v>8412</v>
      </c>
      <c r="E8244" s="17" t="s">
        <v>8412</v>
      </c>
    </row>
    <row r="8245" spans="1:5" x14ac:dyDescent="0.25">
      <c r="A8245" s="17" t="s">
        <v>8413</v>
      </c>
      <c r="E8245" s="17" t="s">
        <v>8413</v>
      </c>
    </row>
    <row r="8246" spans="1:5" x14ac:dyDescent="0.25">
      <c r="A8246" s="17" t="s">
        <v>8414</v>
      </c>
      <c r="E8246" s="17" t="s">
        <v>8414</v>
      </c>
    </row>
    <row r="8247" spans="1:5" x14ac:dyDescent="0.25">
      <c r="A8247" s="17" t="s">
        <v>8415</v>
      </c>
      <c r="E8247" s="17" t="s">
        <v>8415</v>
      </c>
    </row>
    <row r="8248" spans="1:5" x14ac:dyDescent="0.25">
      <c r="A8248" s="17" t="s">
        <v>8416</v>
      </c>
      <c r="E8248" s="17" t="s">
        <v>8416</v>
      </c>
    </row>
    <row r="8249" spans="1:5" x14ac:dyDescent="0.25">
      <c r="A8249" s="17" t="s">
        <v>8417</v>
      </c>
      <c r="E8249" s="17" t="s">
        <v>8417</v>
      </c>
    </row>
    <row r="8250" spans="1:5" x14ac:dyDescent="0.25">
      <c r="A8250" s="17" t="s">
        <v>8418</v>
      </c>
      <c r="E8250" s="17" t="s">
        <v>8418</v>
      </c>
    </row>
    <row r="8251" spans="1:5" x14ac:dyDescent="0.25">
      <c r="A8251" s="17" t="s">
        <v>8419</v>
      </c>
      <c r="E8251" s="17" t="s">
        <v>8419</v>
      </c>
    </row>
    <row r="8252" spans="1:5" x14ac:dyDescent="0.25">
      <c r="A8252" s="17" t="s">
        <v>8420</v>
      </c>
      <c r="E8252" s="17" t="s">
        <v>8420</v>
      </c>
    </row>
    <row r="8253" spans="1:5" x14ac:dyDescent="0.25">
      <c r="A8253" s="17" t="s">
        <v>8421</v>
      </c>
      <c r="E8253" s="17" t="s">
        <v>8421</v>
      </c>
    </row>
    <row r="8254" spans="1:5" x14ac:dyDescent="0.25">
      <c r="A8254" s="17" t="s">
        <v>8422</v>
      </c>
      <c r="E8254" s="17" t="s">
        <v>8422</v>
      </c>
    </row>
    <row r="8255" spans="1:5" x14ac:dyDescent="0.25">
      <c r="A8255" s="17" t="s">
        <v>8423</v>
      </c>
      <c r="E8255" s="17" t="s">
        <v>8423</v>
      </c>
    </row>
    <row r="8256" spans="1:5" x14ac:dyDescent="0.25">
      <c r="A8256" s="17" t="s">
        <v>8424</v>
      </c>
      <c r="E8256" s="17" t="s">
        <v>8424</v>
      </c>
    </row>
    <row r="8257" spans="1:5" x14ac:dyDescent="0.25">
      <c r="A8257" s="17" t="s">
        <v>8425</v>
      </c>
      <c r="E8257" s="17" t="s">
        <v>8425</v>
      </c>
    </row>
    <row r="8258" spans="1:5" x14ac:dyDescent="0.25">
      <c r="A8258" s="17" t="s">
        <v>8426</v>
      </c>
      <c r="E8258" s="17" t="s">
        <v>8426</v>
      </c>
    </row>
    <row r="8259" spans="1:5" x14ac:dyDescent="0.25">
      <c r="A8259" s="17" t="s">
        <v>8427</v>
      </c>
      <c r="E8259" s="17" t="s">
        <v>8427</v>
      </c>
    </row>
    <row r="8260" spans="1:5" x14ac:dyDescent="0.25">
      <c r="A8260" s="17" t="s">
        <v>8428</v>
      </c>
      <c r="E8260" s="17" t="s">
        <v>8428</v>
      </c>
    </row>
    <row r="8261" spans="1:5" x14ac:dyDescent="0.25">
      <c r="A8261" s="17" t="s">
        <v>8429</v>
      </c>
      <c r="E8261" s="17" t="s">
        <v>8429</v>
      </c>
    </row>
    <row r="8262" spans="1:5" x14ac:dyDescent="0.25">
      <c r="A8262" s="17" t="s">
        <v>8430</v>
      </c>
      <c r="E8262" s="17" t="s">
        <v>8430</v>
      </c>
    </row>
    <row r="8263" spans="1:5" x14ac:dyDescent="0.25">
      <c r="A8263" s="17" t="s">
        <v>8431</v>
      </c>
      <c r="E8263" s="17" t="s">
        <v>8431</v>
      </c>
    </row>
    <row r="8264" spans="1:5" x14ac:dyDescent="0.25">
      <c r="A8264" s="17" t="s">
        <v>8432</v>
      </c>
      <c r="E8264" s="17" t="s">
        <v>8432</v>
      </c>
    </row>
    <row r="8265" spans="1:5" x14ac:dyDescent="0.25">
      <c r="A8265" s="17" t="s">
        <v>8433</v>
      </c>
      <c r="E8265" s="17" t="s">
        <v>8433</v>
      </c>
    </row>
    <row r="8266" spans="1:5" x14ac:dyDescent="0.25">
      <c r="A8266" s="17" t="s">
        <v>8434</v>
      </c>
      <c r="E8266" s="17" t="s">
        <v>8434</v>
      </c>
    </row>
    <row r="8267" spans="1:5" x14ac:dyDescent="0.25">
      <c r="A8267" s="17" t="s">
        <v>8435</v>
      </c>
      <c r="E8267" s="17" t="s">
        <v>8435</v>
      </c>
    </row>
    <row r="8268" spans="1:5" x14ac:dyDescent="0.25">
      <c r="A8268" s="17" t="s">
        <v>8436</v>
      </c>
      <c r="E8268" s="17" t="s">
        <v>8436</v>
      </c>
    </row>
    <row r="8269" spans="1:5" x14ac:dyDescent="0.25">
      <c r="A8269" s="17" t="s">
        <v>8437</v>
      </c>
      <c r="E8269" s="17" t="s">
        <v>8437</v>
      </c>
    </row>
    <row r="8270" spans="1:5" x14ac:dyDescent="0.25">
      <c r="A8270" s="17" t="s">
        <v>8438</v>
      </c>
      <c r="E8270" s="17" t="s">
        <v>8438</v>
      </c>
    </row>
    <row r="8271" spans="1:5" x14ac:dyDescent="0.25">
      <c r="A8271" s="17" t="s">
        <v>8439</v>
      </c>
      <c r="E8271" s="17" t="s">
        <v>8439</v>
      </c>
    </row>
    <row r="8272" spans="1:5" x14ac:dyDescent="0.25">
      <c r="A8272" s="17" t="s">
        <v>8440</v>
      </c>
      <c r="E8272" s="17" t="s">
        <v>8440</v>
      </c>
    </row>
    <row r="8273" spans="1:5" x14ac:dyDescent="0.25">
      <c r="A8273" s="17" t="s">
        <v>8441</v>
      </c>
      <c r="E8273" s="17" t="s">
        <v>8441</v>
      </c>
    </row>
    <row r="8274" spans="1:5" x14ac:dyDescent="0.25">
      <c r="A8274" s="17" t="s">
        <v>8442</v>
      </c>
      <c r="E8274" s="17" t="s">
        <v>8442</v>
      </c>
    </row>
    <row r="8275" spans="1:5" x14ac:dyDescent="0.25">
      <c r="A8275" s="17" t="s">
        <v>8443</v>
      </c>
      <c r="E8275" s="17" t="s">
        <v>8443</v>
      </c>
    </row>
    <row r="8276" spans="1:5" x14ac:dyDescent="0.25">
      <c r="A8276" s="17" t="s">
        <v>8444</v>
      </c>
      <c r="E8276" s="17" t="s">
        <v>8444</v>
      </c>
    </row>
    <row r="8277" spans="1:5" x14ac:dyDescent="0.25">
      <c r="A8277" s="17" t="s">
        <v>8445</v>
      </c>
      <c r="E8277" s="17" t="s">
        <v>8445</v>
      </c>
    </row>
    <row r="8278" spans="1:5" x14ac:dyDescent="0.25">
      <c r="A8278" s="17" t="s">
        <v>8446</v>
      </c>
      <c r="E8278" s="17" t="s">
        <v>8446</v>
      </c>
    </row>
    <row r="8279" spans="1:5" x14ac:dyDescent="0.25">
      <c r="A8279" s="17" t="s">
        <v>8447</v>
      </c>
      <c r="E8279" s="17" t="s">
        <v>8447</v>
      </c>
    </row>
    <row r="8280" spans="1:5" x14ac:dyDescent="0.25">
      <c r="A8280" s="17" t="s">
        <v>8448</v>
      </c>
      <c r="E8280" s="17" t="s">
        <v>8448</v>
      </c>
    </row>
    <row r="8281" spans="1:5" x14ac:dyDescent="0.25">
      <c r="A8281" s="17" t="s">
        <v>8449</v>
      </c>
      <c r="E8281" s="17" t="s">
        <v>8449</v>
      </c>
    </row>
    <row r="8282" spans="1:5" x14ac:dyDescent="0.25">
      <c r="A8282" s="17" t="s">
        <v>8450</v>
      </c>
      <c r="E8282" s="17" t="s">
        <v>8450</v>
      </c>
    </row>
    <row r="8283" spans="1:5" x14ac:dyDescent="0.25">
      <c r="A8283" s="17" t="s">
        <v>8451</v>
      </c>
      <c r="E8283" s="17" t="s">
        <v>8451</v>
      </c>
    </row>
    <row r="8284" spans="1:5" x14ac:dyDescent="0.25">
      <c r="A8284" s="17" t="s">
        <v>8452</v>
      </c>
      <c r="E8284" s="17" t="s">
        <v>8452</v>
      </c>
    </row>
    <row r="8285" spans="1:5" x14ac:dyDescent="0.25">
      <c r="A8285" s="17" t="s">
        <v>8453</v>
      </c>
      <c r="E8285" s="17" t="s">
        <v>8453</v>
      </c>
    </row>
    <row r="8286" spans="1:5" x14ac:dyDescent="0.25">
      <c r="A8286" s="17" t="s">
        <v>8454</v>
      </c>
      <c r="E8286" s="17" t="s">
        <v>8454</v>
      </c>
    </row>
    <row r="8287" spans="1:5" x14ac:dyDescent="0.25">
      <c r="A8287" s="17" t="s">
        <v>8455</v>
      </c>
      <c r="E8287" s="17" t="s">
        <v>8455</v>
      </c>
    </row>
    <row r="8288" spans="1:5" x14ac:dyDescent="0.25">
      <c r="A8288" s="17" t="s">
        <v>8456</v>
      </c>
      <c r="E8288" s="17" t="s">
        <v>8456</v>
      </c>
    </row>
    <row r="8289" spans="1:5" x14ac:dyDescent="0.25">
      <c r="A8289" s="17" t="s">
        <v>8457</v>
      </c>
      <c r="E8289" s="17" t="s">
        <v>8457</v>
      </c>
    </row>
    <row r="8290" spans="1:5" x14ac:dyDescent="0.25">
      <c r="A8290" s="17" t="s">
        <v>8458</v>
      </c>
      <c r="E8290" s="17" t="s">
        <v>8458</v>
      </c>
    </row>
    <row r="8291" spans="1:5" x14ac:dyDescent="0.25">
      <c r="A8291" s="17" t="s">
        <v>8459</v>
      </c>
      <c r="E8291" s="17" t="s">
        <v>8459</v>
      </c>
    </row>
    <row r="8292" spans="1:5" x14ac:dyDescent="0.25">
      <c r="A8292" s="17" t="s">
        <v>8460</v>
      </c>
      <c r="E8292" s="17" t="s">
        <v>8460</v>
      </c>
    </row>
    <row r="8293" spans="1:5" x14ac:dyDescent="0.25">
      <c r="A8293" s="17" t="s">
        <v>8461</v>
      </c>
      <c r="E8293" s="17" t="s">
        <v>8461</v>
      </c>
    </row>
    <row r="8294" spans="1:5" x14ac:dyDescent="0.25">
      <c r="A8294" s="17" t="s">
        <v>8462</v>
      </c>
      <c r="E8294" s="17" t="s">
        <v>8462</v>
      </c>
    </row>
    <row r="8295" spans="1:5" x14ac:dyDescent="0.25">
      <c r="A8295" s="17" t="s">
        <v>8463</v>
      </c>
      <c r="E8295" s="17" t="s">
        <v>8463</v>
      </c>
    </row>
    <row r="8296" spans="1:5" x14ac:dyDescent="0.25">
      <c r="A8296" s="17" t="s">
        <v>8464</v>
      </c>
      <c r="E8296" s="17" t="s">
        <v>8464</v>
      </c>
    </row>
    <row r="8297" spans="1:5" x14ac:dyDescent="0.25">
      <c r="A8297" s="17" t="s">
        <v>8465</v>
      </c>
      <c r="E8297" s="17" t="s">
        <v>8465</v>
      </c>
    </row>
    <row r="8298" spans="1:5" x14ac:dyDescent="0.25">
      <c r="A8298" s="17" t="s">
        <v>8466</v>
      </c>
      <c r="E8298" s="17" t="s">
        <v>8466</v>
      </c>
    </row>
    <row r="8299" spans="1:5" x14ac:dyDescent="0.25">
      <c r="A8299" s="17" t="s">
        <v>8467</v>
      </c>
      <c r="E8299" s="17" t="s">
        <v>8467</v>
      </c>
    </row>
    <row r="8300" spans="1:5" x14ac:dyDescent="0.25">
      <c r="A8300" s="17" t="s">
        <v>8468</v>
      </c>
      <c r="E8300" s="17" t="s">
        <v>8468</v>
      </c>
    </row>
    <row r="8301" spans="1:5" x14ac:dyDescent="0.25">
      <c r="A8301" s="17" t="s">
        <v>8469</v>
      </c>
      <c r="E8301" s="17" t="s">
        <v>8469</v>
      </c>
    </row>
    <row r="8302" spans="1:5" x14ac:dyDescent="0.25">
      <c r="A8302" s="17" t="s">
        <v>8470</v>
      </c>
      <c r="E8302" s="17" t="s">
        <v>8470</v>
      </c>
    </row>
    <row r="8303" spans="1:5" x14ac:dyDescent="0.25">
      <c r="A8303" s="17" t="s">
        <v>8471</v>
      </c>
      <c r="E8303" s="17" t="s">
        <v>8471</v>
      </c>
    </row>
    <row r="8304" spans="1:5" x14ac:dyDescent="0.25">
      <c r="A8304" s="17" t="s">
        <v>8472</v>
      </c>
      <c r="E8304" s="17" t="s">
        <v>8472</v>
      </c>
    </row>
    <row r="8305" spans="1:5" x14ac:dyDescent="0.25">
      <c r="A8305" s="17" t="s">
        <v>8473</v>
      </c>
      <c r="E8305" s="17" t="s">
        <v>8473</v>
      </c>
    </row>
    <row r="8306" spans="1:5" x14ac:dyDescent="0.25">
      <c r="A8306" s="17" t="s">
        <v>8474</v>
      </c>
      <c r="E8306" s="17" t="s">
        <v>8474</v>
      </c>
    </row>
    <row r="8307" spans="1:5" x14ac:dyDescent="0.25">
      <c r="A8307" s="17" t="s">
        <v>8475</v>
      </c>
      <c r="E8307" s="17" t="s">
        <v>8475</v>
      </c>
    </row>
    <row r="8308" spans="1:5" x14ac:dyDescent="0.25">
      <c r="A8308" s="17" t="s">
        <v>8476</v>
      </c>
      <c r="E8308" s="17" t="s">
        <v>8476</v>
      </c>
    </row>
    <row r="8309" spans="1:5" x14ac:dyDescent="0.25">
      <c r="A8309" s="17" t="s">
        <v>8477</v>
      </c>
      <c r="E8309" s="17" t="s">
        <v>8477</v>
      </c>
    </row>
    <row r="8310" spans="1:5" x14ac:dyDescent="0.25">
      <c r="A8310" s="17" t="s">
        <v>8478</v>
      </c>
      <c r="E8310" s="17" t="s">
        <v>8478</v>
      </c>
    </row>
    <row r="8311" spans="1:5" x14ac:dyDescent="0.25">
      <c r="A8311" s="17" t="s">
        <v>8479</v>
      </c>
      <c r="E8311" s="17" t="s">
        <v>8479</v>
      </c>
    </row>
    <row r="8312" spans="1:5" x14ac:dyDescent="0.25">
      <c r="A8312" s="17" t="s">
        <v>8480</v>
      </c>
      <c r="E8312" s="17" t="s">
        <v>8480</v>
      </c>
    </row>
    <row r="8313" spans="1:5" x14ac:dyDescent="0.25">
      <c r="A8313" s="17" t="s">
        <v>8481</v>
      </c>
      <c r="E8313" s="17" t="s">
        <v>8481</v>
      </c>
    </row>
    <row r="8314" spans="1:5" x14ac:dyDescent="0.25">
      <c r="A8314" s="17" t="s">
        <v>8482</v>
      </c>
      <c r="E8314" s="17" t="s">
        <v>8482</v>
      </c>
    </row>
    <row r="8315" spans="1:5" x14ac:dyDescent="0.25">
      <c r="A8315" s="17" t="s">
        <v>8483</v>
      </c>
      <c r="E8315" s="17" t="s">
        <v>8483</v>
      </c>
    </row>
    <row r="8316" spans="1:5" x14ac:dyDescent="0.25">
      <c r="A8316" s="17" t="s">
        <v>8484</v>
      </c>
      <c r="E8316" s="17" t="s">
        <v>8484</v>
      </c>
    </row>
    <row r="8317" spans="1:5" x14ac:dyDescent="0.25">
      <c r="A8317" s="17" t="s">
        <v>8485</v>
      </c>
      <c r="E8317" s="17" t="s">
        <v>8485</v>
      </c>
    </row>
    <row r="8318" spans="1:5" x14ac:dyDescent="0.25">
      <c r="A8318" s="17" t="s">
        <v>8486</v>
      </c>
      <c r="E8318" s="17" t="s">
        <v>8486</v>
      </c>
    </row>
    <row r="8319" spans="1:5" x14ac:dyDescent="0.25">
      <c r="A8319" s="17" t="s">
        <v>8487</v>
      </c>
      <c r="E8319" s="17" t="s">
        <v>8487</v>
      </c>
    </row>
    <row r="8320" spans="1:5" x14ac:dyDescent="0.25">
      <c r="A8320" s="17" t="s">
        <v>8488</v>
      </c>
      <c r="E8320" s="17" t="s">
        <v>8488</v>
      </c>
    </row>
    <row r="8321" spans="1:5" x14ac:dyDescent="0.25">
      <c r="A8321" s="17" t="s">
        <v>8489</v>
      </c>
      <c r="E8321" s="17" t="s">
        <v>8489</v>
      </c>
    </row>
    <row r="8322" spans="1:5" x14ac:dyDescent="0.25">
      <c r="A8322" s="17" t="s">
        <v>8490</v>
      </c>
      <c r="E8322" s="17" t="s">
        <v>8490</v>
      </c>
    </row>
    <row r="8323" spans="1:5" x14ac:dyDescent="0.25">
      <c r="A8323" s="17" t="s">
        <v>8491</v>
      </c>
      <c r="E8323" s="17" t="s">
        <v>8491</v>
      </c>
    </row>
    <row r="8324" spans="1:5" x14ac:dyDescent="0.25">
      <c r="A8324" s="17" t="s">
        <v>8492</v>
      </c>
      <c r="E8324" s="17" t="s">
        <v>8492</v>
      </c>
    </row>
    <row r="8325" spans="1:5" x14ac:dyDescent="0.25">
      <c r="A8325" s="17" t="s">
        <v>8493</v>
      </c>
      <c r="E8325" s="17" t="s">
        <v>8493</v>
      </c>
    </row>
    <row r="8326" spans="1:5" x14ac:dyDescent="0.25">
      <c r="A8326" s="17" t="s">
        <v>8494</v>
      </c>
      <c r="E8326" s="17" t="s">
        <v>8494</v>
      </c>
    </row>
    <row r="8327" spans="1:5" x14ac:dyDescent="0.25">
      <c r="A8327" s="17" t="s">
        <v>8495</v>
      </c>
      <c r="E8327" s="17" t="s">
        <v>8495</v>
      </c>
    </row>
    <row r="8328" spans="1:5" x14ac:dyDescent="0.25">
      <c r="A8328" s="17" t="s">
        <v>8496</v>
      </c>
      <c r="E8328" s="17" t="s">
        <v>8496</v>
      </c>
    </row>
    <row r="8329" spans="1:5" x14ac:dyDescent="0.25">
      <c r="A8329" s="17" t="s">
        <v>8497</v>
      </c>
      <c r="E8329" s="17" t="s">
        <v>8497</v>
      </c>
    </row>
    <row r="8330" spans="1:5" x14ac:dyDescent="0.25">
      <c r="A8330" s="17" t="s">
        <v>8498</v>
      </c>
      <c r="E8330" s="17" t="s">
        <v>8498</v>
      </c>
    </row>
    <row r="8331" spans="1:5" x14ac:dyDescent="0.25">
      <c r="A8331" s="17" t="s">
        <v>8499</v>
      </c>
      <c r="E8331" s="17" t="s">
        <v>8499</v>
      </c>
    </row>
    <row r="8332" spans="1:5" x14ac:dyDescent="0.25">
      <c r="A8332" s="17" t="s">
        <v>8500</v>
      </c>
      <c r="E8332" s="17" t="s">
        <v>8500</v>
      </c>
    </row>
    <row r="8333" spans="1:5" x14ac:dyDescent="0.25">
      <c r="A8333" s="17" t="s">
        <v>8501</v>
      </c>
      <c r="E8333" s="17" t="s">
        <v>8501</v>
      </c>
    </row>
    <row r="8334" spans="1:5" x14ac:dyDescent="0.25">
      <c r="A8334" s="17" t="s">
        <v>8502</v>
      </c>
      <c r="E8334" s="17" t="s">
        <v>8502</v>
      </c>
    </row>
    <row r="8335" spans="1:5" x14ac:dyDescent="0.25">
      <c r="A8335" s="17" t="s">
        <v>8503</v>
      </c>
      <c r="E8335" s="17" t="s">
        <v>8503</v>
      </c>
    </row>
    <row r="8336" spans="1:5" x14ac:dyDescent="0.25">
      <c r="A8336" s="17" t="s">
        <v>8504</v>
      </c>
      <c r="E8336" s="17" t="s">
        <v>8504</v>
      </c>
    </row>
    <row r="8337" spans="1:5" x14ac:dyDescent="0.25">
      <c r="A8337" s="17" t="s">
        <v>8505</v>
      </c>
      <c r="E8337" s="17" t="s">
        <v>8505</v>
      </c>
    </row>
    <row r="8338" spans="1:5" x14ac:dyDescent="0.25">
      <c r="A8338" s="17" t="s">
        <v>8506</v>
      </c>
      <c r="E8338" s="17" t="s">
        <v>8506</v>
      </c>
    </row>
    <row r="8339" spans="1:5" x14ac:dyDescent="0.25">
      <c r="A8339" s="17" t="s">
        <v>8507</v>
      </c>
      <c r="E8339" s="17" t="s">
        <v>8507</v>
      </c>
    </row>
    <row r="8340" spans="1:5" x14ac:dyDescent="0.25">
      <c r="A8340" s="17" t="s">
        <v>8508</v>
      </c>
      <c r="E8340" s="17" t="s">
        <v>8508</v>
      </c>
    </row>
    <row r="8341" spans="1:5" x14ac:dyDescent="0.25">
      <c r="A8341" s="17" t="s">
        <v>8509</v>
      </c>
      <c r="E8341" s="17" t="s">
        <v>8509</v>
      </c>
    </row>
    <row r="8342" spans="1:5" x14ac:dyDescent="0.25">
      <c r="A8342" s="17" t="s">
        <v>8510</v>
      </c>
      <c r="E8342" s="17" t="s">
        <v>8510</v>
      </c>
    </row>
    <row r="8343" spans="1:5" x14ac:dyDescent="0.25">
      <c r="A8343" s="17" t="s">
        <v>8511</v>
      </c>
      <c r="E8343" s="17" t="s">
        <v>8511</v>
      </c>
    </row>
    <row r="8344" spans="1:5" x14ac:dyDescent="0.25">
      <c r="A8344" s="17" t="s">
        <v>8512</v>
      </c>
      <c r="E8344" s="17" t="s">
        <v>8512</v>
      </c>
    </row>
    <row r="8345" spans="1:5" x14ac:dyDescent="0.25">
      <c r="A8345" s="17" t="s">
        <v>8513</v>
      </c>
      <c r="E8345" s="17" t="s">
        <v>8513</v>
      </c>
    </row>
    <row r="8346" spans="1:5" x14ac:dyDescent="0.25">
      <c r="A8346" s="17" t="s">
        <v>8514</v>
      </c>
      <c r="E8346" s="17" t="s">
        <v>8514</v>
      </c>
    </row>
    <row r="8347" spans="1:5" x14ac:dyDescent="0.25">
      <c r="A8347" s="17" t="s">
        <v>8515</v>
      </c>
      <c r="E8347" s="17" t="s">
        <v>8515</v>
      </c>
    </row>
    <row r="8348" spans="1:5" x14ac:dyDescent="0.25">
      <c r="A8348" s="17" t="s">
        <v>8516</v>
      </c>
      <c r="E8348" s="17" t="s">
        <v>8516</v>
      </c>
    </row>
    <row r="8349" spans="1:5" x14ac:dyDescent="0.25">
      <c r="A8349" s="17" t="s">
        <v>8517</v>
      </c>
      <c r="E8349" s="17" t="s">
        <v>8517</v>
      </c>
    </row>
    <row r="8350" spans="1:5" x14ac:dyDescent="0.25">
      <c r="A8350" s="17" t="s">
        <v>8518</v>
      </c>
      <c r="E8350" s="17" t="s">
        <v>8518</v>
      </c>
    </row>
    <row r="8351" spans="1:5" x14ac:dyDescent="0.25">
      <c r="A8351" s="17" t="s">
        <v>8519</v>
      </c>
      <c r="E8351" s="17" t="s">
        <v>8519</v>
      </c>
    </row>
    <row r="8352" spans="1:5" x14ac:dyDescent="0.25">
      <c r="A8352" s="17" t="s">
        <v>8520</v>
      </c>
      <c r="E8352" s="17" t="s">
        <v>8520</v>
      </c>
    </row>
    <row r="8353" spans="1:5" x14ac:dyDescent="0.25">
      <c r="A8353" s="17" t="s">
        <v>8521</v>
      </c>
      <c r="E8353" s="17" t="s">
        <v>8521</v>
      </c>
    </row>
    <row r="8354" spans="1:5" x14ac:dyDescent="0.25">
      <c r="A8354" s="17" t="s">
        <v>8522</v>
      </c>
      <c r="E8354" s="17" t="s">
        <v>8522</v>
      </c>
    </row>
    <row r="8355" spans="1:5" x14ac:dyDescent="0.25">
      <c r="A8355" s="17" t="s">
        <v>8523</v>
      </c>
      <c r="E8355" s="17" t="s">
        <v>8523</v>
      </c>
    </row>
    <row r="8356" spans="1:5" x14ac:dyDescent="0.25">
      <c r="A8356" s="17" t="s">
        <v>8524</v>
      </c>
      <c r="E8356" s="17" t="s">
        <v>8524</v>
      </c>
    </row>
    <row r="8357" spans="1:5" x14ac:dyDescent="0.25">
      <c r="A8357" s="17" t="s">
        <v>8525</v>
      </c>
      <c r="E8357" s="17" t="s">
        <v>8525</v>
      </c>
    </row>
    <row r="8358" spans="1:5" x14ac:dyDescent="0.25">
      <c r="A8358" s="17" t="s">
        <v>8526</v>
      </c>
      <c r="E8358" s="17" t="s">
        <v>8526</v>
      </c>
    </row>
    <row r="8359" spans="1:5" x14ac:dyDescent="0.25">
      <c r="A8359" s="17" t="s">
        <v>8527</v>
      </c>
      <c r="E8359" s="17" t="s">
        <v>8527</v>
      </c>
    </row>
    <row r="8360" spans="1:5" x14ac:dyDescent="0.25">
      <c r="A8360" s="17" t="s">
        <v>8528</v>
      </c>
      <c r="E8360" s="17" t="s">
        <v>8528</v>
      </c>
    </row>
    <row r="8361" spans="1:5" x14ac:dyDescent="0.25">
      <c r="A8361" s="17" t="s">
        <v>8529</v>
      </c>
      <c r="E8361" s="17" t="s">
        <v>8529</v>
      </c>
    </row>
    <row r="8362" spans="1:5" x14ac:dyDescent="0.25">
      <c r="A8362" s="17" t="s">
        <v>8530</v>
      </c>
      <c r="E8362" s="17" t="s">
        <v>8530</v>
      </c>
    </row>
    <row r="8363" spans="1:5" x14ac:dyDescent="0.25">
      <c r="A8363" s="17" t="s">
        <v>8531</v>
      </c>
      <c r="E8363" s="17" t="s">
        <v>8531</v>
      </c>
    </row>
    <row r="8364" spans="1:5" x14ac:dyDescent="0.25">
      <c r="A8364" s="17" t="s">
        <v>8532</v>
      </c>
      <c r="E8364" s="17" t="s">
        <v>8532</v>
      </c>
    </row>
    <row r="8365" spans="1:5" x14ac:dyDescent="0.25">
      <c r="A8365" s="17" t="s">
        <v>8533</v>
      </c>
      <c r="E8365" s="17" t="s">
        <v>8533</v>
      </c>
    </row>
    <row r="8366" spans="1:5" x14ac:dyDescent="0.25">
      <c r="A8366" s="17" t="s">
        <v>8534</v>
      </c>
      <c r="E8366" s="17" t="s">
        <v>8534</v>
      </c>
    </row>
    <row r="8367" spans="1:5" x14ac:dyDescent="0.25">
      <c r="A8367" s="17" t="s">
        <v>8535</v>
      </c>
      <c r="E8367" s="17" t="s">
        <v>8535</v>
      </c>
    </row>
    <row r="8368" spans="1:5" x14ac:dyDescent="0.25">
      <c r="A8368" s="17" t="s">
        <v>8536</v>
      </c>
      <c r="E8368" s="17" t="s">
        <v>8536</v>
      </c>
    </row>
    <row r="8369" spans="1:5" x14ac:dyDescent="0.25">
      <c r="A8369" s="17" t="s">
        <v>8537</v>
      </c>
      <c r="E8369" s="17" t="s">
        <v>8537</v>
      </c>
    </row>
    <row r="8370" spans="1:5" x14ac:dyDescent="0.25">
      <c r="A8370" s="17" t="s">
        <v>8538</v>
      </c>
      <c r="E8370" s="17" t="s">
        <v>8538</v>
      </c>
    </row>
    <row r="8371" spans="1:5" x14ac:dyDescent="0.25">
      <c r="A8371" s="17" t="s">
        <v>8539</v>
      </c>
      <c r="E8371" s="17" t="s">
        <v>8539</v>
      </c>
    </row>
    <row r="8372" spans="1:5" x14ac:dyDescent="0.25">
      <c r="A8372" s="17" t="s">
        <v>8540</v>
      </c>
      <c r="E8372" s="17" t="s">
        <v>8540</v>
      </c>
    </row>
    <row r="8373" spans="1:5" x14ac:dyDescent="0.25">
      <c r="A8373" s="17" t="s">
        <v>8541</v>
      </c>
      <c r="E8373" s="17" t="s">
        <v>8541</v>
      </c>
    </row>
    <row r="8374" spans="1:5" x14ac:dyDescent="0.25">
      <c r="A8374" s="17" t="s">
        <v>8542</v>
      </c>
      <c r="E8374" s="17" t="s">
        <v>8542</v>
      </c>
    </row>
    <row r="8375" spans="1:5" x14ac:dyDescent="0.25">
      <c r="A8375" s="17" t="s">
        <v>8543</v>
      </c>
      <c r="E8375" s="17" t="s">
        <v>8543</v>
      </c>
    </row>
    <row r="8376" spans="1:5" x14ac:dyDescent="0.25">
      <c r="A8376" s="17" t="s">
        <v>8544</v>
      </c>
      <c r="E8376" s="17" t="s">
        <v>8544</v>
      </c>
    </row>
    <row r="8377" spans="1:5" x14ac:dyDescent="0.25">
      <c r="A8377" s="17" t="s">
        <v>8545</v>
      </c>
      <c r="E8377" s="17" t="s">
        <v>8545</v>
      </c>
    </row>
    <row r="8378" spans="1:5" x14ac:dyDescent="0.25">
      <c r="A8378" s="17" t="s">
        <v>8546</v>
      </c>
      <c r="E8378" s="17" t="s">
        <v>8546</v>
      </c>
    </row>
    <row r="8379" spans="1:5" x14ac:dyDescent="0.25">
      <c r="A8379" s="17" t="s">
        <v>8547</v>
      </c>
      <c r="E8379" s="17" t="s">
        <v>8547</v>
      </c>
    </row>
    <row r="8380" spans="1:5" x14ac:dyDescent="0.25">
      <c r="A8380" s="17" t="s">
        <v>8548</v>
      </c>
      <c r="E8380" s="17" t="s">
        <v>8548</v>
      </c>
    </row>
    <row r="8381" spans="1:5" x14ac:dyDescent="0.25">
      <c r="A8381" s="17" t="s">
        <v>8549</v>
      </c>
      <c r="E8381" s="17" t="s">
        <v>8549</v>
      </c>
    </row>
    <row r="8382" spans="1:5" x14ac:dyDescent="0.25">
      <c r="A8382" s="17" t="s">
        <v>8550</v>
      </c>
      <c r="E8382" s="17" t="s">
        <v>8550</v>
      </c>
    </row>
    <row r="8383" spans="1:5" x14ac:dyDescent="0.25">
      <c r="A8383" s="17" t="s">
        <v>8551</v>
      </c>
      <c r="E8383" s="17" t="s">
        <v>8551</v>
      </c>
    </row>
    <row r="8384" spans="1:5" x14ac:dyDescent="0.25">
      <c r="A8384" s="17" t="s">
        <v>8552</v>
      </c>
      <c r="E8384" s="17" t="s">
        <v>8552</v>
      </c>
    </row>
    <row r="8385" spans="1:5" x14ac:dyDescent="0.25">
      <c r="A8385" s="17" t="s">
        <v>8553</v>
      </c>
      <c r="E8385" s="17" t="s">
        <v>8553</v>
      </c>
    </row>
    <row r="8386" spans="1:5" x14ac:dyDescent="0.25">
      <c r="A8386" s="17" t="s">
        <v>8554</v>
      </c>
      <c r="E8386" s="17" t="s">
        <v>8554</v>
      </c>
    </row>
    <row r="8387" spans="1:5" x14ac:dyDescent="0.25">
      <c r="A8387" s="17" t="s">
        <v>8555</v>
      </c>
      <c r="E8387" s="17" t="s">
        <v>8555</v>
      </c>
    </row>
    <row r="8388" spans="1:5" x14ac:dyDescent="0.25">
      <c r="A8388" s="17" t="s">
        <v>8556</v>
      </c>
      <c r="E8388" s="17" t="s">
        <v>8556</v>
      </c>
    </row>
    <row r="8389" spans="1:5" x14ac:dyDescent="0.25">
      <c r="A8389" s="17" t="s">
        <v>8557</v>
      </c>
      <c r="E8389" s="17" t="s">
        <v>8557</v>
      </c>
    </row>
    <row r="8390" spans="1:5" x14ac:dyDescent="0.25">
      <c r="A8390" s="17" t="s">
        <v>8558</v>
      </c>
      <c r="E8390" s="17" t="s">
        <v>8558</v>
      </c>
    </row>
    <row r="8391" spans="1:5" x14ac:dyDescent="0.25">
      <c r="A8391" s="17" t="s">
        <v>8559</v>
      </c>
      <c r="E8391" s="17" t="s">
        <v>8559</v>
      </c>
    </row>
    <row r="8392" spans="1:5" x14ac:dyDescent="0.25">
      <c r="A8392" s="17" t="s">
        <v>8560</v>
      </c>
      <c r="E8392" s="17" t="s">
        <v>8560</v>
      </c>
    </row>
    <row r="8393" spans="1:5" x14ac:dyDescent="0.25">
      <c r="A8393" s="17" t="s">
        <v>8561</v>
      </c>
      <c r="E8393" s="17" t="s">
        <v>8561</v>
      </c>
    </row>
    <row r="8394" spans="1:5" x14ac:dyDescent="0.25">
      <c r="A8394" s="17" t="s">
        <v>8562</v>
      </c>
      <c r="E8394" s="17" t="s">
        <v>8562</v>
      </c>
    </row>
    <row r="8395" spans="1:5" x14ac:dyDescent="0.25">
      <c r="A8395" s="17" t="s">
        <v>8563</v>
      </c>
      <c r="E8395" s="17" t="s">
        <v>8563</v>
      </c>
    </row>
    <row r="8396" spans="1:5" x14ac:dyDescent="0.25">
      <c r="A8396" s="17" t="s">
        <v>8564</v>
      </c>
      <c r="E8396" s="17" t="s">
        <v>8564</v>
      </c>
    </row>
    <row r="8397" spans="1:5" x14ac:dyDescent="0.25">
      <c r="A8397" s="17" t="s">
        <v>8565</v>
      </c>
      <c r="E8397" s="17" t="s">
        <v>8565</v>
      </c>
    </row>
    <row r="8398" spans="1:5" x14ac:dyDescent="0.25">
      <c r="A8398" s="17" t="s">
        <v>8566</v>
      </c>
      <c r="E8398" s="17" t="s">
        <v>8566</v>
      </c>
    </row>
    <row r="8399" spans="1:5" x14ac:dyDescent="0.25">
      <c r="A8399" s="17" t="s">
        <v>8567</v>
      </c>
      <c r="E8399" s="17" t="s">
        <v>8567</v>
      </c>
    </row>
    <row r="8400" spans="1:5" x14ac:dyDescent="0.25">
      <c r="A8400" s="17" t="s">
        <v>8568</v>
      </c>
      <c r="E8400" s="17" t="s">
        <v>8568</v>
      </c>
    </row>
    <row r="8401" spans="1:5" x14ac:dyDescent="0.25">
      <c r="A8401" s="17" t="s">
        <v>8569</v>
      </c>
      <c r="E8401" s="17" t="s">
        <v>8569</v>
      </c>
    </row>
    <row r="8402" spans="1:5" x14ac:dyDescent="0.25">
      <c r="A8402" s="17" t="s">
        <v>8570</v>
      </c>
      <c r="E8402" s="17" t="s">
        <v>8570</v>
      </c>
    </row>
    <row r="8403" spans="1:5" x14ac:dyDescent="0.25">
      <c r="A8403" s="17" t="s">
        <v>8571</v>
      </c>
      <c r="E8403" s="17" t="s">
        <v>8571</v>
      </c>
    </row>
    <row r="8404" spans="1:5" x14ac:dyDescent="0.25">
      <c r="A8404" s="17" t="s">
        <v>8572</v>
      </c>
      <c r="E8404" s="17" t="s">
        <v>8572</v>
      </c>
    </row>
    <row r="8405" spans="1:5" x14ac:dyDescent="0.25">
      <c r="A8405" s="17" t="s">
        <v>8573</v>
      </c>
      <c r="E8405" s="17" t="s">
        <v>8573</v>
      </c>
    </row>
    <row r="8406" spans="1:5" x14ac:dyDescent="0.25">
      <c r="A8406" s="17" t="s">
        <v>8574</v>
      </c>
      <c r="E8406" s="17" t="s">
        <v>8574</v>
      </c>
    </row>
    <row r="8407" spans="1:5" x14ac:dyDescent="0.25">
      <c r="A8407" s="17" t="s">
        <v>8575</v>
      </c>
      <c r="E8407" s="17" t="s">
        <v>8575</v>
      </c>
    </row>
    <row r="8408" spans="1:5" x14ac:dyDescent="0.25">
      <c r="A8408" s="17" t="s">
        <v>8576</v>
      </c>
      <c r="E8408" s="17" t="s">
        <v>8576</v>
      </c>
    </row>
    <row r="8409" spans="1:5" x14ac:dyDescent="0.25">
      <c r="A8409" s="17" t="s">
        <v>8577</v>
      </c>
      <c r="E8409" s="17" t="s">
        <v>8577</v>
      </c>
    </row>
    <row r="8410" spans="1:5" x14ac:dyDescent="0.25">
      <c r="A8410" s="17" t="s">
        <v>8578</v>
      </c>
      <c r="E8410" s="17" t="s">
        <v>8578</v>
      </c>
    </row>
    <row r="8411" spans="1:5" x14ac:dyDescent="0.25">
      <c r="A8411" s="17" t="s">
        <v>8579</v>
      </c>
      <c r="E8411" s="17" t="s">
        <v>8579</v>
      </c>
    </row>
    <row r="8412" spans="1:5" x14ac:dyDescent="0.25">
      <c r="A8412" s="17" t="s">
        <v>8580</v>
      </c>
      <c r="E8412" s="17" t="s">
        <v>8580</v>
      </c>
    </row>
    <row r="8413" spans="1:5" x14ac:dyDescent="0.25">
      <c r="A8413" s="17" t="s">
        <v>8581</v>
      </c>
      <c r="E8413" s="17" t="s">
        <v>8581</v>
      </c>
    </row>
    <row r="8414" spans="1:5" x14ac:dyDescent="0.25">
      <c r="A8414" s="17" t="s">
        <v>8582</v>
      </c>
      <c r="E8414" s="17" t="s">
        <v>8582</v>
      </c>
    </row>
    <row r="8415" spans="1:5" x14ac:dyDescent="0.25">
      <c r="A8415" s="17" t="s">
        <v>8583</v>
      </c>
      <c r="E8415" s="17" t="s">
        <v>8583</v>
      </c>
    </row>
    <row r="8416" spans="1:5" x14ac:dyDescent="0.25">
      <c r="A8416" s="17" t="s">
        <v>8584</v>
      </c>
      <c r="E8416" s="17" t="s">
        <v>8584</v>
      </c>
    </row>
    <row r="8417" spans="1:5" x14ac:dyDescent="0.25">
      <c r="A8417" s="17" t="s">
        <v>8585</v>
      </c>
      <c r="E8417" s="17" t="s">
        <v>8585</v>
      </c>
    </row>
    <row r="8418" spans="1:5" x14ac:dyDescent="0.25">
      <c r="A8418" s="17" t="s">
        <v>8586</v>
      </c>
      <c r="E8418" s="17" t="s">
        <v>8586</v>
      </c>
    </row>
    <row r="8419" spans="1:5" x14ac:dyDescent="0.25">
      <c r="A8419" s="17" t="s">
        <v>8587</v>
      </c>
      <c r="E8419" s="17" t="s">
        <v>8587</v>
      </c>
    </row>
    <row r="8420" spans="1:5" x14ac:dyDescent="0.25">
      <c r="A8420" s="17" t="s">
        <v>8588</v>
      </c>
      <c r="E8420" s="17" t="s">
        <v>8588</v>
      </c>
    </row>
    <row r="8421" spans="1:5" x14ac:dyDescent="0.25">
      <c r="A8421" s="17" t="s">
        <v>8589</v>
      </c>
      <c r="E8421" s="17" t="s">
        <v>8589</v>
      </c>
    </row>
    <row r="8422" spans="1:5" x14ac:dyDescent="0.25">
      <c r="A8422" s="17" t="s">
        <v>8590</v>
      </c>
      <c r="E8422" s="17" t="s">
        <v>8590</v>
      </c>
    </row>
    <row r="8423" spans="1:5" x14ac:dyDescent="0.25">
      <c r="A8423" s="17" t="s">
        <v>8591</v>
      </c>
      <c r="E8423" s="17" t="s">
        <v>8591</v>
      </c>
    </row>
    <row r="8424" spans="1:5" x14ac:dyDescent="0.25">
      <c r="A8424" s="17" t="s">
        <v>8592</v>
      </c>
      <c r="E8424" s="17" t="s">
        <v>8592</v>
      </c>
    </row>
    <row r="8425" spans="1:5" x14ac:dyDescent="0.25">
      <c r="A8425" s="17" t="s">
        <v>8593</v>
      </c>
      <c r="E8425" s="17" t="s">
        <v>8593</v>
      </c>
    </row>
    <row r="8426" spans="1:5" x14ac:dyDescent="0.25">
      <c r="A8426" s="17" t="s">
        <v>8594</v>
      </c>
      <c r="E8426" s="17" t="s">
        <v>8594</v>
      </c>
    </row>
    <row r="8427" spans="1:5" x14ac:dyDescent="0.25">
      <c r="A8427" s="17" t="s">
        <v>8595</v>
      </c>
      <c r="E8427" s="17" t="s">
        <v>8595</v>
      </c>
    </row>
    <row r="8428" spans="1:5" x14ac:dyDescent="0.25">
      <c r="A8428" s="17" t="s">
        <v>8596</v>
      </c>
      <c r="E8428" s="17" t="s">
        <v>8596</v>
      </c>
    </row>
    <row r="8429" spans="1:5" x14ac:dyDescent="0.25">
      <c r="A8429" s="17" t="s">
        <v>8597</v>
      </c>
      <c r="E8429" s="17" t="s">
        <v>8597</v>
      </c>
    </row>
    <row r="8430" spans="1:5" x14ac:dyDescent="0.25">
      <c r="A8430" s="17" t="s">
        <v>8598</v>
      </c>
      <c r="E8430" s="17" t="s">
        <v>8598</v>
      </c>
    </row>
    <row r="8431" spans="1:5" x14ac:dyDescent="0.25">
      <c r="A8431" s="17" t="s">
        <v>8599</v>
      </c>
      <c r="E8431" s="17" t="s">
        <v>8599</v>
      </c>
    </row>
    <row r="8432" spans="1:5" x14ac:dyDescent="0.25">
      <c r="A8432" s="17" t="s">
        <v>8600</v>
      </c>
      <c r="E8432" s="17" t="s">
        <v>8600</v>
      </c>
    </row>
    <row r="8433" spans="1:5" x14ac:dyDescent="0.25">
      <c r="A8433" s="17" t="s">
        <v>8601</v>
      </c>
      <c r="E8433" s="17" t="s">
        <v>8601</v>
      </c>
    </row>
    <row r="8434" spans="1:5" x14ac:dyDescent="0.25">
      <c r="A8434" s="17" t="s">
        <v>8602</v>
      </c>
      <c r="E8434" s="17" t="s">
        <v>8602</v>
      </c>
    </row>
    <row r="8435" spans="1:5" x14ac:dyDescent="0.25">
      <c r="A8435" s="17" t="s">
        <v>8603</v>
      </c>
      <c r="E8435" s="17" t="s">
        <v>8603</v>
      </c>
    </row>
    <row r="8436" spans="1:5" x14ac:dyDescent="0.25">
      <c r="A8436" s="17" t="s">
        <v>8604</v>
      </c>
      <c r="E8436" s="17" t="s">
        <v>8604</v>
      </c>
    </row>
    <row r="8437" spans="1:5" x14ac:dyDescent="0.25">
      <c r="A8437" s="17" t="s">
        <v>8605</v>
      </c>
      <c r="E8437" s="17" t="s">
        <v>8605</v>
      </c>
    </row>
    <row r="8438" spans="1:5" x14ac:dyDescent="0.25">
      <c r="A8438" s="17" t="s">
        <v>8606</v>
      </c>
      <c r="E8438" s="17" t="s">
        <v>8606</v>
      </c>
    </row>
    <row r="8439" spans="1:5" x14ac:dyDescent="0.25">
      <c r="A8439" s="17" t="s">
        <v>8607</v>
      </c>
      <c r="E8439" s="17" t="s">
        <v>8607</v>
      </c>
    </row>
    <row r="8440" spans="1:5" x14ac:dyDescent="0.25">
      <c r="A8440" s="17" t="s">
        <v>8608</v>
      </c>
      <c r="E8440" s="17" t="s">
        <v>8608</v>
      </c>
    </row>
    <row r="8441" spans="1:5" x14ac:dyDescent="0.25">
      <c r="A8441" s="17" t="s">
        <v>8609</v>
      </c>
      <c r="E8441" s="17" t="s">
        <v>8609</v>
      </c>
    </row>
    <row r="8442" spans="1:5" x14ac:dyDescent="0.25">
      <c r="A8442" s="17" t="s">
        <v>8610</v>
      </c>
      <c r="E8442" s="17" t="s">
        <v>8610</v>
      </c>
    </row>
    <row r="8443" spans="1:5" x14ac:dyDescent="0.25">
      <c r="A8443" s="17" t="s">
        <v>8611</v>
      </c>
      <c r="E8443" s="17" t="s">
        <v>8611</v>
      </c>
    </row>
    <row r="8444" spans="1:5" x14ac:dyDescent="0.25">
      <c r="A8444" s="17" t="s">
        <v>8612</v>
      </c>
      <c r="E8444" s="17" t="s">
        <v>8612</v>
      </c>
    </row>
    <row r="8445" spans="1:5" x14ac:dyDescent="0.25">
      <c r="A8445" s="17" t="s">
        <v>8613</v>
      </c>
      <c r="E8445" s="17" t="s">
        <v>8613</v>
      </c>
    </row>
    <row r="8446" spans="1:5" x14ac:dyDescent="0.25">
      <c r="A8446" s="17" t="s">
        <v>8614</v>
      </c>
      <c r="E8446" s="17" t="s">
        <v>8614</v>
      </c>
    </row>
    <row r="8447" spans="1:5" x14ac:dyDescent="0.25">
      <c r="A8447" s="17" t="s">
        <v>8615</v>
      </c>
      <c r="E8447" s="17" t="s">
        <v>8615</v>
      </c>
    </row>
    <row r="8448" spans="1:5" x14ac:dyDescent="0.25">
      <c r="A8448" s="17" t="s">
        <v>8616</v>
      </c>
      <c r="E8448" s="17" t="s">
        <v>8616</v>
      </c>
    </row>
    <row r="8449" spans="1:5" x14ac:dyDescent="0.25">
      <c r="A8449" s="17" t="s">
        <v>8617</v>
      </c>
      <c r="E8449" s="17" t="s">
        <v>8617</v>
      </c>
    </row>
    <row r="8450" spans="1:5" x14ac:dyDescent="0.25">
      <c r="A8450" s="17" t="s">
        <v>8618</v>
      </c>
      <c r="E8450" s="17" t="s">
        <v>8618</v>
      </c>
    </row>
    <row r="8451" spans="1:5" x14ac:dyDescent="0.25">
      <c r="A8451" s="17" t="s">
        <v>8619</v>
      </c>
      <c r="E8451" s="17" t="s">
        <v>8619</v>
      </c>
    </row>
    <row r="8452" spans="1:5" x14ac:dyDescent="0.25">
      <c r="A8452" s="17" t="s">
        <v>8620</v>
      </c>
      <c r="E8452" s="17" t="s">
        <v>8620</v>
      </c>
    </row>
    <row r="8453" spans="1:5" x14ac:dyDescent="0.25">
      <c r="A8453" s="17" t="s">
        <v>8621</v>
      </c>
      <c r="E8453" s="17" t="s">
        <v>8621</v>
      </c>
    </row>
    <row r="8454" spans="1:5" x14ac:dyDescent="0.25">
      <c r="A8454" s="17" t="s">
        <v>8622</v>
      </c>
      <c r="E8454" s="17" t="s">
        <v>8622</v>
      </c>
    </row>
    <row r="8455" spans="1:5" x14ac:dyDescent="0.25">
      <c r="A8455" s="17" t="s">
        <v>8623</v>
      </c>
      <c r="E8455" s="17" t="s">
        <v>8623</v>
      </c>
    </row>
    <row r="8456" spans="1:5" x14ac:dyDescent="0.25">
      <c r="A8456" s="17" t="s">
        <v>8624</v>
      </c>
      <c r="E8456" s="17" t="s">
        <v>8624</v>
      </c>
    </row>
    <row r="8457" spans="1:5" x14ac:dyDescent="0.25">
      <c r="A8457" s="17" t="s">
        <v>8625</v>
      </c>
      <c r="E8457" s="17" t="s">
        <v>8625</v>
      </c>
    </row>
    <row r="8458" spans="1:5" x14ac:dyDescent="0.25">
      <c r="A8458" s="17" t="s">
        <v>8626</v>
      </c>
      <c r="E8458" s="17" t="s">
        <v>8626</v>
      </c>
    </row>
    <row r="8459" spans="1:5" x14ac:dyDescent="0.25">
      <c r="A8459" s="17" t="s">
        <v>8627</v>
      </c>
      <c r="E8459" s="17" t="s">
        <v>8627</v>
      </c>
    </row>
    <row r="8460" spans="1:5" x14ac:dyDescent="0.25">
      <c r="A8460" s="17" t="s">
        <v>8628</v>
      </c>
      <c r="E8460" s="17" t="s">
        <v>8628</v>
      </c>
    </row>
    <row r="8461" spans="1:5" x14ac:dyDescent="0.25">
      <c r="A8461" s="17" t="s">
        <v>8629</v>
      </c>
      <c r="E8461" s="17" t="s">
        <v>8629</v>
      </c>
    </row>
    <row r="8462" spans="1:5" x14ac:dyDescent="0.25">
      <c r="A8462" s="17" t="s">
        <v>8630</v>
      </c>
      <c r="E8462" s="17" t="s">
        <v>8630</v>
      </c>
    </row>
    <row r="8463" spans="1:5" x14ac:dyDescent="0.25">
      <c r="A8463" s="17" t="s">
        <v>8631</v>
      </c>
      <c r="E8463" s="17" t="s">
        <v>8631</v>
      </c>
    </row>
    <row r="8464" spans="1:5" x14ac:dyDescent="0.25">
      <c r="A8464" s="17" t="s">
        <v>8632</v>
      </c>
      <c r="E8464" s="17" t="s">
        <v>8632</v>
      </c>
    </row>
    <row r="8465" spans="1:5" x14ac:dyDescent="0.25">
      <c r="A8465" s="17" t="s">
        <v>8633</v>
      </c>
      <c r="E8465" s="17" t="s">
        <v>8633</v>
      </c>
    </row>
    <row r="8466" spans="1:5" x14ac:dyDescent="0.25">
      <c r="A8466" s="17" t="s">
        <v>8634</v>
      </c>
      <c r="E8466" s="17" t="s">
        <v>8634</v>
      </c>
    </row>
    <row r="8467" spans="1:5" x14ac:dyDescent="0.25">
      <c r="A8467" s="17" t="s">
        <v>8635</v>
      </c>
      <c r="E8467" s="17" t="s">
        <v>8635</v>
      </c>
    </row>
    <row r="8468" spans="1:5" x14ac:dyDescent="0.25">
      <c r="A8468" s="17" t="s">
        <v>8636</v>
      </c>
      <c r="E8468" s="17" t="s">
        <v>8636</v>
      </c>
    </row>
    <row r="8469" spans="1:5" x14ac:dyDescent="0.25">
      <c r="A8469" s="17" t="s">
        <v>8637</v>
      </c>
      <c r="E8469" s="17" t="s">
        <v>8637</v>
      </c>
    </row>
    <row r="8470" spans="1:5" x14ac:dyDescent="0.25">
      <c r="A8470" s="17" t="s">
        <v>8638</v>
      </c>
      <c r="E8470" s="17" t="s">
        <v>8638</v>
      </c>
    </row>
    <row r="8471" spans="1:5" x14ac:dyDescent="0.25">
      <c r="A8471" s="17" t="s">
        <v>8639</v>
      </c>
      <c r="E8471" s="17" t="s">
        <v>8639</v>
      </c>
    </row>
    <row r="8472" spans="1:5" x14ac:dyDescent="0.25">
      <c r="A8472" s="17" t="s">
        <v>8640</v>
      </c>
      <c r="E8472" s="17" t="s">
        <v>8640</v>
      </c>
    </row>
    <row r="8473" spans="1:5" x14ac:dyDescent="0.25">
      <c r="A8473" s="17" t="s">
        <v>8641</v>
      </c>
      <c r="E8473" s="17" t="s">
        <v>8641</v>
      </c>
    </row>
    <row r="8474" spans="1:5" x14ac:dyDescent="0.25">
      <c r="A8474" s="17" t="s">
        <v>8642</v>
      </c>
      <c r="E8474" s="17" t="s">
        <v>8642</v>
      </c>
    </row>
    <row r="8475" spans="1:5" x14ac:dyDescent="0.25">
      <c r="A8475" s="17" t="s">
        <v>8643</v>
      </c>
      <c r="E8475" s="17" t="s">
        <v>8643</v>
      </c>
    </row>
    <row r="8476" spans="1:5" x14ac:dyDescent="0.25">
      <c r="A8476" s="17" t="s">
        <v>8644</v>
      </c>
      <c r="E8476" s="17" t="s">
        <v>8644</v>
      </c>
    </row>
    <row r="8477" spans="1:5" x14ac:dyDescent="0.25">
      <c r="A8477" s="17" t="s">
        <v>8645</v>
      </c>
      <c r="E8477" s="17" t="s">
        <v>8645</v>
      </c>
    </row>
    <row r="8478" spans="1:5" x14ac:dyDescent="0.25">
      <c r="A8478" s="17" t="s">
        <v>8646</v>
      </c>
      <c r="E8478" s="17" t="s">
        <v>8646</v>
      </c>
    </row>
    <row r="8479" spans="1:5" x14ac:dyDescent="0.25">
      <c r="A8479" s="17" t="s">
        <v>8647</v>
      </c>
      <c r="E8479" s="17" t="s">
        <v>8647</v>
      </c>
    </row>
    <row r="8480" spans="1:5" x14ac:dyDescent="0.25">
      <c r="A8480" s="17" t="s">
        <v>8648</v>
      </c>
      <c r="E8480" s="17" t="s">
        <v>8648</v>
      </c>
    </row>
    <row r="8481" spans="1:5" x14ac:dyDescent="0.25">
      <c r="A8481" s="17" t="s">
        <v>8649</v>
      </c>
      <c r="E8481" s="17" t="s">
        <v>8649</v>
      </c>
    </row>
    <row r="8482" spans="1:5" x14ac:dyDescent="0.25">
      <c r="A8482" s="17" t="s">
        <v>8650</v>
      </c>
      <c r="E8482" s="17" t="s">
        <v>8650</v>
      </c>
    </row>
    <row r="8483" spans="1:5" x14ac:dyDescent="0.25">
      <c r="A8483" s="17" t="s">
        <v>8651</v>
      </c>
      <c r="E8483" s="17" t="s">
        <v>8651</v>
      </c>
    </row>
    <row r="8484" spans="1:5" x14ac:dyDescent="0.25">
      <c r="A8484" s="17" t="s">
        <v>8652</v>
      </c>
      <c r="E8484" s="17" t="s">
        <v>8652</v>
      </c>
    </row>
    <row r="8485" spans="1:5" x14ac:dyDescent="0.25">
      <c r="A8485" s="17" t="s">
        <v>8653</v>
      </c>
      <c r="E8485" s="17" t="s">
        <v>8653</v>
      </c>
    </row>
    <row r="8486" spans="1:5" x14ac:dyDescent="0.25">
      <c r="A8486" s="17" t="s">
        <v>8654</v>
      </c>
      <c r="E8486" s="17" t="s">
        <v>8654</v>
      </c>
    </row>
    <row r="8487" spans="1:5" x14ac:dyDescent="0.25">
      <c r="A8487" s="17" t="s">
        <v>8655</v>
      </c>
      <c r="E8487" s="17" t="s">
        <v>8655</v>
      </c>
    </row>
    <row r="8488" spans="1:5" x14ac:dyDescent="0.25">
      <c r="A8488" s="17" t="s">
        <v>8656</v>
      </c>
      <c r="E8488" s="17" t="s">
        <v>8656</v>
      </c>
    </row>
    <row r="8489" spans="1:5" x14ac:dyDescent="0.25">
      <c r="A8489" s="17" t="s">
        <v>8657</v>
      </c>
      <c r="E8489" s="17" t="s">
        <v>8657</v>
      </c>
    </row>
    <row r="8490" spans="1:5" x14ac:dyDescent="0.25">
      <c r="A8490" s="17" t="s">
        <v>8658</v>
      </c>
      <c r="E8490" s="17" t="s">
        <v>8658</v>
      </c>
    </row>
    <row r="8491" spans="1:5" x14ac:dyDescent="0.25">
      <c r="A8491" s="17" t="s">
        <v>8659</v>
      </c>
      <c r="E8491" s="17" t="s">
        <v>8659</v>
      </c>
    </row>
    <row r="8492" spans="1:5" x14ac:dyDescent="0.25">
      <c r="A8492" s="17" t="s">
        <v>8660</v>
      </c>
      <c r="E8492" s="17" t="s">
        <v>8660</v>
      </c>
    </row>
    <row r="8493" spans="1:5" x14ac:dyDescent="0.25">
      <c r="A8493" s="17" t="s">
        <v>8661</v>
      </c>
      <c r="E8493" s="17" t="s">
        <v>8661</v>
      </c>
    </row>
    <row r="8494" spans="1:5" x14ac:dyDescent="0.25">
      <c r="A8494" s="17" t="s">
        <v>8662</v>
      </c>
      <c r="E8494" s="17" t="s">
        <v>8662</v>
      </c>
    </row>
    <row r="8495" spans="1:5" x14ac:dyDescent="0.25">
      <c r="A8495" s="17" t="s">
        <v>8663</v>
      </c>
      <c r="E8495" s="17" t="s">
        <v>8663</v>
      </c>
    </row>
    <row r="8496" spans="1:5" x14ac:dyDescent="0.25">
      <c r="A8496" s="17" t="s">
        <v>8664</v>
      </c>
      <c r="E8496" s="17" t="s">
        <v>8664</v>
      </c>
    </row>
    <row r="8497" spans="1:5" x14ac:dyDescent="0.25">
      <c r="A8497" s="17" t="s">
        <v>8665</v>
      </c>
      <c r="E8497" s="17" t="s">
        <v>8665</v>
      </c>
    </row>
    <row r="8498" spans="1:5" x14ac:dyDescent="0.25">
      <c r="A8498" s="17" t="s">
        <v>8666</v>
      </c>
      <c r="E8498" s="17" t="s">
        <v>8666</v>
      </c>
    </row>
    <row r="8499" spans="1:5" x14ac:dyDescent="0.25">
      <c r="A8499" s="17" t="s">
        <v>8667</v>
      </c>
      <c r="E8499" s="17" t="s">
        <v>8667</v>
      </c>
    </row>
    <row r="8500" spans="1:5" x14ac:dyDescent="0.25">
      <c r="A8500" s="17" t="s">
        <v>8668</v>
      </c>
      <c r="E8500" s="17" t="s">
        <v>8668</v>
      </c>
    </row>
    <row r="8501" spans="1:5" x14ac:dyDescent="0.25">
      <c r="A8501" s="17" t="s">
        <v>8669</v>
      </c>
      <c r="E8501" s="17" t="s">
        <v>8669</v>
      </c>
    </row>
    <row r="8502" spans="1:5" x14ac:dyDescent="0.25">
      <c r="A8502" s="17" t="s">
        <v>8670</v>
      </c>
      <c r="E8502" s="17" t="s">
        <v>8670</v>
      </c>
    </row>
    <row r="8503" spans="1:5" x14ac:dyDescent="0.25">
      <c r="A8503" s="17" t="s">
        <v>8671</v>
      </c>
      <c r="E8503" s="17" t="s">
        <v>8671</v>
      </c>
    </row>
    <row r="8504" spans="1:5" x14ac:dyDescent="0.25">
      <c r="A8504" s="17" t="s">
        <v>8672</v>
      </c>
      <c r="E8504" s="17" t="s">
        <v>8672</v>
      </c>
    </row>
    <row r="8505" spans="1:5" x14ac:dyDescent="0.25">
      <c r="A8505" s="17" t="s">
        <v>8673</v>
      </c>
      <c r="E8505" s="17" t="s">
        <v>8673</v>
      </c>
    </row>
    <row r="8506" spans="1:5" x14ac:dyDescent="0.25">
      <c r="A8506" s="17" t="s">
        <v>8674</v>
      </c>
      <c r="E8506" s="17" t="s">
        <v>8674</v>
      </c>
    </row>
    <row r="8507" spans="1:5" x14ac:dyDescent="0.25">
      <c r="A8507" s="17" t="s">
        <v>8675</v>
      </c>
      <c r="E8507" s="17" t="s">
        <v>8675</v>
      </c>
    </row>
    <row r="8508" spans="1:5" x14ac:dyDescent="0.25">
      <c r="A8508" s="17" t="s">
        <v>8676</v>
      </c>
      <c r="E8508" s="17" t="s">
        <v>8676</v>
      </c>
    </row>
    <row r="8509" spans="1:5" x14ac:dyDescent="0.25">
      <c r="A8509" s="17" t="s">
        <v>8677</v>
      </c>
      <c r="E8509" s="17" t="s">
        <v>8677</v>
      </c>
    </row>
    <row r="8510" spans="1:5" x14ac:dyDescent="0.25">
      <c r="A8510" s="17" t="s">
        <v>8678</v>
      </c>
      <c r="E8510" s="17" t="s">
        <v>8678</v>
      </c>
    </row>
    <row r="8511" spans="1:5" x14ac:dyDescent="0.25">
      <c r="A8511" s="17" t="s">
        <v>8679</v>
      </c>
      <c r="E8511" s="17" t="s">
        <v>8679</v>
      </c>
    </row>
    <row r="8512" spans="1:5" x14ac:dyDescent="0.25">
      <c r="A8512" s="17" t="s">
        <v>8680</v>
      </c>
      <c r="E8512" s="17" t="s">
        <v>8680</v>
      </c>
    </row>
    <row r="8513" spans="1:5" x14ac:dyDescent="0.25">
      <c r="A8513" s="17" t="s">
        <v>8681</v>
      </c>
      <c r="E8513" s="17" t="s">
        <v>8681</v>
      </c>
    </row>
    <row r="8514" spans="1:5" x14ac:dyDescent="0.25">
      <c r="A8514" s="17" t="s">
        <v>8682</v>
      </c>
      <c r="E8514" s="17" t="s">
        <v>8682</v>
      </c>
    </row>
    <row r="8515" spans="1:5" x14ac:dyDescent="0.25">
      <c r="A8515" s="17" t="s">
        <v>8683</v>
      </c>
      <c r="E8515" s="17" t="s">
        <v>8683</v>
      </c>
    </row>
    <row r="8516" spans="1:5" x14ac:dyDescent="0.25">
      <c r="A8516" s="17" t="s">
        <v>8684</v>
      </c>
      <c r="E8516" s="17" t="s">
        <v>8684</v>
      </c>
    </row>
    <row r="8517" spans="1:5" x14ac:dyDescent="0.25">
      <c r="A8517" s="17" t="s">
        <v>8685</v>
      </c>
      <c r="E8517" s="17" t="s">
        <v>8685</v>
      </c>
    </row>
    <row r="8518" spans="1:5" x14ac:dyDescent="0.25">
      <c r="A8518" s="17" t="s">
        <v>8686</v>
      </c>
      <c r="E8518" s="17" t="s">
        <v>8686</v>
      </c>
    </row>
    <row r="8519" spans="1:5" x14ac:dyDescent="0.25">
      <c r="A8519" s="17" t="s">
        <v>8687</v>
      </c>
      <c r="E8519" s="17" t="s">
        <v>8687</v>
      </c>
    </row>
    <row r="8520" spans="1:5" x14ac:dyDescent="0.25">
      <c r="A8520" s="17" t="s">
        <v>8688</v>
      </c>
      <c r="E8520" s="17" t="s">
        <v>8688</v>
      </c>
    </row>
    <row r="8521" spans="1:5" x14ac:dyDescent="0.25">
      <c r="A8521" s="17" t="s">
        <v>8689</v>
      </c>
      <c r="E8521" s="17" t="s">
        <v>8689</v>
      </c>
    </row>
    <row r="8522" spans="1:5" x14ac:dyDescent="0.25">
      <c r="A8522" s="17" t="s">
        <v>8690</v>
      </c>
      <c r="E8522" s="17" t="s">
        <v>8690</v>
      </c>
    </row>
    <row r="8523" spans="1:5" x14ac:dyDescent="0.25">
      <c r="A8523" s="17" t="s">
        <v>8691</v>
      </c>
      <c r="E8523" s="17" t="s">
        <v>8691</v>
      </c>
    </row>
    <row r="8524" spans="1:5" x14ac:dyDescent="0.25">
      <c r="A8524" s="17" t="s">
        <v>8692</v>
      </c>
      <c r="E8524" s="17" t="s">
        <v>8692</v>
      </c>
    </row>
    <row r="8525" spans="1:5" x14ac:dyDescent="0.25">
      <c r="A8525" s="17" t="s">
        <v>8693</v>
      </c>
      <c r="E8525" s="17" t="s">
        <v>8693</v>
      </c>
    </row>
    <row r="8526" spans="1:5" x14ac:dyDescent="0.25">
      <c r="A8526" s="17" t="s">
        <v>8694</v>
      </c>
      <c r="E8526" s="17" t="s">
        <v>8694</v>
      </c>
    </row>
    <row r="8527" spans="1:5" x14ac:dyDescent="0.25">
      <c r="A8527" s="17" t="s">
        <v>8695</v>
      </c>
      <c r="E8527" s="17" t="s">
        <v>8695</v>
      </c>
    </row>
    <row r="8528" spans="1:5" x14ac:dyDescent="0.25">
      <c r="A8528" s="17" t="s">
        <v>37</v>
      </c>
      <c r="E8528" s="17" t="s">
        <v>37</v>
      </c>
    </row>
    <row r="8529" spans="1:5" x14ac:dyDescent="0.25">
      <c r="A8529" s="17" t="s">
        <v>38</v>
      </c>
      <c r="E8529" s="17" t="s">
        <v>38</v>
      </c>
    </row>
    <row r="8530" spans="1:5" x14ac:dyDescent="0.25">
      <c r="A8530" s="17" t="s">
        <v>39</v>
      </c>
      <c r="E8530" s="17" t="s">
        <v>39</v>
      </c>
    </row>
    <row r="8531" spans="1:5" x14ac:dyDescent="0.25">
      <c r="A8531" s="17" t="s">
        <v>40</v>
      </c>
      <c r="E8531" s="17" t="s">
        <v>40</v>
      </c>
    </row>
    <row r="8532" spans="1:5" x14ac:dyDescent="0.25">
      <c r="A8532" s="17" t="s">
        <v>41</v>
      </c>
      <c r="E8532" s="17" t="s">
        <v>41</v>
      </c>
    </row>
    <row r="8533" spans="1:5" x14ac:dyDescent="0.25">
      <c r="A8533" s="17" t="s">
        <v>42</v>
      </c>
      <c r="E8533" s="17" t="s">
        <v>42</v>
      </c>
    </row>
    <row r="8534" spans="1:5" x14ac:dyDescent="0.25">
      <c r="A8534" s="17" t="s">
        <v>43</v>
      </c>
      <c r="E8534" s="17" t="s">
        <v>43</v>
      </c>
    </row>
    <row r="8535" spans="1:5" x14ac:dyDescent="0.25">
      <c r="A8535" s="17" t="s">
        <v>44</v>
      </c>
      <c r="E8535" s="17" t="s">
        <v>44</v>
      </c>
    </row>
    <row r="8536" spans="1:5" x14ac:dyDescent="0.25">
      <c r="A8536" s="17" t="s">
        <v>45</v>
      </c>
      <c r="E8536" s="17" t="s">
        <v>45</v>
      </c>
    </row>
    <row r="8537" spans="1:5" x14ac:dyDescent="0.25">
      <c r="A8537" s="17" t="s">
        <v>46</v>
      </c>
      <c r="E8537" s="17" t="s">
        <v>46</v>
      </c>
    </row>
    <row r="8538" spans="1:5" x14ac:dyDescent="0.25">
      <c r="A8538" s="17" t="s">
        <v>47</v>
      </c>
      <c r="E8538" s="17" t="s">
        <v>47</v>
      </c>
    </row>
    <row r="8539" spans="1:5" x14ac:dyDescent="0.25">
      <c r="A8539" s="17" t="s">
        <v>48</v>
      </c>
      <c r="E8539" s="17" t="s">
        <v>48</v>
      </c>
    </row>
    <row r="8540" spans="1:5" x14ac:dyDescent="0.25">
      <c r="A8540" s="17" t="s">
        <v>49</v>
      </c>
      <c r="E8540" s="17" t="s">
        <v>49</v>
      </c>
    </row>
    <row r="8541" spans="1:5" x14ac:dyDescent="0.25">
      <c r="A8541" s="17" t="s">
        <v>50</v>
      </c>
      <c r="E8541" s="17" t="s">
        <v>50</v>
      </c>
    </row>
    <row r="8542" spans="1:5" x14ac:dyDescent="0.25">
      <c r="A8542" s="17" t="s">
        <v>51</v>
      </c>
      <c r="E8542" s="17" t="s">
        <v>51</v>
      </c>
    </row>
    <row r="8543" spans="1:5" x14ac:dyDescent="0.25">
      <c r="A8543" s="17" t="s">
        <v>52</v>
      </c>
      <c r="E8543" s="17" t="s">
        <v>52</v>
      </c>
    </row>
    <row r="8544" spans="1:5" x14ac:dyDescent="0.25">
      <c r="A8544" s="17" t="s">
        <v>53</v>
      </c>
      <c r="E8544" s="17" t="s">
        <v>53</v>
      </c>
    </row>
    <row r="8545" spans="1:5" x14ac:dyDescent="0.25">
      <c r="A8545" s="17" t="s">
        <v>54</v>
      </c>
      <c r="E8545" s="17" t="s">
        <v>54</v>
      </c>
    </row>
    <row r="8546" spans="1:5" x14ac:dyDescent="0.25">
      <c r="A8546" s="17" t="s">
        <v>55</v>
      </c>
      <c r="E8546" s="17" t="s">
        <v>55</v>
      </c>
    </row>
    <row r="8547" spans="1:5" x14ac:dyDescent="0.25">
      <c r="A8547" s="17" t="s">
        <v>56</v>
      </c>
      <c r="E8547" s="17" t="s">
        <v>56</v>
      </c>
    </row>
    <row r="8548" spans="1:5" x14ac:dyDescent="0.25">
      <c r="A8548" s="17" t="s">
        <v>57</v>
      </c>
      <c r="E8548" s="17" t="s">
        <v>57</v>
      </c>
    </row>
    <row r="8549" spans="1:5" x14ac:dyDescent="0.25">
      <c r="A8549" s="17" t="s">
        <v>58</v>
      </c>
      <c r="E8549" s="17" t="s">
        <v>58</v>
      </c>
    </row>
    <row r="8550" spans="1:5" x14ac:dyDescent="0.25">
      <c r="A8550" s="17" t="s">
        <v>59</v>
      </c>
      <c r="E8550" s="17" t="s">
        <v>59</v>
      </c>
    </row>
    <row r="8551" spans="1:5" x14ac:dyDescent="0.25">
      <c r="A8551" s="17" t="s">
        <v>60</v>
      </c>
      <c r="E8551" s="17" t="s">
        <v>60</v>
      </c>
    </row>
    <row r="8552" spans="1:5" x14ac:dyDescent="0.25">
      <c r="A8552" s="17" t="s">
        <v>61</v>
      </c>
      <c r="E8552" s="17" t="s">
        <v>61</v>
      </c>
    </row>
    <row r="8553" spans="1:5" x14ac:dyDescent="0.25">
      <c r="A8553" s="17" t="s">
        <v>62</v>
      </c>
      <c r="E8553" s="17" t="s">
        <v>62</v>
      </c>
    </row>
    <row r="8554" spans="1:5" x14ac:dyDescent="0.25">
      <c r="A8554" s="17" t="s">
        <v>63</v>
      </c>
      <c r="E8554" s="17" t="s">
        <v>63</v>
      </c>
    </row>
    <row r="8555" spans="1:5" x14ac:dyDescent="0.25">
      <c r="A8555" s="17" t="s">
        <v>64</v>
      </c>
      <c r="E8555" s="17" t="s">
        <v>64</v>
      </c>
    </row>
    <row r="8556" spans="1:5" x14ac:dyDescent="0.25">
      <c r="A8556" s="17" t="s">
        <v>65</v>
      </c>
      <c r="E8556" s="17" t="s">
        <v>65</v>
      </c>
    </row>
    <row r="8557" spans="1:5" x14ac:dyDescent="0.25">
      <c r="A8557" s="17" t="s">
        <v>66</v>
      </c>
      <c r="E8557" s="17" t="s">
        <v>66</v>
      </c>
    </row>
    <row r="8558" spans="1:5" x14ac:dyDescent="0.25">
      <c r="A8558" s="17" t="s">
        <v>67</v>
      </c>
      <c r="E8558" s="17" t="s">
        <v>67</v>
      </c>
    </row>
    <row r="8559" spans="1:5" x14ac:dyDescent="0.25">
      <c r="A8559" s="17" t="s">
        <v>68</v>
      </c>
      <c r="E8559" s="17" t="s">
        <v>68</v>
      </c>
    </row>
    <row r="8560" spans="1:5" x14ac:dyDescent="0.25">
      <c r="A8560" s="17" t="s">
        <v>69</v>
      </c>
      <c r="E8560" s="17" t="s">
        <v>69</v>
      </c>
    </row>
    <row r="8561" spans="1:5" x14ac:dyDescent="0.25">
      <c r="A8561" s="17" t="s">
        <v>70</v>
      </c>
      <c r="E8561" s="17" t="s">
        <v>70</v>
      </c>
    </row>
    <row r="8562" spans="1:5" x14ac:dyDescent="0.25">
      <c r="A8562" s="17" t="s">
        <v>71</v>
      </c>
      <c r="E8562" s="17" t="s">
        <v>71</v>
      </c>
    </row>
    <row r="8563" spans="1:5" x14ac:dyDescent="0.25">
      <c r="A8563" s="17" t="s">
        <v>72</v>
      </c>
      <c r="E8563" s="17" t="s">
        <v>72</v>
      </c>
    </row>
    <row r="8564" spans="1:5" x14ac:dyDescent="0.25">
      <c r="A8564" s="17" t="s">
        <v>73</v>
      </c>
      <c r="E8564" s="17" t="s">
        <v>73</v>
      </c>
    </row>
    <row r="8565" spans="1:5" x14ac:dyDescent="0.25">
      <c r="A8565" s="17" t="s">
        <v>74</v>
      </c>
      <c r="E8565" s="17" t="s">
        <v>74</v>
      </c>
    </row>
    <row r="8566" spans="1:5" x14ac:dyDescent="0.25">
      <c r="A8566" s="17" t="s">
        <v>75</v>
      </c>
      <c r="E8566" s="17" t="s">
        <v>75</v>
      </c>
    </row>
    <row r="8567" spans="1:5" x14ac:dyDescent="0.25">
      <c r="A8567" s="17" t="s">
        <v>76</v>
      </c>
      <c r="E8567" s="17" t="s">
        <v>76</v>
      </c>
    </row>
    <row r="8568" spans="1:5" x14ac:dyDescent="0.25">
      <c r="A8568" s="17" t="s">
        <v>77</v>
      </c>
      <c r="E8568" s="17" t="s">
        <v>77</v>
      </c>
    </row>
    <row r="8569" spans="1:5" x14ac:dyDescent="0.25">
      <c r="A8569" s="17" t="s">
        <v>78</v>
      </c>
      <c r="E8569" s="17" t="s">
        <v>78</v>
      </c>
    </row>
    <row r="8570" spans="1:5" x14ac:dyDescent="0.25">
      <c r="A8570" s="17" t="s">
        <v>79</v>
      </c>
      <c r="E8570" s="17" t="s">
        <v>79</v>
      </c>
    </row>
    <row r="8571" spans="1:5" x14ac:dyDescent="0.25">
      <c r="A8571" s="17" t="s">
        <v>80</v>
      </c>
      <c r="E8571" s="17" t="s">
        <v>80</v>
      </c>
    </row>
    <row r="8572" spans="1:5" x14ac:dyDescent="0.25">
      <c r="A8572" s="17" t="s">
        <v>81</v>
      </c>
      <c r="E8572" s="17" t="s">
        <v>81</v>
      </c>
    </row>
    <row r="8573" spans="1:5" x14ac:dyDescent="0.25">
      <c r="A8573" s="17" t="s">
        <v>82</v>
      </c>
      <c r="E8573" s="17" t="s">
        <v>82</v>
      </c>
    </row>
    <row r="8574" spans="1:5" x14ac:dyDescent="0.25">
      <c r="A8574" s="17" t="s">
        <v>83</v>
      </c>
      <c r="E8574" s="17" t="s">
        <v>83</v>
      </c>
    </row>
    <row r="8575" spans="1:5" x14ac:dyDescent="0.25">
      <c r="A8575" s="17" t="s">
        <v>84</v>
      </c>
      <c r="E8575" s="17" t="s">
        <v>84</v>
      </c>
    </row>
    <row r="8576" spans="1:5" x14ac:dyDescent="0.25">
      <c r="A8576" s="17" t="s">
        <v>85</v>
      </c>
      <c r="E8576" s="17" t="s">
        <v>85</v>
      </c>
    </row>
    <row r="8577" spans="1:5" x14ac:dyDescent="0.25">
      <c r="A8577" s="17" t="s">
        <v>86</v>
      </c>
      <c r="E8577" s="17" t="s">
        <v>86</v>
      </c>
    </row>
    <row r="8578" spans="1:5" x14ac:dyDescent="0.25">
      <c r="A8578" s="17" t="s">
        <v>87</v>
      </c>
      <c r="E8578" s="17" t="s">
        <v>87</v>
      </c>
    </row>
    <row r="8579" spans="1:5" x14ac:dyDescent="0.25">
      <c r="A8579" s="17" t="s">
        <v>88</v>
      </c>
      <c r="E8579" s="17" t="s">
        <v>88</v>
      </c>
    </row>
    <row r="8580" spans="1:5" x14ac:dyDescent="0.25">
      <c r="A8580" s="17" t="s">
        <v>89</v>
      </c>
      <c r="E8580" s="17" t="s">
        <v>89</v>
      </c>
    </row>
    <row r="8581" spans="1:5" x14ac:dyDescent="0.25">
      <c r="A8581" s="17" t="s">
        <v>90</v>
      </c>
      <c r="E8581" s="17" t="s">
        <v>90</v>
      </c>
    </row>
    <row r="8582" spans="1:5" x14ac:dyDescent="0.25">
      <c r="A8582" s="17" t="s">
        <v>91</v>
      </c>
      <c r="E8582" s="17" t="s">
        <v>91</v>
      </c>
    </row>
    <row r="8583" spans="1:5" x14ac:dyDescent="0.25">
      <c r="A8583" s="17" t="s">
        <v>92</v>
      </c>
      <c r="E8583" s="17" t="s">
        <v>92</v>
      </c>
    </row>
    <row r="8584" spans="1:5" x14ac:dyDescent="0.25">
      <c r="A8584" s="17" t="s">
        <v>93</v>
      </c>
      <c r="E8584" s="17" t="s">
        <v>93</v>
      </c>
    </row>
    <row r="8585" spans="1:5" x14ac:dyDescent="0.25">
      <c r="A8585" s="17" t="s">
        <v>94</v>
      </c>
      <c r="E8585" s="17" t="s">
        <v>94</v>
      </c>
    </row>
    <row r="8586" spans="1:5" x14ac:dyDescent="0.25">
      <c r="A8586" s="17" t="s">
        <v>95</v>
      </c>
      <c r="E8586" s="17" t="s">
        <v>95</v>
      </c>
    </row>
    <row r="8587" spans="1:5" x14ac:dyDescent="0.25">
      <c r="A8587" s="17" t="s">
        <v>96</v>
      </c>
      <c r="E8587" s="17" t="s">
        <v>96</v>
      </c>
    </row>
    <row r="8588" spans="1:5" x14ac:dyDescent="0.25">
      <c r="A8588" s="17" t="s">
        <v>97</v>
      </c>
      <c r="E8588" s="17" t="s">
        <v>97</v>
      </c>
    </row>
    <row r="8589" spans="1:5" x14ac:dyDescent="0.25">
      <c r="A8589" s="17" t="s">
        <v>98</v>
      </c>
      <c r="E8589" s="17" t="s">
        <v>98</v>
      </c>
    </row>
    <row r="8590" spans="1:5" x14ac:dyDescent="0.25">
      <c r="A8590" s="17" t="s">
        <v>99</v>
      </c>
      <c r="E8590" s="17" t="s">
        <v>99</v>
      </c>
    </row>
    <row r="8591" spans="1:5" x14ac:dyDescent="0.25">
      <c r="A8591" s="17" t="s">
        <v>100</v>
      </c>
      <c r="E8591" s="17" t="s">
        <v>100</v>
      </c>
    </row>
    <row r="8592" spans="1:5" x14ac:dyDescent="0.25">
      <c r="A8592" s="17" t="s">
        <v>101</v>
      </c>
      <c r="E8592" s="17" t="s">
        <v>101</v>
      </c>
    </row>
    <row r="8593" spans="1:5" x14ac:dyDescent="0.25">
      <c r="A8593" s="17" t="s">
        <v>102</v>
      </c>
      <c r="E8593" s="17" t="s">
        <v>102</v>
      </c>
    </row>
    <row r="8594" spans="1:5" x14ac:dyDescent="0.25">
      <c r="A8594" s="17" t="s">
        <v>103</v>
      </c>
      <c r="E8594" s="17" t="s">
        <v>103</v>
      </c>
    </row>
    <row r="8595" spans="1:5" x14ac:dyDescent="0.25">
      <c r="A8595" s="17" t="s">
        <v>104</v>
      </c>
      <c r="E8595" s="17" t="s">
        <v>104</v>
      </c>
    </row>
    <row r="8596" spans="1:5" x14ac:dyDescent="0.25">
      <c r="A8596" s="17" t="s">
        <v>105</v>
      </c>
      <c r="E8596" s="17" t="s">
        <v>105</v>
      </c>
    </row>
    <row r="8597" spans="1:5" x14ac:dyDescent="0.25">
      <c r="A8597" s="17" t="s">
        <v>106</v>
      </c>
      <c r="E8597" s="17" t="s">
        <v>106</v>
      </c>
    </row>
    <row r="8598" spans="1:5" x14ac:dyDescent="0.25">
      <c r="A8598" s="17" t="s">
        <v>107</v>
      </c>
      <c r="E8598" s="17" t="s">
        <v>107</v>
      </c>
    </row>
    <row r="8599" spans="1:5" x14ac:dyDescent="0.25">
      <c r="A8599" s="17" t="s">
        <v>108</v>
      </c>
      <c r="E8599" s="17" t="s">
        <v>108</v>
      </c>
    </row>
    <row r="8600" spans="1:5" x14ac:dyDescent="0.25">
      <c r="A8600" s="17" t="s">
        <v>109</v>
      </c>
      <c r="E8600" s="17" t="s">
        <v>109</v>
      </c>
    </row>
    <row r="8601" spans="1:5" x14ac:dyDescent="0.25">
      <c r="A8601" s="17" t="s">
        <v>110</v>
      </c>
      <c r="E8601" s="17" t="s">
        <v>110</v>
      </c>
    </row>
    <row r="8602" spans="1:5" x14ac:dyDescent="0.25">
      <c r="A8602" s="17" t="s">
        <v>111</v>
      </c>
      <c r="E8602" s="17" t="s">
        <v>111</v>
      </c>
    </row>
    <row r="8603" spans="1:5" x14ac:dyDescent="0.25">
      <c r="A8603" s="17" t="s">
        <v>112</v>
      </c>
      <c r="E8603" s="17" t="s">
        <v>112</v>
      </c>
    </row>
    <row r="8604" spans="1:5" x14ac:dyDescent="0.25">
      <c r="A8604" s="17" t="s">
        <v>113</v>
      </c>
      <c r="E8604" s="17" t="s">
        <v>113</v>
      </c>
    </row>
    <row r="8605" spans="1:5" x14ac:dyDescent="0.25">
      <c r="A8605" s="17" t="s">
        <v>114</v>
      </c>
      <c r="E8605" s="17" t="s">
        <v>114</v>
      </c>
    </row>
    <row r="8606" spans="1:5" x14ac:dyDescent="0.25">
      <c r="A8606" s="17" t="s">
        <v>115</v>
      </c>
      <c r="E8606" s="17" t="s">
        <v>115</v>
      </c>
    </row>
    <row r="8607" spans="1:5" x14ac:dyDescent="0.25">
      <c r="A8607" s="17" t="s">
        <v>116</v>
      </c>
      <c r="E8607" s="17" t="s">
        <v>116</v>
      </c>
    </row>
    <row r="8608" spans="1:5" x14ac:dyDescent="0.25">
      <c r="A8608" s="17" t="s">
        <v>117</v>
      </c>
      <c r="E8608" s="17" t="s">
        <v>117</v>
      </c>
    </row>
    <row r="8609" spans="1:5" x14ac:dyDescent="0.25">
      <c r="A8609" s="17" t="s">
        <v>118</v>
      </c>
      <c r="E8609" s="17" t="s">
        <v>118</v>
      </c>
    </row>
    <row r="8610" spans="1:5" x14ac:dyDescent="0.25">
      <c r="A8610" s="17" t="s">
        <v>119</v>
      </c>
      <c r="E8610" s="17" t="s">
        <v>119</v>
      </c>
    </row>
    <row r="8611" spans="1:5" x14ac:dyDescent="0.25">
      <c r="A8611" s="17" t="s">
        <v>120</v>
      </c>
      <c r="E8611" s="17" t="s">
        <v>120</v>
      </c>
    </row>
    <row r="8612" spans="1:5" x14ac:dyDescent="0.25">
      <c r="A8612" s="17" t="s">
        <v>121</v>
      </c>
      <c r="E8612" s="17" t="s">
        <v>121</v>
      </c>
    </row>
    <row r="8613" spans="1:5" x14ac:dyDescent="0.25">
      <c r="A8613" s="17" t="s">
        <v>122</v>
      </c>
      <c r="E8613" s="17" t="s">
        <v>122</v>
      </c>
    </row>
    <row r="8614" spans="1:5" x14ac:dyDescent="0.25">
      <c r="A8614" s="17" t="s">
        <v>123</v>
      </c>
      <c r="E8614" s="17" t="s">
        <v>123</v>
      </c>
    </row>
    <row r="8615" spans="1:5" x14ac:dyDescent="0.25">
      <c r="A8615" s="17" t="s">
        <v>124</v>
      </c>
      <c r="E8615" s="17" t="s">
        <v>124</v>
      </c>
    </row>
    <row r="8616" spans="1:5" x14ac:dyDescent="0.25">
      <c r="A8616" s="17" t="s">
        <v>125</v>
      </c>
      <c r="E8616" s="17" t="s">
        <v>125</v>
      </c>
    </row>
    <row r="8617" spans="1:5" x14ac:dyDescent="0.25">
      <c r="A8617" s="17" t="s">
        <v>126</v>
      </c>
      <c r="E8617" s="17" t="s">
        <v>126</v>
      </c>
    </row>
    <row r="8618" spans="1:5" x14ac:dyDescent="0.25">
      <c r="A8618" s="17" t="s">
        <v>127</v>
      </c>
      <c r="E8618" s="17" t="s">
        <v>127</v>
      </c>
    </row>
    <row r="8619" spans="1:5" x14ac:dyDescent="0.25">
      <c r="A8619" s="17" t="s">
        <v>128</v>
      </c>
      <c r="E8619" s="17" t="s">
        <v>128</v>
      </c>
    </row>
    <row r="8620" spans="1:5" x14ac:dyDescent="0.25">
      <c r="A8620" s="17" t="s">
        <v>129</v>
      </c>
      <c r="E8620" s="17" t="s">
        <v>129</v>
      </c>
    </row>
    <row r="8621" spans="1:5" x14ac:dyDescent="0.25">
      <c r="A8621" s="17" t="s">
        <v>130</v>
      </c>
      <c r="E8621" s="17" t="s">
        <v>130</v>
      </c>
    </row>
    <row r="8622" spans="1:5" x14ac:dyDescent="0.25">
      <c r="A8622" s="17" t="s">
        <v>131</v>
      </c>
      <c r="E8622" s="17" t="s">
        <v>131</v>
      </c>
    </row>
    <row r="8623" spans="1:5" x14ac:dyDescent="0.25">
      <c r="A8623" s="17" t="s">
        <v>132</v>
      </c>
      <c r="E8623" s="17" t="s">
        <v>132</v>
      </c>
    </row>
    <row r="8624" spans="1:5" x14ac:dyDescent="0.25">
      <c r="A8624" s="17" t="s">
        <v>133</v>
      </c>
      <c r="E8624" s="17" t="s">
        <v>133</v>
      </c>
    </row>
    <row r="8625" spans="1:5" x14ac:dyDescent="0.25">
      <c r="A8625" s="17" t="s">
        <v>134</v>
      </c>
      <c r="E8625" s="17" t="s">
        <v>134</v>
      </c>
    </row>
    <row r="8626" spans="1:5" x14ac:dyDescent="0.25">
      <c r="A8626" s="17" t="s">
        <v>135</v>
      </c>
      <c r="E8626" s="17" t="s">
        <v>135</v>
      </c>
    </row>
    <row r="8627" spans="1:5" x14ac:dyDescent="0.25">
      <c r="A8627" s="17" t="s">
        <v>136</v>
      </c>
      <c r="E8627" s="17" t="s">
        <v>136</v>
      </c>
    </row>
    <row r="8628" spans="1:5" x14ac:dyDescent="0.25">
      <c r="A8628" s="17" t="s">
        <v>137</v>
      </c>
      <c r="E8628" s="17" t="s">
        <v>137</v>
      </c>
    </row>
    <row r="8629" spans="1:5" x14ac:dyDescent="0.25">
      <c r="A8629" s="17" t="s">
        <v>138</v>
      </c>
      <c r="E8629" s="17" t="s">
        <v>138</v>
      </c>
    </row>
    <row r="8630" spans="1:5" x14ac:dyDescent="0.25">
      <c r="A8630" s="17" t="s">
        <v>139</v>
      </c>
      <c r="E8630" s="17" t="s">
        <v>139</v>
      </c>
    </row>
    <row r="8631" spans="1:5" x14ac:dyDescent="0.25">
      <c r="A8631" s="17" t="s">
        <v>140</v>
      </c>
      <c r="E8631" s="17" t="s">
        <v>140</v>
      </c>
    </row>
    <row r="8632" spans="1:5" x14ac:dyDescent="0.25">
      <c r="A8632" s="17" t="s">
        <v>141</v>
      </c>
      <c r="E8632" s="17" t="s">
        <v>141</v>
      </c>
    </row>
    <row r="8633" spans="1:5" x14ac:dyDescent="0.25">
      <c r="A8633" s="17" t="s">
        <v>142</v>
      </c>
      <c r="E8633" s="17" t="s">
        <v>142</v>
      </c>
    </row>
    <row r="8634" spans="1:5" x14ac:dyDescent="0.25">
      <c r="A8634" s="17" t="s">
        <v>143</v>
      </c>
      <c r="E8634" s="17" t="s">
        <v>143</v>
      </c>
    </row>
    <row r="8635" spans="1:5" x14ac:dyDescent="0.25">
      <c r="A8635" s="17" t="s">
        <v>144</v>
      </c>
      <c r="E8635" s="17" t="s">
        <v>144</v>
      </c>
    </row>
    <row r="8636" spans="1:5" x14ac:dyDescent="0.25">
      <c r="A8636" s="17" t="s">
        <v>145</v>
      </c>
      <c r="E8636" s="17" t="s">
        <v>145</v>
      </c>
    </row>
    <row r="8637" spans="1:5" x14ac:dyDescent="0.25">
      <c r="A8637" s="17" t="s">
        <v>146</v>
      </c>
      <c r="E8637" s="17" t="s">
        <v>146</v>
      </c>
    </row>
    <row r="8638" spans="1:5" x14ac:dyDescent="0.25">
      <c r="A8638" s="17" t="s">
        <v>147</v>
      </c>
      <c r="E8638" s="17" t="s">
        <v>147</v>
      </c>
    </row>
    <row r="8639" spans="1:5" x14ac:dyDescent="0.25">
      <c r="A8639" s="17" t="s">
        <v>148</v>
      </c>
      <c r="E8639" s="17" t="s">
        <v>148</v>
      </c>
    </row>
    <row r="8640" spans="1:5" x14ac:dyDescent="0.25">
      <c r="A8640" s="17" t="s">
        <v>149</v>
      </c>
      <c r="E8640" s="17" t="s">
        <v>149</v>
      </c>
    </row>
    <row r="8641" spans="1:5" x14ac:dyDescent="0.25">
      <c r="A8641" s="17" t="s">
        <v>150</v>
      </c>
      <c r="E8641" s="17" t="s">
        <v>150</v>
      </c>
    </row>
    <row r="8642" spans="1:5" x14ac:dyDescent="0.25">
      <c r="A8642" s="17" t="s">
        <v>151</v>
      </c>
      <c r="E8642" s="17" t="s">
        <v>151</v>
      </c>
    </row>
    <row r="8643" spans="1:5" x14ac:dyDescent="0.25">
      <c r="A8643" s="17" t="s">
        <v>152</v>
      </c>
      <c r="E8643" s="17" t="s">
        <v>152</v>
      </c>
    </row>
    <row r="8644" spans="1:5" x14ac:dyDescent="0.25">
      <c r="A8644" s="17" t="s">
        <v>153</v>
      </c>
      <c r="E8644" s="17" t="s">
        <v>153</v>
      </c>
    </row>
    <row r="8645" spans="1:5" x14ac:dyDescent="0.25">
      <c r="A8645" s="17" t="s">
        <v>154</v>
      </c>
      <c r="E8645" s="17" t="s">
        <v>154</v>
      </c>
    </row>
    <row r="8646" spans="1:5" x14ac:dyDescent="0.25">
      <c r="A8646" s="17" t="s">
        <v>155</v>
      </c>
      <c r="E8646" s="17" t="s">
        <v>155</v>
      </c>
    </row>
    <row r="8647" spans="1:5" x14ac:dyDescent="0.25">
      <c r="A8647" s="17" t="s">
        <v>156</v>
      </c>
      <c r="E8647" s="17" t="s">
        <v>156</v>
      </c>
    </row>
    <row r="8648" spans="1:5" x14ac:dyDescent="0.25">
      <c r="A8648" s="17" t="s">
        <v>157</v>
      </c>
      <c r="E8648" s="17" t="s">
        <v>157</v>
      </c>
    </row>
    <row r="8649" spans="1:5" x14ac:dyDescent="0.25">
      <c r="A8649" s="17" t="s">
        <v>158</v>
      </c>
      <c r="E8649" s="17" t="s">
        <v>158</v>
      </c>
    </row>
    <row r="8650" spans="1:5" x14ac:dyDescent="0.25">
      <c r="A8650" s="17" t="s">
        <v>159</v>
      </c>
      <c r="E8650" s="17" t="s">
        <v>159</v>
      </c>
    </row>
    <row r="8651" spans="1:5" x14ac:dyDescent="0.25">
      <c r="A8651" s="17" t="s">
        <v>160</v>
      </c>
      <c r="E8651" s="17" t="s">
        <v>160</v>
      </c>
    </row>
    <row r="8652" spans="1:5" x14ac:dyDescent="0.25">
      <c r="A8652" s="17" t="s">
        <v>161</v>
      </c>
      <c r="E8652" s="17" t="s">
        <v>161</v>
      </c>
    </row>
    <row r="8653" spans="1:5" x14ac:dyDescent="0.25">
      <c r="A8653" s="17" t="s">
        <v>162</v>
      </c>
      <c r="E8653" s="17" t="s">
        <v>162</v>
      </c>
    </row>
    <row r="8654" spans="1:5" x14ac:dyDescent="0.25">
      <c r="A8654" s="17" t="s">
        <v>163</v>
      </c>
      <c r="E8654" s="17" t="s">
        <v>163</v>
      </c>
    </row>
    <row r="8655" spans="1:5" x14ac:dyDescent="0.25">
      <c r="A8655" s="17" t="s">
        <v>164</v>
      </c>
      <c r="E8655" s="17" t="s">
        <v>164</v>
      </c>
    </row>
    <row r="8656" spans="1:5" x14ac:dyDescent="0.25">
      <c r="A8656" s="17" t="s">
        <v>165</v>
      </c>
      <c r="E8656" s="17" t="s">
        <v>165</v>
      </c>
    </row>
    <row r="8657" spans="1:5" x14ac:dyDescent="0.25">
      <c r="A8657" s="17" t="s">
        <v>166</v>
      </c>
      <c r="E8657" s="17" t="s">
        <v>166</v>
      </c>
    </row>
    <row r="8658" spans="1:5" x14ac:dyDescent="0.25">
      <c r="A8658" s="17" t="s">
        <v>167</v>
      </c>
      <c r="E8658" s="17" t="s">
        <v>167</v>
      </c>
    </row>
    <row r="8659" spans="1:5" x14ac:dyDescent="0.25">
      <c r="A8659" s="17" t="s">
        <v>168</v>
      </c>
      <c r="E8659" s="17" t="s">
        <v>168</v>
      </c>
    </row>
    <row r="8660" spans="1:5" x14ac:dyDescent="0.25">
      <c r="A8660" s="17" t="s">
        <v>169</v>
      </c>
      <c r="E8660" s="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56</vt:i4>
      </vt:variant>
    </vt:vector>
  </HeadingPairs>
  <TitlesOfParts>
    <vt:vector size="58" baseType="lpstr">
      <vt:lpstr>Sheet1</vt:lpstr>
      <vt:lpstr>Data</vt:lpstr>
      <vt:lpstr>_SWX_0</vt:lpstr>
      <vt:lpstr>_SWX_10</vt:lpstr>
      <vt:lpstr>_SWX_11</vt:lpstr>
      <vt:lpstr>_SWX_12</vt:lpstr>
      <vt:lpstr>_SWX_13</vt:lpstr>
      <vt:lpstr>_SWX_14</vt:lpstr>
      <vt:lpstr>_SWX_15</vt:lpstr>
      <vt:lpstr>_SWX_16</vt:lpstr>
      <vt:lpstr>_SWX_17</vt:lpstr>
      <vt:lpstr>_SWX_18</vt:lpstr>
      <vt:lpstr>_SWX_19</vt:lpstr>
      <vt:lpstr>_SWX_20</vt:lpstr>
      <vt:lpstr>_SWX_21</vt:lpstr>
      <vt:lpstr>_SWX_9</vt:lpstr>
      <vt:lpstr>AC_Options_List</vt:lpstr>
      <vt:lpstr>AP_Config_List</vt:lpstr>
      <vt:lpstr>AP_Size_Matrix</vt:lpstr>
      <vt:lpstr>Bore_Dia_Table</vt:lpstr>
      <vt:lpstr>Coupling_LBS_List</vt:lpstr>
      <vt:lpstr>Coupling_Material_List</vt:lpstr>
      <vt:lpstr>Coupling_Size_List</vt:lpstr>
      <vt:lpstr>Elbow_Material_List</vt:lpstr>
      <vt:lpstr>Elbow_Radius_List</vt:lpstr>
      <vt:lpstr>Elbow_Schedule_List</vt:lpstr>
      <vt:lpstr>Elbow_Size_List</vt:lpstr>
      <vt:lpstr>EP_Config_List</vt:lpstr>
      <vt:lpstr>Family</vt:lpstr>
      <vt:lpstr>Flange_LBS_List</vt:lpstr>
      <vt:lpstr>Flange_Material_List</vt:lpstr>
      <vt:lpstr>Flange_Schedule_List</vt:lpstr>
      <vt:lpstr>Flange_Size_List</vt:lpstr>
      <vt:lpstr>LWN_Config_List</vt:lpstr>
      <vt:lpstr>LWN_Config_List2</vt:lpstr>
      <vt:lpstr>LWN_LBS_List</vt:lpstr>
      <vt:lpstr>LWN_Length_List</vt:lpstr>
      <vt:lpstr>LWN_Locations</vt:lpstr>
      <vt:lpstr>LWN_Material_List</vt:lpstr>
      <vt:lpstr>LWN_Size_List</vt:lpstr>
      <vt:lpstr>Material_Matrix</vt:lpstr>
      <vt:lpstr>Nozzle_Size_Matrix</vt:lpstr>
      <vt:lpstr>OP_Config_List</vt:lpstr>
      <vt:lpstr>Pipe_Config_List</vt:lpstr>
      <vt:lpstr>Pipe_Schedule_List</vt:lpstr>
      <vt:lpstr>Pipe_Size_List</vt:lpstr>
      <vt:lpstr>Pipe_Size_Table</vt:lpstr>
      <vt:lpstr>Pipe_Style_List</vt:lpstr>
      <vt:lpstr>Pipe_Style_Table</vt:lpstr>
      <vt:lpstr>Stock_Pipe_Lengths</vt:lpstr>
      <vt:lpstr>Stock_Pipe_Material_List</vt:lpstr>
      <vt:lpstr>Threadolet_LBS_List</vt:lpstr>
      <vt:lpstr>Threadolet_Material_List</vt:lpstr>
      <vt:lpstr>Threadolet_Pipe_List</vt:lpstr>
      <vt:lpstr>Threadolet_Size_List</vt:lpstr>
      <vt:lpstr>TP_Material_List</vt:lpstr>
      <vt:lpstr>TP_Pipe_Config_List</vt:lpstr>
      <vt:lpstr>WNeck_Flange_Config_List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2014-06-05T22:53:04Z</dcterms:created>
  <dcterms:modified xsi:type="dcterms:W3CDTF">2023-11-01T16:35:00Z</dcterms:modified>
</cp:coreProperties>
</file>