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tmt-528\"/>
    </mc:Choice>
  </mc:AlternateContent>
  <xr:revisionPtr revIDLastSave="0" documentId="13_ncr:1_{6200459B-FB30-4EA0-8252-76C5C65DA62B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Report" sheetId="1" r:id="rId1"/>
    <sheet name="EV" sheetId="2" r:id="rId2"/>
    <sheet name="AC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3" i="1" l="1"/>
  <c r="G41" i="3"/>
  <c r="G55" i="1"/>
  <c r="D41" i="2"/>
  <c r="G41" i="2"/>
  <c r="G59" i="1" s="1"/>
  <c r="D22" i="1"/>
  <c r="G23" i="1"/>
  <c r="D24" i="1"/>
  <c r="E41" i="3"/>
  <c r="C52" i="1"/>
  <c r="C39" i="2"/>
  <c r="D41" i="3"/>
  <c r="D43" i="3" s="1"/>
  <c r="D58" i="1" s="1"/>
  <c r="G50" i="1"/>
  <c r="C49" i="1"/>
  <c r="C36" i="2" s="1"/>
  <c r="G48" i="1"/>
  <c r="C48" i="1" s="1"/>
  <c r="C35" i="2" s="1"/>
  <c r="G47" i="1"/>
  <c r="G46" i="1"/>
  <c r="C46" i="1" s="1"/>
  <c r="C33" i="2" s="1"/>
  <c r="G45" i="1"/>
  <c r="G44" i="1"/>
  <c r="G43" i="1"/>
  <c r="C44" i="1"/>
  <c r="C31" i="2" s="1"/>
  <c r="C45" i="1"/>
  <c r="C32" i="2" s="1"/>
  <c r="C47" i="1"/>
  <c r="C50" i="1"/>
  <c r="C51" i="1"/>
  <c r="C42" i="1"/>
  <c r="C29" i="2" s="1"/>
  <c r="G42" i="1"/>
  <c r="G38" i="1"/>
  <c r="F37" i="1"/>
  <c r="E36" i="1"/>
  <c r="C36" i="1" s="1"/>
  <c r="C23" i="2" s="1"/>
  <c r="D35" i="1"/>
  <c r="D34" i="1"/>
  <c r="E25" i="1"/>
  <c r="F25" i="1"/>
  <c r="G25" i="1"/>
  <c r="D25" i="1"/>
  <c r="C22" i="1"/>
  <c r="C9" i="2" s="1"/>
  <c r="G41" i="1"/>
  <c r="G40" i="1"/>
  <c r="G39" i="1"/>
  <c r="C39" i="1" s="1"/>
  <c r="C26" i="2" s="1"/>
  <c r="C38" i="1"/>
  <c r="C25" i="2" s="1"/>
  <c r="C37" i="1"/>
  <c r="C24" i="2" s="1"/>
  <c r="E35" i="1"/>
  <c r="C35" i="1" s="1"/>
  <c r="C22" i="2" s="1"/>
  <c r="E24" i="1"/>
  <c r="F24" i="1"/>
  <c r="G24" i="1"/>
  <c r="C41" i="1"/>
  <c r="C28" i="2" s="1"/>
  <c r="C40" i="1"/>
  <c r="C27" i="2" s="1"/>
  <c r="C33" i="1"/>
  <c r="C20" i="2" s="1"/>
  <c r="C34" i="1"/>
  <c r="C21" i="2" s="1"/>
  <c r="C34" i="2"/>
  <c r="C37" i="2"/>
  <c r="C38" i="2"/>
  <c r="F41" i="3"/>
  <c r="H41" i="3"/>
  <c r="I41" i="3"/>
  <c r="J41" i="3"/>
  <c r="K41" i="3"/>
  <c r="L41" i="3"/>
  <c r="M41" i="3"/>
  <c r="N41" i="3"/>
  <c r="O41" i="3"/>
  <c r="Q3" i="2"/>
  <c r="O54" i="1"/>
  <c r="N54" i="1"/>
  <c r="M54" i="1"/>
  <c r="L54" i="1"/>
  <c r="K54" i="1"/>
  <c r="J54" i="1"/>
  <c r="I54" i="1"/>
  <c r="H54" i="1"/>
  <c r="F54" i="1"/>
  <c r="C32" i="1"/>
  <c r="C19" i="2" s="1"/>
  <c r="C31" i="1"/>
  <c r="C18" i="2" s="1"/>
  <c r="C30" i="1"/>
  <c r="C17" i="2" s="1"/>
  <c r="C29" i="1"/>
  <c r="C16" i="2" s="1"/>
  <c r="C28" i="1"/>
  <c r="C15" i="2" s="1"/>
  <c r="C27" i="1"/>
  <c r="C14" i="2" s="1"/>
  <c r="C26" i="1"/>
  <c r="C13" i="2" s="1"/>
  <c r="C24" i="1"/>
  <c r="C11" i="2" s="1"/>
  <c r="C23" i="1"/>
  <c r="C10" i="2" s="1"/>
  <c r="H43" i="3" l="1"/>
  <c r="H58" i="1" s="1"/>
  <c r="G43" i="3"/>
  <c r="G58" i="1" s="1"/>
  <c r="C43" i="1"/>
  <c r="C30" i="2" s="1"/>
  <c r="F41" i="2" s="1"/>
  <c r="F59" i="1" s="1"/>
  <c r="C25" i="1"/>
  <c r="C12" i="2" s="1"/>
  <c r="G54" i="1"/>
  <c r="E54" i="1"/>
  <c r="D54" i="1"/>
  <c r="L43" i="3"/>
  <c r="L58" i="1" s="1"/>
  <c r="E43" i="3"/>
  <c r="E58" i="1" s="1"/>
  <c r="O43" i="3"/>
  <c r="O58" i="1" s="1"/>
  <c r="N43" i="3"/>
  <c r="N58" i="1" s="1"/>
  <c r="J43" i="3"/>
  <c r="J58" i="1" s="1"/>
  <c r="F43" i="3"/>
  <c r="F58" i="1" s="1"/>
  <c r="K43" i="3"/>
  <c r="K58" i="1" s="1"/>
  <c r="M43" i="3"/>
  <c r="M58" i="1" s="1"/>
  <c r="I43" i="3"/>
  <c r="I58" i="1" s="1"/>
  <c r="E55" i="1" l="1"/>
  <c r="D55" i="1"/>
  <c r="M41" i="2"/>
  <c r="M59" i="1" s="1"/>
  <c r="M64" i="1" s="1"/>
  <c r="K41" i="2"/>
  <c r="K59" i="1" s="1"/>
  <c r="K62" i="1" s="1"/>
  <c r="E41" i="2"/>
  <c r="E59" i="1" s="1"/>
  <c r="E62" i="1" s="1"/>
  <c r="J41" i="2"/>
  <c r="J59" i="1" s="1"/>
  <c r="J64" i="1" s="1"/>
  <c r="D59" i="1"/>
  <c r="D64" i="1" s="1"/>
  <c r="H41" i="2"/>
  <c r="H59" i="1" s="1"/>
  <c r="H62" i="1" s="1"/>
  <c r="L41" i="2"/>
  <c r="L59" i="1" s="1"/>
  <c r="L62" i="1" s="1"/>
  <c r="I41" i="2"/>
  <c r="I59" i="1" s="1"/>
  <c r="I64" i="1" s="1"/>
  <c r="O41" i="2"/>
  <c r="O59" i="1" s="1"/>
  <c r="O62" i="1" s="1"/>
  <c r="C54" i="1"/>
  <c r="N41" i="2"/>
  <c r="N59" i="1" s="1"/>
  <c r="N64" i="1" s="1"/>
  <c r="L55" i="1"/>
  <c r="K55" i="1"/>
  <c r="H55" i="1"/>
  <c r="F55" i="1"/>
  <c r="F65" i="1" s="1"/>
  <c r="J55" i="1"/>
  <c r="M55" i="1"/>
  <c r="F62" i="1"/>
  <c r="I55" i="1"/>
  <c r="N55" i="1"/>
  <c r="O55" i="1"/>
  <c r="F64" i="1"/>
  <c r="K64" i="1" l="1"/>
  <c r="K66" i="1" s="1"/>
  <c r="M66" i="1"/>
  <c r="H64" i="1"/>
  <c r="H66" i="1" s="1"/>
  <c r="I63" i="1"/>
  <c r="M62" i="1"/>
  <c r="L64" i="1"/>
  <c r="L66" i="1" s="1"/>
  <c r="M65" i="1"/>
  <c r="E64" i="1"/>
  <c r="E66" i="1" s="1"/>
  <c r="I62" i="1"/>
  <c r="E65" i="1"/>
  <c r="I66" i="1"/>
  <c r="O64" i="1"/>
  <c r="O66" i="1" s="1"/>
  <c r="H65" i="1"/>
  <c r="G62" i="1"/>
  <c r="D62" i="1"/>
  <c r="D63" i="1"/>
  <c r="G64" i="1"/>
  <c r="G66" i="1" s="1"/>
  <c r="L63" i="1"/>
  <c r="J62" i="1"/>
  <c r="J65" i="1"/>
  <c r="O65" i="1"/>
  <c r="K65" i="1"/>
  <c r="N66" i="1"/>
  <c r="J66" i="1"/>
  <c r="N62" i="1"/>
  <c r="N65" i="1"/>
  <c r="D66" i="1"/>
  <c r="F66" i="1"/>
  <c r="D65" i="1"/>
  <c r="G65" i="1"/>
  <c r="L65" i="1"/>
  <c r="H63" i="1"/>
  <c r="M63" i="1"/>
  <c r="J63" i="1"/>
  <c r="E63" i="1"/>
  <c r="F63" i="1"/>
  <c r="K63" i="1"/>
  <c r="O63" i="1"/>
  <c r="N63" i="1"/>
  <c r="I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" authorId="0" shapeId="0" xr:uid="{00000000-0006-0000-0000-000001000000}">
      <text>
        <r>
          <rPr>
            <sz val="10"/>
            <color rgb="FF000000"/>
            <rFont val="Arial"/>
          </rPr>
          <t>Work Breakdown Structure (WBS)</t>
        </r>
      </text>
    </comment>
    <comment ref="C21" authorId="0" shapeId="0" xr:uid="{00000000-0006-0000-0000-000002000000}">
      <text>
        <r>
          <rPr>
            <sz val="10"/>
            <color rgb="FF000000"/>
            <rFont val="Arial"/>
          </rPr>
          <t>Total Budgeted Cost (TBC)</t>
        </r>
      </text>
    </comment>
  </commentList>
</comments>
</file>

<file path=xl/sharedStrings.xml><?xml version="1.0" encoding="utf-8"?>
<sst xmlns="http://schemas.openxmlformats.org/spreadsheetml/2006/main" count="162" uniqueCount="79">
  <si>
    <t>Actual Cost Worksheet</t>
  </si>
  <si>
    <t>Earned Value Worksheet</t>
  </si>
  <si>
    <t>This worksheet is used to help calculate the Earned Value (EV) or Budgeted Cost of Work Performed (BCWP).</t>
  </si>
  <si>
    <t>Use this worksheet to help calculate the Actual Cost (AC) of Work Performed (ACWP) by entering the costs incurred each period.</t>
  </si>
  <si>
    <t>Make sure that the WBS, Task Name, and TBC are identical to the table in the Report worksheet.</t>
  </si>
  <si>
    <t>© 2012 Vertex42 LLC</t>
  </si>
  <si>
    <t>Enter the % Complete for each task to calculate the cumulative earned value.</t>
  </si>
  <si>
    <t>Cumulative Earned Value (EV)</t>
  </si>
  <si>
    <t>WBS</t>
  </si>
  <si>
    <t>Task Name</t>
  </si>
  <si>
    <t>TBC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</si>
  <si>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</si>
  <si>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</si>
  <si>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</si>
  <si>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</si>
  <si>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</si>
  <si>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</si>
  <si>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</si>
  <si>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</si>
  <si>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</si>
  <si>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</si>
  <si>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</si>
  <si>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</si>
  <si>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Transfer the Cumulative Actual Cost to the Report worksheet.</t>
  </si>
  <si>
    <t>Actual Cost (AC) of Work Performed</t>
  </si>
  <si>
    <t>Insert new rows above this one</t>
  </si>
  <si>
    <t>Cumulative EV</t>
  </si>
  <si>
    <t>Total Actual Cost</t>
  </si>
  <si>
    <t>Cumulative Actual Cost (AC)</t>
  </si>
  <si>
    <t>Earned Value Analysis Report</t>
  </si>
  <si>
    <t>Prepared By:</t>
  </si>
  <si>
    <t>Date:</t>
  </si>
  <si>
    <t>[42]</t>
  </si>
  <si>
    <t>Summary:</t>
  </si>
  <si>
    <t>Planned Value (PV) or Budgeted Cost of Work Scheduled (BCWS)</t>
  </si>
  <si>
    <t>Total Budgeted Cost</t>
  </si>
  <si>
    <t>Cumulative Planned Value (PV)</t>
  </si>
  <si>
    <t>Actual Cost and Earned Value</t>
  </si>
  <si>
    <t>Project Performance Metrics</t>
  </si>
  <si>
    <t>Cost Variance (CV = EV - AC)</t>
  </si>
  <si>
    <t>Schedule Variance (SV = EV - PV)</t>
  </si>
  <si>
    <t>Cost Performance Index (CPI = EV/AC)</t>
  </si>
  <si>
    <t>Schedule Performance Index (SPI = EV/PV)</t>
  </si>
  <si>
    <t>Estimated Cost at Completion (EAC)</t>
  </si>
  <si>
    <t>Create Project</t>
  </si>
  <si>
    <t>Creation of Project Management Plan (PMP)</t>
  </si>
  <si>
    <t>Creation of Project Schedule</t>
  </si>
  <si>
    <t>Creation of Earned Value Management System (EVMS)</t>
  </si>
  <si>
    <t>Weekly Meeting</t>
  </si>
  <si>
    <t>Weekly Status Report 1</t>
  </si>
  <si>
    <t>Weekly Meeting 2</t>
  </si>
  <si>
    <t>Weekly Status Report 2</t>
  </si>
  <si>
    <t>Weekly Meeting 3</t>
  </si>
  <si>
    <t>Weekly Status Report 4</t>
  </si>
  <si>
    <t>Weekly Status Report 3</t>
  </si>
  <si>
    <t>Weekly Meeting 4</t>
  </si>
  <si>
    <t>Database Creation</t>
  </si>
  <si>
    <t>Table Creation &amp; Fill</t>
  </si>
  <si>
    <t>User Account Creation</t>
  </si>
  <si>
    <t>AC-2 Implementation</t>
  </si>
  <si>
    <t>AC-5 Implementation</t>
  </si>
  <si>
    <t>AC-8 Implementation</t>
  </si>
  <si>
    <t>AC-7 Implementation</t>
  </si>
  <si>
    <t>AU-8 Implementation</t>
  </si>
  <si>
    <t>Encryption Implementation</t>
  </si>
  <si>
    <t>AC-2 Functionality Test</t>
  </si>
  <si>
    <t>AC-5 Functionality Test</t>
  </si>
  <si>
    <t>AC-8 Functionality Test</t>
  </si>
  <si>
    <t>AC-7 Functionality Test</t>
  </si>
  <si>
    <t>AC-4 Functionality Test</t>
  </si>
  <si>
    <t>AU-8 Functionality Test</t>
  </si>
  <si>
    <t>Encryption Functionality Test</t>
  </si>
  <si>
    <t>CA-5 Plan of Action &amp; Milestones</t>
  </si>
  <si>
    <t>Project Presentation</t>
  </si>
  <si>
    <t>AT-4 Implementation</t>
  </si>
  <si>
    <t>AT-4 Functionality Test</t>
  </si>
  <si>
    <t>Yuping Jiang</t>
  </si>
  <si>
    <t>ITMS-528-DB-Project</t>
  </si>
  <si>
    <t>the project was completed before the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</si>
</sst>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0.0"/>
  </numFmts>
  <fonts count="16" x14ac:knownFonts="1">
    <font>
      <sz val="10"/>
      <color rgb="FF000000"/>
      <name val="Arial"/>
    </font>
    <font>
      <sz val="16"/>
      <name val="Arial"/>
    </font>
    <font>
      <sz val="10"/>
      <name val="Arial"/>
    </font>
    <font>
      <b/>
      <sz val="12"/>
      <name val="Arial"/>
    </font>
    <font>
      <i/>
      <sz val="10"/>
      <name val="Arial"/>
    </font>
    <font>
      <u/>
      <sz val="10"/>
      <color rgb="FF0000FF"/>
      <name val="Arial"/>
    </font>
    <font>
      <sz val="8"/>
      <name val="Arial"/>
    </font>
    <font>
      <sz val="14"/>
      <name val="Arial"/>
    </font>
    <font>
      <b/>
      <sz val="10"/>
      <color rgb="FFFFFFFF"/>
      <name val="Arial"/>
    </font>
    <font>
      <i/>
      <sz val="8"/>
      <name val="Arial"/>
    </font>
    <font>
      <b/>
      <sz val="10"/>
      <name val="Arial"/>
    </font>
    <font>
      <sz val="10"/>
      <name val="Arial"/>
    </font>
    <font>
      <sz val="6"/>
      <color rgb="FFFFFFFF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3B4E87"/>
        <bgColor rgb="FF3B4E87"/>
      </patternFill>
    </fill>
    <fill>
      <patternFill patternType="solid">
        <fgColor rgb="FFF0F0F0"/>
        <bgColor rgb="FFF0F0F0"/>
      </patternFill>
    </fill>
    <fill>
      <patternFill patternType="solid">
        <fgColor rgb="FFD6F4D9"/>
        <bgColor rgb="FFD6F4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9" fontId="2" fillId="0" borderId="2" xfId="0" applyNumberFormat="1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9" fillId="3" borderId="4" xfId="0" applyFont="1" applyFill="1" applyBorder="1" applyAlignment="1"/>
    <xf numFmtId="0" fontId="2" fillId="3" borderId="4" xfId="0" applyFont="1" applyFill="1" applyBorder="1" applyAlignment="1"/>
    <xf numFmtId="0" fontId="10" fillId="0" borderId="0" xfId="0" applyFont="1" applyAlignment="1">
      <alignment horizontal="right"/>
    </xf>
    <xf numFmtId="0" fontId="2" fillId="0" borderId="5" xfId="0" applyFont="1" applyBorder="1" applyAlignment="1"/>
    <xf numFmtId="0" fontId="2" fillId="0" borderId="0" xfId="0" applyFont="1" applyAlignment="1">
      <alignment horizontal="right"/>
    </xf>
    <xf numFmtId="0" fontId="2" fillId="4" borderId="4" xfId="0" applyFont="1" applyFill="1" applyBorder="1" applyAlignment="1"/>
    <xf numFmtId="0" fontId="2" fillId="0" borderId="6" xfId="0" applyFont="1" applyBorder="1" applyAlignment="1"/>
    <xf numFmtId="0" fontId="12" fillId="0" borderId="0" xfId="0" applyFont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2" fillId="0" borderId="2" xfId="0" applyFont="1" applyBorder="1" applyAlignment="1">
      <alignment horizontal="left"/>
    </xf>
    <xf numFmtId="0" fontId="10" fillId="0" borderId="5" xfId="0" applyFont="1" applyBorder="1" applyAlignment="1"/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3" borderId="4" xfId="0" applyFont="1" applyFill="1" applyBorder="1" applyAlignment="1">
      <alignment horizontal="right"/>
    </xf>
    <xf numFmtId="0" fontId="2" fillId="0" borderId="4" xfId="0" applyFont="1" applyBorder="1" applyAlignment="1"/>
    <xf numFmtId="0" fontId="13" fillId="0" borderId="4" xfId="0" applyFont="1" applyBorder="1" applyAlignment="1"/>
    <xf numFmtId="0" fontId="2" fillId="0" borderId="8" xfId="0" applyFont="1" applyBorder="1" applyAlignment="1"/>
    <xf numFmtId="0" fontId="0" fillId="0" borderId="4" xfId="0" applyFont="1" applyBorder="1" applyAlignment="1"/>
    <xf numFmtId="0" fontId="14" fillId="0" borderId="4" xfId="0" applyFont="1" applyBorder="1" applyAlignment="1"/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165" fontId="2" fillId="0" borderId="8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2" fontId="2" fillId="0" borderId="8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/>
    <xf numFmtId="165" fontId="2" fillId="3" borderId="4" xfId="0" applyNumberFormat="1" applyFont="1" applyFill="1" applyBorder="1" applyAlignment="1"/>
    <xf numFmtId="165" fontId="2" fillId="0" borderId="0" xfId="0" applyNumberFormat="1" applyFont="1" applyAlignment="1"/>
    <xf numFmtId="165" fontId="0" fillId="0" borderId="0" xfId="0" applyNumberFormat="1" applyFont="1" applyAlignment="1"/>
    <xf numFmtId="9" fontId="2" fillId="0" borderId="3" xfId="1" applyFont="1" applyBorder="1" applyAlignment="1"/>
    <xf numFmtId="9" fontId="2" fillId="0" borderId="2" xfId="1" applyFont="1" applyBorder="1" applyAlignment="1"/>
    <xf numFmtId="14" fontId="2" fillId="0" borderId="7" xfId="0" applyNumberFormat="1" applyFont="1" applyBorder="1" applyAlignment="1">
      <alignment horizontal="left"/>
    </xf>
    <xf numFmtId="0" fontId="11" fillId="0" borderId="7" xfId="0" applyFont="1" applyBorder="1"/>
    <xf numFmtId="0" fontId="2" fillId="0" borderId="0" xfId="0" applyFont="1" applyAlignment="1">
      <alignment horizontal="left" vertical="top" wrapText="1"/>
    </xf>
    <xf numFmtId="0" fontId="0" fillId="0" borderId="0" xfId="0" applyFont="1" applyAlignment="1"/>
    <xf numFmtId="0" fontId="2" fillId="0" borderId="4" xfId="0" applyFont="1" applyBorder="1" applyAlignment="1">
      <alignment horizontal="center"/>
    </xf>
    <xf numFmtId="0" fontId="11" fillId="0" borderId="4" xfId="0" applyFont="1" applyBorder="1"/>
  </cellXfs>
  <cellStyles count="2">
    <cellStyle name="常规" xfId="0" builtinId="0"/>
    <cellStyle name="百分比" xfId="1" builtinId="5"/>
  </cellStyles>
  <dxfs count="4">
    <dxf>
      <font>
        <color rgb="FFFF0000"/>
      </font>
      <fill>
        <patternFill patternType="none"/>
      </fill>
      <alignment wrapText="0" shrinkToFit="0"/>
    </dxf>
    <dxf>
      <font>
        <color rgb="FF006500"/>
      </font>
      <fill>
        <patternFill patternType="none"/>
      </fill>
      <alignment wrapText="0" shrinkToFit="0"/>
    </dxf>
    <dxf>
      <font>
        <color rgb="FF006500"/>
      </font>
      <fill>
        <patternFill patternType="none"/>
      </fill>
      <alignment wrapText="0" shrinkToFit="0"/>
    </dxf>
    <dxf>
      <font>
        <color rgb="FFFF0000"/>
      </font>
      <fill>
        <patternFill patternType="none"/>
      </fill>
      <alignment wrapTex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Planned Value</c:v>
          </c:tx>
          <c:spPr>
            <a:ln w="19050" cmpd="sng">
              <a:solidFill>
                <a:srgbClr val="000080"/>
              </a:solidFill>
            </a:ln>
          </c:spPr>
          <c:marker>
            <c:symbol val="none"/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Report!$D$55:$O$55</c:f>
              <c:numCache>
                <c:formatCode>General</c:formatCode>
                <c:ptCount val="12"/>
                <c:pt idx="0">
                  <c:v>79</c:v>
                </c:pt>
                <c:pt idx="1">
                  <c:v>137.5</c:v>
                </c:pt>
                <c:pt idx="2">
                  <c:v>191</c:v>
                </c:pt>
                <c:pt idx="3">
                  <c:v>568.57999999999993</c:v>
                </c:pt>
                <c:pt idx="4">
                  <c:v>568.57999999999993</c:v>
                </c:pt>
                <c:pt idx="5">
                  <c:v>568.57999999999993</c:v>
                </c:pt>
                <c:pt idx="6">
                  <c:v>568.57999999999993</c:v>
                </c:pt>
                <c:pt idx="7">
                  <c:v>568.57999999999993</c:v>
                </c:pt>
                <c:pt idx="8">
                  <c:v>568.57999999999993</c:v>
                </c:pt>
                <c:pt idx="9">
                  <c:v>568.57999999999993</c:v>
                </c:pt>
                <c:pt idx="10">
                  <c:v>568.57999999999993</c:v>
                </c:pt>
                <c:pt idx="11">
                  <c:v>568.57999999999993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22-4B2C-BCDD-2473D017C19A}"/>
            </c:ext>
          </c:extLst>
        </c:ser>
        <c:ser>
          <c:idx val="1"/>
          <c:order val="1"/>
          <c:tx>
            <c:v>Earned Value</c:v>
          </c:tx>
          <c:spPr>
            <a:ln w="19050" cmpd="sng">
              <a:solidFill>
                <a:srgbClr val="006500"/>
              </a:solidFill>
            </a:ln>
          </c:spPr>
          <c:marker>
            <c:symbol val="none"/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Report!$D$59:$O$59</c:f>
              <c:numCache>
                <c:formatCode>General</c:formatCode>
                <c:ptCount val="12"/>
                <c:pt idx="0">
                  <c:v>134</c:v>
                </c:pt>
                <c:pt idx="1">
                  <c:v>141</c:v>
                </c:pt>
                <c:pt idx="2">
                  <c:v>208.5</c:v>
                </c:pt>
                <c:pt idx="3">
                  <c:v>430.08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22-4B2C-BCDD-2473D017C19A}"/>
            </c:ext>
          </c:extLst>
        </c:ser>
        <c:ser>
          <c:idx val="2"/>
          <c:order val="2"/>
          <c:tx>
            <c:v>Actual Cost</c:v>
          </c:tx>
          <c:spPr>
            <a:ln w="19050" cmpd="sng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Report!$D$58:$O$58</c:f>
              <c:numCache>
                <c:formatCode>General</c:formatCode>
                <c:ptCount val="12"/>
                <c:pt idx="0">
                  <c:v>65.5</c:v>
                </c:pt>
                <c:pt idx="1">
                  <c:v>96.5</c:v>
                </c:pt>
                <c:pt idx="2">
                  <c:v>137.5</c:v>
                </c:pt>
                <c:pt idx="3">
                  <c:v>424.58</c:v>
                </c:pt>
                <c:pt idx="4">
                  <c:v>424.58</c:v>
                </c:pt>
                <c:pt idx="5">
                  <c:v>424.58</c:v>
                </c:pt>
                <c:pt idx="6">
                  <c:v>424.58</c:v>
                </c:pt>
                <c:pt idx="7">
                  <c:v>424.58</c:v>
                </c:pt>
                <c:pt idx="8">
                  <c:v>424.58</c:v>
                </c:pt>
                <c:pt idx="9">
                  <c:v>424.58</c:v>
                </c:pt>
                <c:pt idx="10">
                  <c:v>424.58</c:v>
                </c:pt>
                <c:pt idx="11">
                  <c:v>424.58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22-4B2C-BCDD-2473D017C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454482"/>
        <c:axId val="1292866131"/>
      </c:lineChart>
      <c:catAx>
        <c:axId val="10904544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</a:defRPr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292866131"/>
        <c:crosses val="autoZero"/>
        <c:auto val="1"/>
        <c:lblAlgn val="ctr"/>
        <c:lblOffset val="100"/>
        <c:noMultiLvlLbl val="1"/>
      </c:catAx>
      <c:valAx>
        <c:axId val="12928661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09045448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3003175</xdr:colOff>
      <xdr:row>5</xdr:row>
      <xdr:rowOff>67236</xdr:rowOff>
    </xdr:from>
    <xdr:ext cx="3451413" cy="2151529"/>
    <xdr:graphicFrame macro="">
      <xdr:nvGraphicFramePr>
        <xdr:cNvPr id="2" name="Chart 1" descr="Chart 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0</xdr:row>
      <xdr:rowOff>85725</xdr:rowOff>
    </xdr:from>
    <xdr:ext cx="1314450" cy="2952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19"/>
  <sheetViews>
    <sheetView showGridLines="0" zoomScale="85" zoomScaleNormal="85" workbookViewId="0">
      <selection activeCell="M5" sqref="M5"/>
    </sheetView>
  </sheetViews>
  <sheetFormatPr defaultColWidth="17.28515625" defaultRowHeight="15" customHeight="1" x14ac:dyDescent="0.2"/>
  <cols>
    <col min="1" max="1" width="6.5703125" customWidth="1"/>
    <col min="2" max="2" width="51.5703125" customWidth="1"/>
    <col min="3" max="3" width="7.85546875" customWidth="1"/>
    <col min="4" max="15" width="8.7109375" customWidth="1"/>
    <col min="16" max="16" width="8" customWidth="1"/>
    <col min="17" max="17" width="15.85546875" customWidth="1"/>
    <col min="18" max="26" width="8" customWidth="1"/>
  </cols>
  <sheetData>
    <row r="1" spans="1:17" ht="20.25" customHeight="1" x14ac:dyDescent="0.3">
      <c r="A1" s="1" t="s">
        <v>77</v>
      </c>
      <c r="B1" s="4"/>
      <c r="C1" s="4"/>
      <c r="D1" s="4"/>
      <c r="E1" s="4"/>
      <c r="F1" s="2"/>
      <c r="G1" s="4"/>
      <c r="H1" s="2"/>
      <c r="I1" s="2"/>
      <c r="J1" s="2"/>
      <c r="K1" s="2"/>
      <c r="L1" s="2"/>
      <c r="M1" s="2"/>
      <c r="N1" s="2"/>
      <c r="O1" s="8"/>
      <c r="Q1" s="2"/>
    </row>
    <row r="2" spans="1:17" ht="15.75" customHeight="1" x14ac:dyDescent="0.25">
      <c r="A2" s="3" t="s">
        <v>29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Q2" s="2"/>
    </row>
    <row r="3" spans="1:17" ht="12.75" customHeight="1" x14ac:dyDescent="0.2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Q3" s="6"/>
    </row>
    <row r="4" spans="1:17" ht="12.75" customHeight="1" x14ac:dyDescent="0.2">
      <c r="A4" s="4"/>
      <c r="B4" s="21" t="s">
        <v>30</v>
      </c>
      <c r="C4" s="23" t="s">
        <v>76</v>
      </c>
      <c r="D4" s="23"/>
      <c r="E4" s="23"/>
      <c r="F4" s="4"/>
      <c r="G4" s="4"/>
      <c r="H4" s="2"/>
      <c r="I4" s="2"/>
      <c r="J4" s="2"/>
      <c r="K4" s="2"/>
      <c r="L4" s="2"/>
      <c r="M4" s="2"/>
      <c r="N4" s="2"/>
      <c r="O4" s="2"/>
      <c r="Q4" s="7"/>
    </row>
    <row r="5" spans="1:17" ht="12.75" customHeight="1" x14ac:dyDescent="0.2">
      <c r="A5" s="4"/>
      <c r="B5" s="21" t="s">
        <v>31</v>
      </c>
      <c r="C5" s="52">
        <v>44529</v>
      </c>
      <c r="D5" s="53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Q5" s="2"/>
    </row>
    <row r="6" spans="1:17" ht="12.75" customHeight="1" x14ac:dyDescent="0.2">
      <c r="A6" s="4"/>
      <c r="B6" s="4"/>
      <c r="C6" s="24" t="s">
        <v>32</v>
      </c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Q6" s="2"/>
    </row>
    <row r="7" spans="1:17" ht="12.75" customHeight="1" x14ac:dyDescent="0.2">
      <c r="A7" s="4"/>
      <c r="B7" s="21"/>
      <c r="C7" s="56"/>
      <c r="D7" s="57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Q7" s="2"/>
    </row>
    <row r="8" spans="1:17" ht="12.75" customHeight="1" x14ac:dyDescent="0.2">
      <c r="A8" s="4"/>
      <c r="B8" s="4"/>
      <c r="C8" s="2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Q8" s="2"/>
    </row>
    <row r="9" spans="1:17" ht="12.75" customHeight="1" x14ac:dyDescent="0.2">
      <c r="A9" s="4" t="s">
        <v>33</v>
      </c>
      <c r="B9" s="21"/>
      <c r="C9" s="2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Q9" s="2"/>
    </row>
    <row r="10" spans="1:17" ht="12.75" customHeight="1" x14ac:dyDescent="0.2">
      <c r="A10" s="4"/>
      <c r="B10" s="54" t="s">
        <v>78</v>
      </c>
      <c r="C10" s="55"/>
      <c r="D10" s="55"/>
      <c r="E10" s="55"/>
      <c r="F10" s="4"/>
      <c r="G10" s="4"/>
      <c r="H10" s="2"/>
      <c r="I10" s="2"/>
      <c r="J10" s="2"/>
      <c r="K10" s="2"/>
      <c r="L10" s="2"/>
      <c r="M10" s="2"/>
      <c r="N10" s="2"/>
      <c r="O10" s="2"/>
      <c r="Q10" s="2"/>
    </row>
    <row r="11" spans="1:17" ht="12.75" customHeight="1" x14ac:dyDescent="0.2">
      <c r="A11" s="4"/>
      <c r="B11" s="55"/>
      <c r="C11" s="55"/>
      <c r="D11" s="55"/>
      <c r="E11" s="55"/>
      <c r="F11" s="4"/>
      <c r="G11" s="4"/>
      <c r="H11" s="2"/>
      <c r="I11" s="2"/>
      <c r="J11" s="2"/>
      <c r="K11" s="2"/>
      <c r="L11" s="2"/>
      <c r="M11" s="2"/>
      <c r="N11" s="2"/>
      <c r="O11" s="2"/>
      <c r="Q11" s="2"/>
    </row>
    <row r="12" spans="1:17" ht="12.75" customHeight="1" x14ac:dyDescent="0.2">
      <c r="A12" s="4"/>
      <c r="B12" s="55"/>
      <c r="C12" s="55"/>
      <c r="D12" s="55"/>
      <c r="E12" s="55"/>
      <c r="F12" s="4"/>
      <c r="G12" s="4"/>
      <c r="H12" s="2"/>
      <c r="I12" s="2"/>
      <c r="J12" s="2"/>
      <c r="K12" s="2"/>
      <c r="L12" s="2"/>
      <c r="M12" s="2"/>
      <c r="N12" s="2"/>
      <c r="O12" s="2"/>
      <c r="Q12" s="2"/>
    </row>
    <row r="13" spans="1:17" ht="12.75" customHeight="1" x14ac:dyDescent="0.2">
      <c r="A13" s="4"/>
      <c r="B13" s="55"/>
      <c r="C13" s="55"/>
      <c r="D13" s="55"/>
      <c r="E13" s="55"/>
      <c r="F13" s="4"/>
      <c r="G13" s="4"/>
      <c r="H13" s="2"/>
      <c r="I13" s="2"/>
      <c r="J13" s="2"/>
      <c r="K13" s="2"/>
      <c r="L13" s="2"/>
      <c r="M13" s="2"/>
      <c r="N13" s="2"/>
      <c r="O13" s="2"/>
      <c r="Q13" s="2"/>
    </row>
    <row r="14" spans="1:17" ht="12.75" customHeight="1" x14ac:dyDescent="0.2">
      <c r="A14" s="4"/>
      <c r="B14" s="55"/>
      <c r="C14" s="55"/>
      <c r="D14" s="55"/>
      <c r="E14" s="55"/>
      <c r="F14" s="4"/>
      <c r="G14" s="4"/>
      <c r="H14" s="2"/>
      <c r="I14" s="2"/>
      <c r="J14" s="2"/>
      <c r="K14" s="2"/>
      <c r="L14" s="2"/>
      <c r="M14" s="2"/>
      <c r="N14" s="2"/>
      <c r="O14" s="2"/>
      <c r="Q14" s="2"/>
    </row>
    <row r="15" spans="1:17" ht="12.75" customHeight="1" x14ac:dyDescent="0.2">
      <c r="A15" s="4"/>
      <c r="B15" s="55"/>
      <c r="C15" s="55"/>
      <c r="D15" s="55"/>
      <c r="E15" s="55"/>
      <c r="F15" s="4"/>
      <c r="G15" s="4"/>
      <c r="H15" s="2"/>
      <c r="I15" s="2"/>
      <c r="J15" s="2"/>
      <c r="K15" s="2"/>
      <c r="L15" s="2"/>
      <c r="M15" s="2"/>
      <c r="N15" s="2"/>
      <c r="O15" s="2"/>
      <c r="Q15" s="2"/>
    </row>
    <row r="16" spans="1:17" ht="12.75" customHeight="1" x14ac:dyDescent="0.2">
      <c r="A16" s="4"/>
      <c r="B16" s="55"/>
      <c r="C16" s="55"/>
      <c r="D16" s="55"/>
      <c r="E16" s="55"/>
      <c r="F16" s="4"/>
      <c r="G16" s="4"/>
      <c r="H16" s="2"/>
      <c r="I16" s="2"/>
      <c r="J16" s="2"/>
      <c r="K16" s="2"/>
      <c r="L16" s="2"/>
      <c r="M16" s="2"/>
      <c r="N16" s="2"/>
      <c r="O16" s="2"/>
      <c r="Q16" s="2"/>
    </row>
    <row r="17" spans="1:17" ht="12.75" customHeight="1" x14ac:dyDescent="0.2">
      <c r="A17" s="4"/>
      <c r="B17" s="55"/>
      <c r="C17" s="55"/>
      <c r="D17" s="55"/>
      <c r="E17" s="55"/>
      <c r="F17" s="4"/>
      <c r="G17" s="4"/>
      <c r="H17" s="2"/>
      <c r="I17" s="2"/>
      <c r="J17" s="2"/>
      <c r="K17" s="2"/>
      <c r="L17" s="2"/>
      <c r="M17" s="2"/>
      <c r="N17" s="2"/>
      <c r="O17" s="2"/>
      <c r="Q17" s="2"/>
    </row>
    <row r="18" spans="1:17" ht="12.75" customHeight="1" x14ac:dyDescent="0.2">
      <c r="A18" s="4"/>
      <c r="B18" s="55"/>
      <c r="C18" s="55"/>
      <c r="D18" s="55"/>
      <c r="E18" s="55"/>
      <c r="F18" s="4"/>
      <c r="G18" s="4"/>
      <c r="H18" s="2"/>
      <c r="I18" s="2"/>
      <c r="J18" s="2"/>
      <c r="K18" s="2"/>
      <c r="L18" s="2"/>
      <c r="M18" s="2"/>
      <c r="N18" s="2"/>
      <c r="O18" s="2"/>
      <c r="Q18" s="2"/>
    </row>
    <row r="19" spans="1:17" ht="12.75" customHeight="1" x14ac:dyDescent="0.2">
      <c r="A19" s="4"/>
      <c r="B19" s="4"/>
      <c r="C19" s="24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Q19" s="2"/>
    </row>
    <row r="20" spans="1:17" ht="15.75" customHeight="1" x14ac:dyDescent="0.25">
      <c r="A20" s="3" t="s">
        <v>34</v>
      </c>
      <c r="B20" s="4"/>
      <c r="C20" s="4"/>
      <c r="D20" s="5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Q20" s="2"/>
    </row>
    <row r="21" spans="1:17" ht="12.75" customHeight="1" x14ac:dyDescent="0.2">
      <c r="A21" s="9" t="s">
        <v>8</v>
      </c>
      <c r="B21" s="10" t="s">
        <v>9</v>
      </c>
      <c r="C21" s="11" t="s">
        <v>10</v>
      </c>
      <c r="D21" s="25">
        <v>1</v>
      </c>
      <c r="E21" s="25">
        <v>2</v>
      </c>
      <c r="F21" s="25">
        <v>3</v>
      </c>
      <c r="G21" s="25">
        <v>4</v>
      </c>
      <c r="H21" s="25">
        <v>5</v>
      </c>
      <c r="I21" s="25">
        <v>6</v>
      </c>
      <c r="J21" s="25">
        <v>7</v>
      </c>
      <c r="K21" s="25">
        <v>8</v>
      </c>
      <c r="L21" s="25">
        <v>9</v>
      </c>
      <c r="M21" s="25">
        <v>10</v>
      </c>
      <c r="N21" s="25">
        <v>11</v>
      </c>
      <c r="O21" s="25">
        <v>12</v>
      </c>
      <c r="Q21" s="26"/>
    </row>
    <row r="22" spans="1:17" ht="12.75" customHeight="1" x14ac:dyDescent="0.2">
      <c r="A22" s="39">
        <v>1.1000000000000001</v>
      </c>
      <c r="B22" s="15" t="s">
        <v>44</v>
      </c>
      <c r="C22" s="18">
        <f>SUM(D22:O22)</f>
        <v>15</v>
      </c>
      <c r="D22" s="15">
        <f>2.5*6</f>
        <v>15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"/>
      <c r="Q22" s="26"/>
    </row>
    <row r="23" spans="1:17" s="32" customFormat="1" ht="13.15" customHeight="1" x14ac:dyDescent="0.2">
      <c r="A23" s="40">
        <v>1.2</v>
      </c>
      <c r="B23" s="27" t="s">
        <v>45</v>
      </c>
      <c r="C23" s="33">
        <f t="shared" ref="C23:C52" si="0">SUM(D23:O23)</f>
        <v>160</v>
      </c>
      <c r="D23" s="16"/>
      <c r="E23" s="16"/>
      <c r="F23" s="16"/>
      <c r="G23" s="16">
        <f>(2.5*40)+(1.5*40)</f>
        <v>160</v>
      </c>
      <c r="H23" s="27"/>
      <c r="I23" s="27"/>
      <c r="J23" s="27"/>
      <c r="K23" s="27"/>
      <c r="L23" s="27"/>
      <c r="M23" s="27"/>
      <c r="N23" s="27"/>
      <c r="O23" s="27"/>
      <c r="P23" s="13"/>
      <c r="Q23" s="13"/>
    </row>
    <row r="24" spans="1:17" ht="12.75" customHeight="1" x14ac:dyDescent="0.2">
      <c r="A24" s="40">
        <v>1.3</v>
      </c>
      <c r="B24" s="16" t="s">
        <v>46</v>
      </c>
      <c r="C24" s="18">
        <f t="shared" si="0"/>
        <v>40</v>
      </c>
      <c r="D24" s="16">
        <f>2.5*4</f>
        <v>10</v>
      </c>
      <c r="E24" s="16">
        <f t="shared" ref="E24:G24" si="1">2.5*4</f>
        <v>10</v>
      </c>
      <c r="F24" s="16">
        <f t="shared" si="1"/>
        <v>10</v>
      </c>
      <c r="G24" s="16">
        <f t="shared" si="1"/>
        <v>10</v>
      </c>
      <c r="H24" s="16"/>
      <c r="I24" s="16"/>
      <c r="J24" s="16"/>
      <c r="K24" s="16"/>
      <c r="L24" s="16"/>
      <c r="M24" s="16"/>
      <c r="N24" s="16"/>
      <c r="O24" s="16"/>
      <c r="P24" s="4"/>
      <c r="Q24" s="2"/>
    </row>
    <row r="25" spans="1:17" ht="12.75" customHeight="1" x14ac:dyDescent="0.2">
      <c r="A25" s="40">
        <v>1.4</v>
      </c>
      <c r="B25" s="16" t="s">
        <v>47</v>
      </c>
      <c r="C25" s="18">
        <f t="shared" si="0"/>
        <v>30</v>
      </c>
      <c r="D25" s="16">
        <f>2.5*3</f>
        <v>7.5</v>
      </c>
      <c r="E25" s="16">
        <f t="shared" ref="E25:G25" si="2">2.5*3</f>
        <v>7.5</v>
      </c>
      <c r="F25" s="16">
        <f t="shared" si="2"/>
        <v>7.5</v>
      </c>
      <c r="G25" s="16">
        <f t="shared" si="2"/>
        <v>7.5</v>
      </c>
      <c r="H25" s="16"/>
      <c r="I25" s="16"/>
      <c r="J25" s="16"/>
      <c r="K25" s="16"/>
      <c r="L25" s="16"/>
      <c r="M25" s="16"/>
      <c r="N25" s="16"/>
      <c r="O25" s="16"/>
      <c r="P25" s="4"/>
      <c r="Q25" s="2"/>
    </row>
    <row r="26" spans="1:17" ht="12.75" customHeight="1" x14ac:dyDescent="0.2">
      <c r="A26" s="40">
        <v>1.5</v>
      </c>
      <c r="B26" s="16" t="s">
        <v>48</v>
      </c>
      <c r="C26" s="18">
        <f t="shared" si="0"/>
        <v>1.5</v>
      </c>
      <c r="D26" s="16">
        <v>1.5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4"/>
      <c r="Q26" s="2"/>
    </row>
    <row r="27" spans="1:17" ht="12.75" customHeight="1" x14ac:dyDescent="0.2">
      <c r="A27" s="40">
        <v>1.6</v>
      </c>
      <c r="B27" s="16" t="s">
        <v>49</v>
      </c>
      <c r="C27" s="18">
        <f t="shared" si="0"/>
        <v>10</v>
      </c>
      <c r="D27" s="16">
        <v>10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4"/>
      <c r="Q27" s="2"/>
    </row>
    <row r="28" spans="1:17" ht="12.75" customHeight="1" x14ac:dyDescent="0.2">
      <c r="A28" s="40">
        <v>1.7</v>
      </c>
      <c r="B28" s="16" t="s">
        <v>50</v>
      </c>
      <c r="C28" s="18">
        <f t="shared" si="0"/>
        <v>1</v>
      </c>
      <c r="D28" s="16"/>
      <c r="E28" s="16">
        <v>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4"/>
      <c r="Q28" s="2"/>
    </row>
    <row r="29" spans="1:17" ht="12.75" customHeight="1" x14ac:dyDescent="0.2">
      <c r="A29" s="40">
        <v>1.8</v>
      </c>
      <c r="B29" s="16" t="s">
        <v>51</v>
      </c>
      <c r="C29" s="18">
        <f t="shared" si="0"/>
        <v>10</v>
      </c>
      <c r="D29" s="16"/>
      <c r="E29" s="16">
        <v>10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4"/>
      <c r="Q29" s="2"/>
    </row>
    <row r="30" spans="1:17" s="49" customFormat="1" ht="12.75" customHeight="1" x14ac:dyDescent="0.2">
      <c r="A30" s="44">
        <v>1.9</v>
      </c>
      <c r="B30" s="46" t="s">
        <v>52</v>
      </c>
      <c r="C30" s="47">
        <f t="shared" si="0"/>
        <v>1</v>
      </c>
      <c r="D30" s="46"/>
      <c r="E30" s="46"/>
      <c r="F30" s="46">
        <v>1</v>
      </c>
      <c r="G30" s="46"/>
      <c r="H30" s="46"/>
      <c r="I30" s="46"/>
      <c r="J30" s="46"/>
      <c r="K30" s="46"/>
      <c r="L30" s="46"/>
      <c r="M30" s="46"/>
      <c r="N30" s="46"/>
      <c r="O30" s="46"/>
      <c r="P30" s="48"/>
      <c r="Q30" s="48"/>
    </row>
    <row r="31" spans="1:17" ht="12.75" customHeight="1" x14ac:dyDescent="0.2">
      <c r="A31" s="41">
        <v>1.1000000000000001</v>
      </c>
      <c r="B31" s="16" t="s">
        <v>54</v>
      </c>
      <c r="C31" s="18">
        <f t="shared" si="0"/>
        <v>10</v>
      </c>
      <c r="D31" s="16"/>
      <c r="E31" s="16"/>
      <c r="F31" s="16">
        <v>10</v>
      </c>
      <c r="G31" s="16"/>
      <c r="H31" s="16"/>
      <c r="I31" s="16"/>
      <c r="J31" s="16"/>
      <c r="K31" s="16"/>
      <c r="L31" s="16"/>
      <c r="M31" s="16"/>
      <c r="N31" s="16"/>
      <c r="O31" s="16"/>
      <c r="P31" s="4"/>
      <c r="Q31" s="2"/>
    </row>
    <row r="32" spans="1:17" ht="12.75" customHeight="1" x14ac:dyDescent="0.2">
      <c r="A32" s="42">
        <v>1.1100000000000001</v>
      </c>
      <c r="B32" s="36" t="s">
        <v>55</v>
      </c>
      <c r="C32" s="18">
        <f t="shared" si="0"/>
        <v>1</v>
      </c>
      <c r="D32" s="16"/>
      <c r="E32" s="16"/>
      <c r="F32" s="16"/>
      <c r="G32" s="16">
        <v>1</v>
      </c>
      <c r="H32" s="36"/>
      <c r="I32" s="36"/>
      <c r="J32" s="36"/>
      <c r="K32" s="36"/>
      <c r="L32" s="36"/>
      <c r="M32" s="36"/>
      <c r="N32" s="36"/>
      <c r="O32" s="36"/>
      <c r="P32" s="4"/>
      <c r="Q32" s="2"/>
    </row>
    <row r="33" spans="1:17" s="37" customFormat="1" ht="12.75" customHeight="1" x14ac:dyDescent="0.2">
      <c r="A33" s="42">
        <v>1.1200000000000001</v>
      </c>
      <c r="B33" s="36" t="s">
        <v>53</v>
      </c>
      <c r="C33" s="18">
        <f t="shared" si="0"/>
        <v>10</v>
      </c>
      <c r="D33" s="16"/>
      <c r="E33" s="16"/>
      <c r="F33" s="16"/>
      <c r="G33" s="16">
        <v>10</v>
      </c>
      <c r="H33" s="36"/>
      <c r="I33" s="36"/>
      <c r="J33" s="36"/>
      <c r="K33" s="36"/>
      <c r="L33" s="36"/>
      <c r="M33" s="36"/>
      <c r="N33" s="36"/>
      <c r="O33" s="36"/>
      <c r="P33" s="34"/>
      <c r="Q33" s="34"/>
    </row>
    <row r="34" spans="1:17" s="38" customFormat="1" ht="12.75" customHeight="1" x14ac:dyDescent="0.2">
      <c r="A34" s="42">
        <v>2.1</v>
      </c>
      <c r="B34" s="36" t="s">
        <v>56</v>
      </c>
      <c r="C34" s="18">
        <f t="shared" si="0"/>
        <v>20</v>
      </c>
      <c r="D34" s="16">
        <f>2.5*8</f>
        <v>20</v>
      </c>
      <c r="E34" s="16"/>
      <c r="F34" s="16"/>
      <c r="G34" s="16"/>
      <c r="H34" s="36"/>
      <c r="I34" s="36"/>
      <c r="J34" s="36"/>
      <c r="K34" s="36"/>
      <c r="L34" s="36"/>
      <c r="M34" s="36"/>
      <c r="N34" s="36"/>
      <c r="O34" s="36"/>
      <c r="P34" s="35"/>
      <c r="Q34" s="35"/>
    </row>
    <row r="35" spans="1:17" s="38" customFormat="1" ht="12.75" customHeight="1" x14ac:dyDescent="0.2">
      <c r="A35" s="42">
        <v>2.2000000000000002</v>
      </c>
      <c r="B35" s="36" t="s">
        <v>57</v>
      </c>
      <c r="C35" s="18">
        <f t="shared" si="0"/>
        <v>30</v>
      </c>
      <c r="D35" s="16">
        <f>1.5*10</f>
        <v>15</v>
      </c>
      <c r="E35" s="16">
        <f>1.5*10</f>
        <v>15</v>
      </c>
      <c r="F35" s="16"/>
      <c r="G35" s="16"/>
      <c r="H35" s="36"/>
      <c r="I35" s="36"/>
      <c r="J35" s="36"/>
      <c r="K35" s="36"/>
      <c r="L35" s="36"/>
      <c r="M35" s="36"/>
      <c r="N35" s="36"/>
      <c r="O35" s="36"/>
      <c r="P35" s="35"/>
      <c r="Q35" s="35"/>
    </row>
    <row r="36" spans="1:17" s="38" customFormat="1" ht="12.75" customHeight="1" x14ac:dyDescent="0.2">
      <c r="A36" s="42">
        <v>2.2999999999999998</v>
      </c>
      <c r="B36" s="36" t="s">
        <v>58</v>
      </c>
      <c r="C36" s="18">
        <f t="shared" si="0"/>
        <v>15</v>
      </c>
      <c r="D36" s="16"/>
      <c r="E36" s="16">
        <f>2.5*6</f>
        <v>15</v>
      </c>
      <c r="F36" s="16"/>
      <c r="G36" s="16"/>
      <c r="H36" s="36"/>
      <c r="I36" s="36"/>
      <c r="J36" s="36"/>
      <c r="K36" s="36"/>
      <c r="L36" s="36"/>
      <c r="M36" s="36"/>
      <c r="N36" s="36"/>
      <c r="O36" s="36"/>
      <c r="P36" s="35"/>
      <c r="Q36" s="35"/>
    </row>
    <row r="37" spans="1:17" s="38" customFormat="1" ht="12.75" customHeight="1" x14ac:dyDescent="0.2">
      <c r="A37" s="42">
        <v>2.4</v>
      </c>
      <c r="B37" s="36" t="s">
        <v>59</v>
      </c>
      <c r="C37" s="18">
        <f t="shared" si="0"/>
        <v>25</v>
      </c>
      <c r="D37" s="16"/>
      <c r="E37" s="16"/>
      <c r="F37" s="16">
        <f>2.5*10</f>
        <v>25</v>
      </c>
      <c r="G37" s="16"/>
      <c r="H37" s="36"/>
      <c r="I37" s="36"/>
      <c r="J37" s="36"/>
      <c r="K37" s="36"/>
      <c r="L37" s="36"/>
      <c r="M37" s="36"/>
      <c r="N37" s="36"/>
      <c r="O37" s="36"/>
      <c r="P37" s="35"/>
      <c r="Q37" s="35"/>
    </row>
    <row r="38" spans="1:17" s="38" customFormat="1" ht="12.75" customHeight="1" x14ac:dyDescent="0.2">
      <c r="A38" s="42">
        <v>2.5</v>
      </c>
      <c r="B38" s="36" t="s">
        <v>60</v>
      </c>
      <c r="C38" s="18">
        <f t="shared" si="0"/>
        <v>15</v>
      </c>
      <c r="D38" s="16"/>
      <c r="E38" s="16"/>
      <c r="F38" s="16"/>
      <c r="G38" s="16">
        <f>1.5*10</f>
        <v>15</v>
      </c>
      <c r="H38" s="36"/>
      <c r="I38" s="36"/>
      <c r="J38" s="36"/>
      <c r="K38" s="36"/>
      <c r="L38" s="36"/>
      <c r="M38" s="36"/>
      <c r="N38" s="36"/>
      <c r="O38" s="36"/>
      <c r="P38" s="35"/>
      <c r="Q38" s="35"/>
    </row>
    <row r="39" spans="1:17" s="38" customFormat="1" ht="12.75" customHeight="1" x14ac:dyDescent="0.2">
      <c r="A39" s="42">
        <v>2.6</v>
      </c>
      <c r="B39" s="36" t="s">
        <v>61</v>
      </c>
      <c r="C39" s="18">
        <f t="shared" si="0"/>
        <v>15</v>
      </c>
      <c r="D39" s="16"/>
      <c r="E39" s="16"/>
      <c r="F39" s="16"/>
      <c r="G39" s="16">
        <f>1.5*10</f>
        <v>15</v>
      </c>
      <c r="H39" s="36"/>
      <c r="I39" s="36"/>
      <c r="J39" s="36"/>
      <c r="K39" s="36"/>
      <c r="L39" s="36"/>
      <c r="M39" s="36"/>
      <c r="N39" s="36"/>
      <c r="O39" s="36"/>
      <c r="P39" s="35"/>
      <c r="Q39" s="35"/>
    </row>
    <row r="40" spans="1:17" s="38" customFormat="1" ht="12.75" customHeight="1" x14ac:dyDescent="0.2">
      <c r="A40" s="42">
        <v>2.7</v>
      </c>
      <c r="B40" s="36" t="s">
        <v>62</v>
      </c>
      <c r="C40" s="18">
        <f t="shared" si="0"/>
        <v>25</v>
      </c>
      <c r="D40" s="16"/>
      <c r="E40" s="16"/>
      <c r="F40" s="16"/>
      <c r="G40" s="16">
        <f>2.5*10</f>
        <v>25</v>
      </c>
      <c r="H40" s="36"/>
      <c r="I40" s="36"/>
      <c r="J40" s="36"/>
      <c r="K40" s="36"/>
      <c r="L40" s="36"/>
      <c r="M40" s="36"/>
      <c r="N40" s="36"/>
      <c r="O40" s="36"/>
      <c r="P40" s="35"/>
      <c r="Q40" s="35"/>
    </row>
    <row r="41" spans="1:17" s="38" customFormat="1" ht="12.75" customHeight="1" x14ac:dyDescent="0.2">
      <c r="A41" s="42">
        <v>2.8</v>
      </c>
      <c r="B41" s="36" t="s">
        <v>74</v>
      </c>
      <c r="C41" s="18">
        <f t="shared" si="0"/>
        <v>15</v>
      </c>
      <c r="D41" s="16"/>
      <c r="E41" s="16"/>
      <c r="F41" s="16"/>
      <c r="G41" s="16">
        <f>1.5*10</f>
        <v>15</v>
      </c>
      <c r="H41" s="36"/>
      <c r="I41" s="36"/>
      <c r="J41" s="36"/>
      <c r="K41" s="36"/>
      <c r="L41" s="36"/>
      <c r="M41" s="36"/>
      <c r="N41" s="36"/>
      <c r="O41" s="36"/>
      <c r="P41" s="35"/>
      <c r="Q41" s="35"/>
    </row>
    <row r="42" spans="1:17" s="38" customFormat="1" ht="12.75" customHeight="1" x14ac:dyDescent="0.2">
      <c r="A42" s="42">
        <v>2.9</v>
      </c>
      <c r="B42" s="36" t="s">
        <v>63</v>
      </c>
      <c r="C42" s="18">
        <f t="shared" si="0"/>
        <v>25</v>
      </c>
      <c r="D42" s="36"/>
      <c r="E42" s="36"/>
      <c r="F42" s="36"/>
      <c r="G42" s="36">
        <f>2.5*10</f>
        <v>25</v>
      </c>
      <c r="H42" s="36"/>
      <c r="I42" s="36"/>
      <c r="J42" s="36"/>
      <c r="K42" s="36"/>
      <c r="L42" s="36"/>
      <c r="M42" s="36"/>
      <c r="N42" s="36"/>
      <c r="O42" s="36"/>
      <c r="P42" s="35"/>
      <c r="Q42" s="35"/>
    </row>
    <row r="43" spans="1:17" s="38" customFormat="1" ht="12.75" customHeight="1" x14ac:dyDescent="0.2">
      <c r="A43" s="45">
        <v>2.1</v>
      </c>
      <c r="B43" s="36" t="s">
        <v>64</v>
      </c>
      <c r="C43" s="18">
        <f t="shared" si="0"/>
        <v>12</v>
      </c>
      <c r="D43" s="36"/>
      <c r="E43" s="36"/>
      <c r="F43" s="36"/>
      <c r="G43" s="36">
        <f>1.5*8</f>
        <v>12</v>
      </c>
      <c r="H43" s="36"/>
      <c r="I43" s="36"/>
      <c r="J43" s="36"/>
      <c r="K43" s="36"/>
      <c r="L43" s="36"/>
      <c r="M43" s="36"/>
      <c r="N43" s="36"/>
      <c r="O43" s="36"/>
      <c r="P43" s="35"/>
      <c r="Q43" s="35"/>
    </row>
    <row r="44" spans="1:17" s="38" customFormat="1" ht="12.75" customHeight="1" x14ac:dyDescent="0.2">
      <c r="A44" s="42">
        <v>3.1</v>
      </c>
      <c r="B44" s="36" t="s">
        <v>65</v>
      </c>
      <c r="C44" s="18">
        <f t="shared" si="0"/>
        <v>10</v>
      </c>
      <c r="D44" s="36"/>
      <c r="E44" s="36"/>
      <c r="F44" s="36"/>
      <c r="G44" s="36">
        <f>2.5*4</f>
        <v>10</v>
      </c>
      <c r="H44" s="36"/>
      <c r="I44" s="36"/>
      <c r="J44" s="36"/>
      <c r="K44" s="36"/>
      <c r="L44" s="36"/>
      <c r="M44" s="36"/>
      <c r="N44" s="36"/>
      <c r="O44" s="36"/>
      <c r="P44" s="35"/>
      <c r="Q44" s="35"/>
    </row>
    <row r="45" spans="1:17" s="38" customFormat="1" ht="12.75" customHeight="1" x14ac:dyDescent="0.2">
      <c r="A45" s="42">
        <v>3.2</v>
      </c>
      <c r="B45" s="36" t="s">
        <v>66</v>
      </c>
      <c r="C45" s="18">
        <f t="shared" si="0"/>
        <v>6</v>
      </c>
      <c r="D45" s="36"/>
      <c r="E45" s="36"/>
      <c r="F45" s="36"/>
      <c r="G45" s="36">
        <f>1.5*4</f>
        <v>6</v>
      </c>
      <c r="H45" s="36"/>
      <c r="I45" s="36"/>
      <c r="J45" s="36"/>
      <c r="K45" s="36"/>
      <c r="L45" s="36"/>
      <c r="M45" s="36"/>
      <c r="N45" s="36"/>
      <c r="O45" s="36"/>
      <c r="P45" s="35"/>
      <c r="Q45" s="35"/>
    </row>
    <row r="46" spans="1:17" s="38" customFormat="1" ht="12.75" customHeight="1" x14ac:dyDescent="0.2">
      <c r="A46" s="42">
        <v>3.3</v>
      </c>
      <c r="B46" s="36" t="s">
        <v>67</v>
      </c>
      <c r="C46" s="18">
        <f t="shared" si="0"/>
        <v>6</v>
      </c>
      <c r="D46" s="36"/>
      <c r="E46" s="36"/>
      <c r="F46" s="36"/>
      <c r="G46" s="36">
        <f>1.5*4</f>
        <v>6</v>
      </c>
      <c r="H46" s="36"/>
      <c r="I46" s="36"/>
      <c r="J46" s="36"/>
      <c r="K46" s="36"/>
      <c r="L46" s="36"/>
      <c r="M46" s="36"/>
      <c r="N46" s="36"/>
      <c r="O46" s="36"/>
      <c r="P46" s="35"/>
      <c r="Q46" s="35"/>
    </row>
    <row r="47" spans="1:17" s="38" customFormat="1" ht="12.75" customHeight="1" x14ac:dyDescent="0.2">
      <c r="A47" s="42">
        <v>3.4</v>
      </c>
      <c r="B47" s="36" t="s">
        <v>68</v>
      </c>
      <c r="C47" s="18">
        <f t="shared" si="0"/>
        <v>10</v>
      </c>
      <c r="D47" s="36"/>
      <c r="E47" s="36"/>
      <c r="F47" s="36"/>
      <c r="G47" s="36">
        <f>2.5*4</f>
        <v>10</v>
      </c>
      <c r="H47" s="36"/>
      <c r="I47" s="36"/>
      <c r="J47" s="36"/>
      <c r="K47" s="36"/>
      <c r="L47" s="36"/>
      <c r="M47" s="36"/>
      <c r="N47" s="36"/>
      <c r="O47" s="36"/>
      <c r="P47" s="35"/>
      <c r="Q47" s="35"/>
    </row>
    <row r="48" spans="1:17" s="38" customFormat="1" ht="12.75" customHeight="1" x14ac:dyDescent="0.2">
      <c r="A48" s="42">
        <v>3.5</v>
      </c>
      <c r="B48" s="36" t="s">
        <v>75</v>
      </c>
      <c r="C48" s="18">
        <f t="shared" si="0"/>
        <v>6</v>
      </c>
      <c r="D48" s="36"/>
      <c r="E48" s="36"/>
      <c r="F48" s="36"/>
      <c r="G48" s="36">
        <f>1.5*4</f>
        <v>6</v>
      </c>
      <c r="H48" s="36"/>
      <c r="I48" s="36"/>
      <c r="J48" s="36"/>
      <c r="K48" s="36"/>
      <c r="L48" s="36"/>
      <c r="M48" s="36"/>
      <c r="N48" s="36"/>
      <c r="O48" s="36"/>
      <c r="P48" s="35"/>
      <c r="Q48" s="35"/>
    </row>
    <row r="49" spans="1:17" s="38" customFormat="1" ht="12.75" customHeight="1" x14ac:dyDescent="0.2">
      <c r="A49" s="42">
        <v>3.6</v>
      </c>
      <c r="B49" s="36" t="s">
        <v>70</v>
      </c>
      <c r="C49" s="18">
        <f t="shared" si="0"/>
        <v>10</v>
      </c>
      <c r="D49" s="36"/>
      <c r="E49" s="36"/>
      <c r="F49" s="36"/>
      <c r="G49" s="36">
        <v>10</v>
      </c>
      <c r="H49" s="36"/>
      <c r="I49" s="36"/>
      <c r="J49" s="36"/>
      <c r="K49" s="36"/>
      <c r="L49" s="36"/>
      <c r="M49" s="36"/>
      <c r="N49" s="36"/>
      <c r="O49" s="36"/>
      <c r="P49" s="35"/>
      <c r="Q49" s="35"/>
    </row>
    <row r="50" spans="1:17" s="38" customFormat="1" ht="12.75" customHeight="1" x14ac:dyDescent="0.2">
      <c r="A50" s="42">
        <v>3.7</v>
      </c>
      <c r="B50" s="36" t="s">
        <v>71</v>
      </c>
      <c r="C50" s="18">
        <f t="shared" si="0"/>
        <v>6</v>
      </c>
      <c r="D50" s="36"/>
      <c r="E50" s="36"/>
      <c r="F50" s="36"/>
      <c r="G50" s="36">
        <f>1.5*4</f>
        <v>6</v>
      </c>
      <c r="H50" s="36"/>
      <c r="I50" s="36"/>
      <c r="J50" s="36"/>
      <c r="K50" s="36"/>
      <c r="L50" s="36"/>
      <c r="M50" s="36"/>
      <c r="N50" s="36"/>
      <c r="O50" s="36"/>
      <c r="P50" s="35"/>
      <c r="Q50" s="35"/>
    </row>
    <row r="51" spans="1:17" s="38" customFormat="1" ht="12.75" customHeight="1" x14ac:dyDescent="0.2">
      <c r="A51" s="42">
        <v>4.0999999999999996</v>
      </c>
      <c r="B51" s="36" t="s">
        <v>72</v>
      </c>
      <c r="C51" s="18">
        <f t="shared" si="0"/>
        <v>1.08</v>
      </c>
      <c r="D51" s="36"/>
      <c r="E51" s="36"/>
      <c r="F51" s="36"/>
      <c r="G51" s="36">
        <v>1.08</v>
      </c>
      <c r="H51" s="36"/>
      <c r="I51" s="36"/>
      <c r="J51" s="36"/>
      <c r="K51" s="36"/>
      <c r="L51" s="36"/>
      <c r="M51" s="36"/>
      <c r="N51" s="36"/>
      <c r="O51" s="36"/>
      <c r="P51" s="35"/>
      <c r="Q51" s="35"/>
    </row>
    <row r="52" spans="1:17" s="38" customFormat="1" ht="12.75" customHeight="1" x14ac:dyDescent="0.2">
      <c r="A52" s="43">
        <v>5</v>
      </c>
      <c r="B52" s="36" t="s">
        <v>73</v>
      </c>
      <c r="C52" s="18">
        <f t="shared" si="0"/>
        <v>27</v>
      </c>
      <c r="D52" s="36"/>
      <c r="E52" s="36"/>
      <c r="F52" s="36"/>
      <c r="G52" s="36">
        <v>27</v>
      </c>
      <c r="H52" s="36"/>
      <c r="I52" s="36"/>
      <c r="J52" s="36"/>
      <c r="K52" s="36"/>
      <c r="L52" s="36"/>
      <c r="M52" s="36"/>
      <c r="N52" s="36"/>
      <c r="O52" s="36"/>
      <c r="P52" s="35"/>
      <c r="Q52" s="35"/>
    </row>
    <row r="53" spans="1:17" ht="12.75" customHeight="1" x14ac:dyDescent="0.2">
      <c r="A53" s="17" t="s">
        <v>25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4"/>
      <c r="Q53" s="26"/>
    </row>
    <row r="54" spans="1:17" ht="12.75" customHeight="1" x14ac:dyDescent="0.2">
      <c r="A54" s="4"/>
      <c r="B54" s="19" t="s">
        <v>35</v>
      </c>
      <c r="C54" s="28">
        <f>SUM(C22:C53)</f>
        <v>568.58000000000004</v>
      </c>
      <c r="D54" s="20">
        <f t="shared" ref="D54:O54" si="3">SUM(D22:D53)</f>
        <v>79</v>
      </c>
      <c r="E54" s="20">
        <f t="shared" si="3"/>
        <v>58.5</v>
      </c>
      <c r="F54" s="20">
        <f t="shared" si="3"/>
        <v>53.5</v>
      </c>
      <c r="G54" s="20">
        <f t="shared" si="3"/>
        <v>377.58</v>
      </c>
      <c r="H54" s="20">
        <f t="shared" si="3"/>
        <v>0</v>
      </c>
      <c r="I54" s="20">
        <f t="shared" si="3"/>
        <v>0</v>
      </c>
      <c r="J54" s="20">
        <f t="shared" si="3"/>
        <v>0</v>
      </c>
      <c r="K54" s="20">
        <f t="shared" si="3"/>
        <v>0</v>
      </c>
      <c r="L54" s="20">
        <f t="shared" si="3"/>
        <v>0</v>
      </c>
      <c r="M54" s="20">
        <f t="shared" si="3"/>
        <v>0</v>
      </c>
      <c r="N54" s="20">
        <f t="shared" si="3"/>
        <v>0</v>
      </c>
      <c r="O54" s="20">
        <f t="shared" si="3"/>
        <v>0</v>
      </c>
      <c r="P54" s="4"/>
      <c r="Q54" s="2"/>
    </row>
    <row r="55" spans="1:17" ht="12.75" customHeight="1" x14ac:dyDescent="0.2">
      <c r="A55" s="4"/>
      <c r="B55" s="19"/>
      <c r="C55" s="21" t="s">
        <v>36</v>
      </c>
      <c r="D55" s="4">
        <f>IF(ISBLANK(D21),NA(),SUM($D54:D54))</f>
        <v>79</v>
      </c>
      <c r="E55" s="4">
        <f>IF(ISBLANK(E21),NA(),SUM($D54:E54))</f>
        <v>137.5</v>
      </c>
      <c r="F55" s="4">
        <f>IF(ISBLANK(F21),NA(),SUM($D54:F54))</f>
        <v>191</v>
      </c>
      <c r="G55" s="4">
        <f>IF(ISBLANK(G21),NA(),SUM($D54:G54))</f>
        <v>568.57999999999993</v>
      </c>
      <c r="H55" s="4">
        <f>IF(ISBLANK(H21),NA(),SUM($D54:H54))</f>
        <v>568.57999999999993</v>
      </c>
      <c r="I55" s="4">
        <f>IF(ISBLANK(I21),NA(),SUM($D54:I54))</f>
        <v>568.57999999999993</v>
      </c>
      <c r="J55" s="4">
        <f>IF(ISBLANK(J21),NA(),SUM($D54:J54))</f>
        <v>568.57999999999993</v>
      </c>
      <c r="K55" s="4">
        <f>IF(ISBLANK(K21),NA(),SUM($D54:K54))</f>
        <v>568.57999999999993</v>
      </c>
      <c r="L55" s="4">
        <f>IF(ISBLANK(L21),NA(),SUM($D54:L54))</f>
        <v>568.57999999999993</v>
      </c>
      <c r="M55" s="4">
        <f>IF(ISBLANK(M21),NA(),SUM($D54:M54))</f>
        <v>568.57999999999993</v>
      </c>
      <c r="N55" s="4">
        <f>IF(ISBLANK(N21),NA(),SUM($D54:N54))</f>
        <v>568.57999999999993</v>
      </c>
      <c r="O55" s="4">
        <f>IF(ISBLANK(O21),NA(),SUM($D54:O54))</f>
        <v>568.57999999999993</v>
      </c>
      <c r="P55" s="4"/>
      <c r="Q55" s="2"/>
    </row>
    <row r="56" spans="1:17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2"/>
    </row>
    <row r="57" spans="1:17" ht="15.75" customHeight="1" x14ac:dyDescent="0.25">
      <c r="A57" s="3" t="s">
        <v>37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2"/>
    </row>
    <row r="58" spans="1:17" ht="12.75" customHeight="1" x14ac:dyDescent="0.2">
      <c r="A58" s="4"/>
      <c r="B58" s="4"/>
      <c r="C58" s="21" t="s">
        <v>28</v>
      </c>
      <c r="D58" s="16">
        <f>AC!D43</f>
        <v>65.5</v>
      </c>
      <c r="E58" s="16">
        <f>AC!E43</f>
        <v>96.5</v>
      </c>
      <c r="F58" s="16">
        <f>AC!F43</f>
        <v>137.5</v>
      </c>
      <c r="G58" s="16">
        <f>AC!G43</f>
        <v>424.58</v>
      </c>
      <c r="H58" s="16">
        <f>AC!H43</f>
        <v>424.58</v>
      </c>
      <c r="I58" s="16">
        <f>AC!I43</f>
        <v>424.58</v>
      </c>
      <c r="J58" s="16">
        <f>AC!J43</f>
        <v>424.58</v>
      </c>
      <c r="K58" s="16">
        <f>AC!K43</f>
        <v>424.58</v>
      </c>
      <c r="L58" s="16">
        <f>AC!L43</f>
        <v>424.58</v>
      </c>
      <c r="M58" s="16">
        <f>AC!M43</f>
        <v>424.58</v>
      </c>
      <c r="N58" s="16">
        <f>AC!N43</f>
        <v>424.58</v>
      </c>
      <c r="O58" s="16">
        <f>AC!O43</f>
        <v>424.58</v>
      </c>
      <c r="P58" s="4"/>
      <c r="Q58" s="26"/>
    </row>
    <row r="59" spans="1:17" ht="12.75" customHeight="1" x14ac:dyDescent="0.2">
      <c r="A59" s="4"/>
      <c r="B59" s="4"/>
      <c r="C59" s="21" t="s">
        <v>7</v>
      </c>
      <c r="D59" s="16">
        <f>EV!D41</f>
        <v>134</v>
      </c>
      <c r="E59" s="16">
        <f>EV!E41</f>
        <v>141</v>
      </c>
      <c r="F59" s="16">
        <f>EV!F41</f>
        <v>208.5</v>
      </c>
      <c r="G59" s="16">
        <f>EV!G41</f>
        <v>430.08</v>
      </c>
      <c r="H59" s="16">
        <f>EV!H41</f>
        <v>0</v>
      </c>
      <c r="I59" s="16">
        <f>EV!I41</f>
        <v>0</v>
      </c>
      <c r="J59" s="16">
        <f>EV!J41</f>
        <v>0</v>
      </c>
      <c r="K59" s="16">
        <f>EV!K41</f>
        <v>0</v>
      </c>
      <c r="L59" s="16">
        <f>EV!L41</f>
        <v>0</v>
      </c>
      <c r="M59" s="16">
        <f>EV!M41</f>
        <v>0</v>
      </c>
      <c r="N59" s="16">
        <f>EV!N41</f>
        <v>0</v>
      </c>
      <c r="O59" s="16">
        <f>EV!O41</f>
        <v>0</v>
      </c>
      <c r="P59" s="4"/>
      <c r="Q59" s="26"/>
    </row>
    <row r="60" spans="1:17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2"/>
    </row>
    <row r="61" spans="1:17" ht="15.75" customHeight="1" x14ac:dyDescent="0.25">
      <c r="A61" s="3" t="s">
        <v>38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2"/>
    </row>
    <row r="62" spans="1:17" ht="12.75" customHeight="1" x14ac:dyDescent="0.2">
      <c r="A62" s="2"/>
      <c r="B62" s="2"/>
      <c r="C62" s="21" t="s">
        <v>39</v>
      </c>
      <c r="D62" s="21">
        <f t="shared" ref="D62:O62" si="4">IF(AND(ISBLANK(D58),ISBLANK(D59))," - ",D59-D58)</f>
        <v>68.5</v>
      </c>
      <c r="E62" s="21">
        <f t="shared" si="4"/>
        <v>44.5</v>
      </c>
      <c r="F62" s="21">
        <f>IF(AND(ISBLANK(F58),ISBLANK(F59))," - ",F59-F58)</f>
        <v>71</v>
      </c>
      <c r="G62" s="21">
        <f t="shared" si="4"/>
        <v>5.5</v>
      </c>
      <c r="H62" s="21">
        <f t="shared" si="4"/>
        <v>-424.58</v>
      </c>
      <c r="I62" s="21">
        <f t="shared" si="4"/>
        <v>-424.58</v>
      </c>
      <c r="J62" s="21">
        <f t="shared" si="4"/>
        <v>-424.58</v>
      </c>
      <c r="K62" s="21">
        <f t="shared" si="4"/>
        <v>-424.58</v>
      </c>
      <c r="L62" s="21">
        <f t="shared" si="4"/>
        <v>-424.58</v>
      </c>
      <c r="M62" s="21">
        <f t="shared" si="4"/>
        <v>-424.58</v>
      </c>
      <c r="N62" s="21">
        <f t="shared" si="4"/>
        <v>-424.58</v>
      </c>
      <c r="O62" s="21">
        <f t="shared" si="4"/>
        <v>-424.58</v>
      </c>
      <c r="Q62" s="2"/>
    </row>
    <row r="63" spans="1:17" ht="12.75" customHeight="1" x14ac:dyDescent="0.2">
      <c r="A63" s="2"/>
      <c r="B63" s="2"/>
      <c r="C63" s="21" t="s">
        <v>40</v>
      </c>
      <c r="D63" s="21">
        <f t="shared" ref="D63:O63" si="5">IF(AND(ISBLANK(D58),ISBLANK(D59))," - ",D59-D55)</f>
        <v>55</v>
      </c>
      <c r="E63" s="21">
        <f t="shared" si="5"/>
        <v>3.5</v>
      </c>
      <c r="F63" s="21">
        <f t="shared" si="5"/>
        <v>17.5</v>
      </c>
      <c r="G63" s="21">
        <f>IF(AND(ISBLANK(G58),ISBLANK(G59))," - ",G59-G55)</f>
        <v>-138.49999999999994</v>
      </c>
      <c r="H63" s="21">
        <f t="shared" si="5"/>
        <v>-568.57999999999993</v>
      </c>
      <c r="I63" s="21">
        <f t="shared" si="5"/>
        <v>-568.57999999999993</v>
      </c>
      <c r="J63" s="21">
        <f t="shared" si="5"/>
        <v>-568.57999999999993</v>
      </c>
      <c r="K63" s="21">
        <f t="shared" si="5"/>
        <v>-568.57999999999993</v>
      </c>
      <c r="L63" s="21">
        <f t="shared" si="5"/>
        <v>-568.57999999999993</v>
      </c>
      <c r="M63" s="21">
        <f t="shared" si="5"/>
        <v>-568.57999999999993</v>
      </c>
      <c r="N63" s="21">
        <f t="shared" si="5"/>
        <v>-568.57999999999993</v>
      </c>
      <c r="O63" s="21">
        <f t="shared" si="5"/>
        <v>-568.57999999999993</v>
      </c>
      <c r="Q63" s="2"/>
    </row>
    <row r="64" spans="1:17" ht="12.75" customHeight="1" x14ac:dyDescent="0.2">
      <c r="A64" s="2"/>
      <c r="B64" s="2"/>
      <c r="C64" s="21" t="s">
        <v>41</v>
      </c>
      <c r="D64" s="29">
        <f t="shared" ref="D64:O64" si="6">IF(AND(ISBLANK(D58),ISBLANK(D59))," - ",D59/D58)</f>
        <v>2.0458015267175571</v>
      </c>
      <c r="E64" s="29">
        <f t="shared" si="6"/>
        <v>1.4611398963730571</v>
      </c>
      <c r="F64" s="29">
        <f t="shared" si="6"/>
        <v>1.5163636363636364</v>
      </c>
      <c r="G64" s="29">
        <f t="shared" si="6"/>
        <v>1.0129539780488954</v>
      </c>
      <c r="H64" s="29">
        <f t="shared" si="6"/>
        <v>0</v>
      </c>
      <c r="I64" s="29">
        <f t="shared" si="6"/>
        <v>0</v>
      </c>
      <c r="J64" s="29">
        <f t="shared" si="6"/>
        <v>0</v>
      </c>
      <c r="K64" s="29">
        <f t="shared" si="6"/>
        <v>0</v>
      </c>
      <c r="L64" s="29">
        <f t="shared" si="6"/>
        <v>0</v>
      </c>
      <c r="M64" s="29">
        <f t="shared" si="6"/>
        <v>0</v>
      </c>
      <c r="N64" s="29">
        <f t="shared" si="6"/>
        <v>0</v>
      </c>
      <c r="O64" s="29">
        <f t="shared" si="6"/>
        <v>0</v>
      </c>
      <c r="Q64" s="2"/>
    </row>
    <row r="65" spans="1:17" ht="12.75" customHeight="1" x14ac:dyDescent="0.2">
      <c r="A65" s="2"/>
      <c r="B65" s="2"/>
      <c r="C65" s="21" t="s">
        <v>42</v>
      </c>
      <c r="D65" s="29">
        <f t="shared" ref="D65:O65" si="7">IF(AND(ISBLANK(D58),ISBLANK(D59))," - ",D59/D55)</f>
        <v>1.6962025316455696</v>
      </c>
      <c r="E65" s="29">
        <f t="shared" si="7"/>
        <v>1.0254545454545454</v>
      </c>
      <c r="F65" s="29">
        <f t="shared" si="7"/>
        <v>1.0916230366492146</v>
      </c>
      <c r="G65" s="29">
        <f t="shared" si="7"/>
        <v>0.75641070737627081</v>
      </c>
      <c r="H65" s="29">
        <f t="shared" si="7"/>
        <v>0</v>
      </c>
      <c r="I65" s="29">
        <f t="shared" si="7"/>
        <v>0</v>
      </c>
      <c r="J65" s="29">
        <f t="shared" si="7"/>
        <v>0</v>
      </c>
      <c r="K65" s="29">
        <f t="shared" si="7"/>
        <v>0</v>
      </c>
      <c r="L65" s="29">
        <f t="shared" si="7"/>
        <v>0</v>
      </c>
      <c r="M65" s="29">
        <f t="shared" si="7"/>
        <v>0</v>
      </c>
      <c r="N65" s="29">
        <f t="shared" si="7"/>
        <v>0</v>
      </c>
      <c r="O65" s="29">
        <f t="shared" si="7"/>
        <v>0</v>
      </c>
      <c r="Q65" s="2"/>
    </row>
    <row r="66" spans="1:17" ht="12.75" customHeight="1" x14ac:dyDescent="0.2">
      <c r="A66" s="2"/>
      <c r="B66" s="2"/>
      <c r="C66" s="21" t="s">
        <v>43</v>
      </c>
      <c r="D66" s="30">
        <f t="shared" ref="D66:O66" si="8">IF(AND(ISBLANK(D58),ISBLANK(D59))," - ",$C$54/D64)</f>
        <v>277.92529850746274</v>
      </c>
      <c r="E66" s="30">
        <f t="shared" si="8"/>
        <v>389.1345390070922</v>
      </c>
      <c r="F66" s="30">
        <f t="shared" si="8"/>
        <v>374.96282973621106</v>
      </c>
      <c r="G66" s="30">
        <f t="shared" si="8"/>
        <v>561.30881789434522</v>
      </c>
      <c r="H66" s="30" t="e">
        <f t="shared" si="8"/>
        <v>#DIV/0!</v>
      </c>
      <c r="I66" s="30" t="e">
        <f t="shared" si="8"/>
        <v>#DIV/0!</v>
      </c>
      <c r="J66" s="30" t="e">
        <f t="shared" si="8"/>
        <v>#DIV/0!</v>
      </c>
      <c r="K66" s="30" t="e">
        <f t="shared" si="8"/>
        <v>#DIV/0!</v>
      </c>
      <c r="L66" s="30" t="e">
        <f t="shared" si="8"/>
        <v>#DIV/0!</v>
      </c>
      <c r="M66" s="30" t="e">
        <f t="shared" si="8"/>
        <v>#DIV/0!</v>
      </c>
      <c r="N66" s="30" t="e">
        <f t="shared" si="8"/>
        <v>#DIV/0!</v>
      </c>
      <c r="O66" s="30" t="e">
        <f t="shared" si="8"/>
        <v>#DIV/0!</v>
      </c>
      <c r="Q66" s="2"/>
    </row>
    <row r="67" spans="1:17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2"/>
    </row>
    <row r="68" spans="1:17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2"/>
    </row>
    <row r="69" spans="1:17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2"/>
    </row>
    <row r="70" spans="1:17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2"/>
    </row>
    <row r="71" spans="1:17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2"/>
    </row>
    <row r="72" spans="1:17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2"/>
    </row>
    <row r="73" spans="1:17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2"/>
    </row>
    <row r="74" spans="1:17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2"/>
    </row>
    <row r="75" spans="1:17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</row>
    <row r="76" spans="1:17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</row>
    <row r="77" spans="1:17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2"/>
    </row>
    <row r="78" spans="1:17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</row>
    <row r="79" spans="1:17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</row>
    <row r="80" spans="1:17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2"/>
    </row>
    <row r="81" spans="1:17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2"/>
    </row>
    <row r="82" spans="1:17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2"/>
    </row>
    <row r="83" spans="1:17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</row>
    <row r="84" spans="1:17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</row>
    <row r="85" spans="1:17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2"/>
    </row>
    <row r="86" spans="1:17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2"/>
    </row>
    <row r="87" spans="1:17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2"/>
    </row>
    <row r="88" spans="1:17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2"/>
    </row>
    <row r="89" spans="1:17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</row>
    <row r="90" spans="1:17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</row>
    <row r="91" spans="1:17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</row>
    <row r="92" spans="1:17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</row>
    <row r="93" spans="1:17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</row>
    <row r="94" spans="1:17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</row>
    <row r="95" spans="1:17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</row>
    <row r="96" spans="1:17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</row>
    <row r="97" spans="1:17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2"/>
    </row>
    <row r="98" spans="1:17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2"/>
    </row>
    <row r="99" spans="1:17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2"/>
    </row>
    <row r="100" spans="1:17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2"/>
    </row>
    <row r="101" spans="1:17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2"/>
    </row>
    <row r="102" spans="1:17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2"/>
    </row>
    <row r="103" spans="1:17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2"/>
    </row>
    <row r="104" spans="1:17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</row>
    <row r="105" spans="1:17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2"/>
    </row>
    <row r="106" spans="1:17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2"/>
    </row>
    <row r="107" spans="1:17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2"/>
    </row>
    <row r="108" spans="1:17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</row>
    <row r="109" spans="1:17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2"/>
    </row>
    <row r="110" spans="1:17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2"/>
    </row>
    <row r="111" spans="1:17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2"/>
    </row>
    <row r="112" spans="1:17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2"/>
    </row>
    <row r="113" spans="1:17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2"/>
    </row>
    <row r="114" spans="1:17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2"/>
    </row>
    <row r="115" spans="1:17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2"/>
    </row>
    <row r="116" spans="1:17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2"/>
    </row>
    <row r="117" spans="1:17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2"/>
    </row>
    <row r="118" spans="1:17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2"/>
    </row>
    <row r="119" spans="1:17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2"/>
    </row>
    <row r="120" spans="1:17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2"/>
    </row>
    <row r="121" spans="1:17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2"/>
    </row>
    <row r="122" spans="1:17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2"/>
    </row>
    <row r="123" spans="1:17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2"/>
    </row>
    <row r="124" spans="1:17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2"/>
    </row>
    <row r="125" spans="1:17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2"/>
    </row>
    <row r="126" spans="1:17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2"/>
    </row>
    <row r="127" spans="1:17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2"/>
    </row>
    <row r="128" spans="1:17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2"/>
    </row>
    <row r="129" spans="1:17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2"/>
    </row>
    <row r="130" spans="1:17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2"/>
    </row>
    <row r="131" spans="1:17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2"/>
    </row>
    <row r="132" spans="1:17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2"/>
    </row>
    <row r="133" spans="1:17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2"/>
    </row>
    <row r="134" spans="1:17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2"/>
    </row>
    <row r="135" spans="1:17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2"/>
    </row>
    <row r="136" spans="1:17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2"/>
    </row>
    <row r="137" spans="1:17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2"/>
    </row>
    <row r="138" spans="1:17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2"/>
    </row>
    <row r="139" spans="1:17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2"/>
    </row>
    <row r="140" spans="1:17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2"/>
    </row>
    <row r="141" spans="1:17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2"/>
    </row>
    <row r="142" spans="1:17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2"/>
    </row>
    <row r="143" spans="1:17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2"/>
    </row>
    <row r="144" spans="1:17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2"/>
    </row>
    <row r="145" spans="1:17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2"/>
    </row>
    <row r="146" spans="1:17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2"/>
    </row>
    <row r="147" spans="1:17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2"/>
    </row>
    <row r="148" spans="1:17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2"/>
    </row>
    <row r="149" spans="1:17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2"/>
    </row>
    <row r="150" spans="1:17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2"/>
    </row>
    <row r="151" spans="1:17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2"/>
    </row>
    <row r="152" spans="1:17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2"/>
    </row>
    <row r="153" spans="1:17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2"/>
    </row>
    <row r="154" spans="1:17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2"/>
    </row>
    <row r="155" spans="1:17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2"/>
    </row>
    <row r="156" spans="1:17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2"/>
    </row>
    <row r="157" spans="1:17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2"/>
    </row>
    <row r="158" spans="1:17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2"/>
    </row>
    <row r="159" spans="1:17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2"/>
    </row>
    <row r="160" spans="1:17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2"/>
    </row>
    <row r="161" spans="1:17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2"/>
    </row>
    <row r="162" spans="1:17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2"/>
    </row>
    <row r="163" spans="1:17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2"/>
    </row>
    <row r="164" spans="1:17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2"/>
    </row>
    <row r="165" spans="1:17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2"/>
    </row>
    <row r="166" spans="1:17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2"/>
    </row>
    <row r="167" spans="1:17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2"/>
    </row>
    <row r="168" spans="1:17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2"/>
    </row>
    <row r="169" spans="1:17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2"/>
    </row>
    <row r="170" spans="1:17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2"/>
    </row>
    <row r="171" spans="1:17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2"/>
    </row>
    <row r="172" spans="1:17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2"/>
    </row>
    <row r="173" spans="1:17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2"/>
    </row>
    <row r="174" spans="1:17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2"/>
    </row>
    <row r="175" spans="1:17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2"/>
    </row>
    <row r="176" spans="1:17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2"/>
    </row>
    <row r="177" spans="1:17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2"/>
    </row>
    <row r="178" spans="1:17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2"/>
    </row>
    <row r="179" spans="1:17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2"/>
    </row>
    <row r="180" spans="1:17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2"/>
    </row>
    <row r="181" spans="1:17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2"/>
    </row>
    <row r="182" spans="1:17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2"/>
    </row>
    <row r="183" spans="1:17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2"/>
    </row>
    <row r="184" spans="1:17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2"/>
    </row>
    <row r="185" spans="1:17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</row>
    <row r="186" spans="1:17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2"/>
    </row>
    <row r="187" spans="1:17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2"/>
    </row>
    <row r="188" spans="1:17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2"/>
    </row>
    <row r="189" spans="1:17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2"/>
    </row>
    <row r="190" spans="1:17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2"/>
    </row>
    <row r="191" spans="1:17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2"/>
    </row>
    <row r="192" spans="1:17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2"/>
    </row>
    <row r="193" spans="1:17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2"/>
    </row>
    <row r="194" spans="1:17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2"/>
    </row>
    <row r="195" spans="1:17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2"/>
    </row>
    <row r="196" spans="1:17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2"/>
    </row>
    <row r="197" spans="1:17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2"/>
    </row>
    <row r="198" spans="1:17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2"/>
    </row>
    <row r="199" spans="1:17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2"/>
    </row>
    <row r="200" spans="1:17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2"/>
    </row>
    <row r="201" spans="1:17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2"/>
    </row>
    <row r="202" spans="1:17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2"/>
    </row>
    <row r="203" spans="1:17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2"/>
    </row>
    <row r="204" spans="1:17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2"/>
    </row>
    <row r="205" spans="1:17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2"/>
    </row>
    <row r="206" spans="1:17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2"/>
    </row>
    <row r="207" spans="1:17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2"/>
    </row>
    <row r="208" spans="1:17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2"/>
    </row>
    <row r="209" spans="1:17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2"/>
    </row>
    <row r="210" spans="1:17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2"/>
    </row>
    <row r="211" spans="1:17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2"/>
    </row>
    <row r="212" spans="1:17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2"/>
    </row>
    <row r="213" spans="1:17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2"/>
    </row>
    <row r="214" spans="1:17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2"/>
    </row>
    <row r="215" spans="1:17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2"/>
    </row>
    <row r="216" spans="1:17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2"/>
    </row>
    <row r="217" spans="1:17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2"/>
    </row>
    <row r="218" spans="1:17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2"/>
    </row>
    <row r="219" spans="1:17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2"/>
    </row>
    <row r="220" spans="1:17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</row>
    <row r="221" spans="1:17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2"/>
    </row>
    <row r="222" spans="1:17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2"/>
    </row>
    <row r="223" spans="1:17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2"/>
    </row>
    <row r="224" spans="1:17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2"/>
    </row>
    <row r="225" spans="1:17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2"/>
    </row>
    <row r="226" spans="1:17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2"/>
    </row>
    <row r="227" spans="1:17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2"/>
    </row>
    <row r="228" spans="1:17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2"/>
    </row>
    <row r="229" spans="1:17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2"/>
    </row>
    <row r="230" spans="1:17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2"/>
    </row>
    <row r="231" spans="1:17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2"/>
    </row>
    <row r="232" spans="1:17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2"/>
    </row>
    <row r="233" spans="1:17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2"/>
    </row>
    <row r="234" spans="1:17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2"/>
    </row>
    <row r="235" spans="1:17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2"/>
    </row>
    <row r="236" spans="1:17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2"/>
    </row>
    <row r="237" spans="1:17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2"/>
    </row>
    <row r="238" spans="1:17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2"/>
    </row>
    <row r="239" spans="1:17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2"/>
    </row>
    <row r="240" spans="1:17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2"/>
    </row>
    <row r="241" spans="1:17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2"/>
    </row>
    <row r="242" spans="1:17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2"/>
    </row>
    <row r="243" spans="1:17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2"/>
    </row>
    <row r="244" spans="1:17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2"/>
    </row>
    <row r="245" spans="1:17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2"/>
    </row>
    <row r="246" spans="1:17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2"/>
    </row>
    <row r="247" spans="1:17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2"/>
    </row>
    <row r="248" spans="1:17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2"/>
    </row>
    <row r="249" spans="1:17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2"/>
    </row>
    <row r="250" spans="1:17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2"/>
    </row>
    <row r="251" spans="1:17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2"/>
    </row>
    <row r="252" spans="1:17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2"/>
    </row>
    <row r="253" spans="1:17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2"/>
    </row>
    <row r="254" spans="1:17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2"/>
    </row>
    <row r="255" spans="1:17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2"/>
    </row>
    <row r="256" spans="1:17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2"/>
    </row>
    <row r="257" spans="1:17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2"/>
    </row>
    <row r="258" spans="1:17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2"/>
    </row>
    <row r="259" spans="1:17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2"/>
    </row>
    <row r="260" spans="1:17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2"/>
    </row>
    <row r="261" spans="1:17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2"/>
    </row>
    <row r="262" spans="1:17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2"/>
    </row>
    <row r="263" spans="1:17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2"/>
    </row>
    <row r="264" spans="1:17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2"/>
    </row>
    <row r="265" spans="1:17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2"/>
    </row>
    <row r="266" spans="1:17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2"/>
    </row>
    <row r="267" spans="1:17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2"/>
    </row>
    <row r="268" spans="1:17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2"/>
    </row>
    <row r="269" spans="1:17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2"/>
    </row>
    <row r="270" spans="1:17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2"/>
    </row>
    <row r="271" spans="1:17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2"/>
    </row>
    <row r="272" spans="1:17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2"/>
    </row>
    <row r="273" spans="1:17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2"/>
    </row>
    <row r="274" spans="1:17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2"/>
    </row>
    <row r="275" spans="1:17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2"/>
    </row>
    <row r="276" spans="1:17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2"/>
    </row>
    <row r="277" spans="1:17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2"/>
    </row>
    <row r="278" spans="1:17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2"/>
    </row>
    <row r="279" spans="1:17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2"/>
    </row>
    <row r="280" spans="1:17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2"/>
    </row>
    <row r="281" spans="1:17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2"/>
    </row>
    <row r="282" spans="1:17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2"/>
    </row>
    <row r="283" spans="1:17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2"/>
    </row>
    <row r="284" spans="1:17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2"/>
    </row>
    <row r="285" spans="1:17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2"/>
    </row>
    <row r="286" spans="1:17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2"/>
    </row>
    <row r="287" spans="1:17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2"/>
    </row>
    <row r="288" spans="1:17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2"/>
    </row>
    <row r="289" spans="1:17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2"/>
    </row>
    <row r="290" spans="1:17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2"/>
    </row>
    <row r="291" spans="1:17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2"/>
    </row>
    <row r="292" spans="1:17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2"/>
    </row>
    <row r="293" spans="1:17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2"/>
    </row>
    <row r="294" spans="1:17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2"/>
    </row>
    <row r="295" spans="1:17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2"/>
    </row>
    <row r="296" spans="1:17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2"/>
    </row>
    <row r="297" spans="1:17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2"/>
    </row>
    <row r="298" spans="1:17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2"/>
    </row>
    <row r="299" spans="1:17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2"/>
    </row>
    <row r="300" spans="1:17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2"/>
    </row>
    <row r="301" spans="1:17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2"/>
    </row>
    <row r="302" spans="1:17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2"/>
    </row>
    <row r="303" spans="1:17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2"/>
    </row>
    <row r="304" spans="1:17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2"/>
    </row>
    <row r="305" spans="1:17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2"/>
    </row>
    <row r="306" spans="1:17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2"/>
    </row>
    <row r="307" spans="1:17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2"/>
    </row>
    <row r="308" spans="1:17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2"/>
    </row>
    <row r="309" spans="1:17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2"/>
    </row>
    <row r="310" spans="1:17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2"/>
    </row>
    <row r="311" spans="1:17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2"/>
    </row>
    <row r="312" spans="1:17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2"/>
    </row>
    <row r="313" spans="1:17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2"/>
    </row>
    <row r="314" spans="1:17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2"/>
    </row>
    <row r="315" spans="1:17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2"/>
    </row>
    <row r="316" spans="1:17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2"/>
    </row>
    <row r="317" spans="1:17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2"/>
    </row>
    <row r="318" spans="1:17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2"/>
    </row>
    <row r="319" spans="1:17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2"/>
    </row>
    <row r="320" spans="1:17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2"/>
    </row>
    <row r="321" spans="1:17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2"/>
    </row>
    <row r="322" spans="1:17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2"/>
    </row>
    <row r="323" spans="1:17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2"/>
    </row>
    <row r="324" spans="1:17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2"/>
    </row>
    <row r="325" spans="1:17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2"/>
    </row>
    <row r="326" spans="1:17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2"/>
    </row>
    <row r="327" spans="1:17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2"/>
    </row>
    <row r="328" spans="1:17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2"/>
    </row>
    <row r="329" spans="1:17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2"/>
    </row>
    <row r="330" spans="1:17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2"/>
    </row>
    <row r="331" spans="1:17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2"/>
    </row>
    <row r="332" spans="1:17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2"/>
    </row>
    <row r="333" spans="1:17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2"/>
    </row>
    <row r="334" spans="1:17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2"/>
    </row>
    <row r="335" spans="1:17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2"/>
    </row>
    <row r="336" spans="1:17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2"/>
    </row>
    <row r="337" spans="1:17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2"/>
    </row>
    <row r="338" spans="1:17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2"/>
    </row>
    <row r="339" spans="1:17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2"/>
    </row>
    <row r="340" spans="1:17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2"/>
    </row>
    <row r="341" spans="1:17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2"/>
    </row>
    <row r="342" spans="1:17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2"/>
    </row>
    <row r="343" spans="1:17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2"/>
    </row>
    <row r="344" spans="1:17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2"/>
    </row>
    <row r="345" spans="1:17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2"/>
    </row>
    <row r="346" spans="1:17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2"/>
    </row>
    <row r="347" spans="1:17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2"/>
    </row>
    <row r="348" spans="1:17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2"/>
    </row>
    <row r="349" spans="1:17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2"/>
    </row>
    <row r="350" spans="1:17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2"/>
    </row>
    <row r="351" spans="1:17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2"/>
    </row>
    <row r="352" spans="1:17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2"/>
    </row>
    <row r="353" spans="1:17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2"/>
    </row>
    <row r="354" spans="1:17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2"/>
    </row>
    <row r="355" spans="1:17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2"/>
    </row>
    <row r="356" spans="1:17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2"/>
    </row>
    <row r="357" spans="1:17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2"/>
    </row>
    <row r="358" spans="1:17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2"/>
    </row>
    <row r="359" spans="1:17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2"/>
    </row>
    <row r="360" spans="1:17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2"/>
    </row>
    <row r="361" spans="1:17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2"/>
    </row>
    <row r="362" spans="1:17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2"/>
    </row>
    <row r="363" spans="1:17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2"/>
    </row>
    <row r="364" spans="1:17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2"/>
    </row>
    <row r="365" spans="1:17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2"/>
    </row>
    <row r="366" spans="1:17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2"/>
    </row>
    <row r="367" spans="1:17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2"/>
    </row>
    <row r="368" spans="1:17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2"/>
    </row>
    <row r="369" spans="1:17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2"/>
    </row>
    <row r="370" spans="1:17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2"/>
    </row>
    <row r="371" spans="1:17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2"/>
    </row>
    <row r="372" spans="1:17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2"/>
    </row>
    <row r="373" spans="1:17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2"/>
    </row>
    <row r="374" spans="1:17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2"/>
    </row>
    <row r="375" spans="1:17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2"/>
    </row>
    <row r="376" spans="1:17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2"/>
    </row>
    <row r="377" spans="1:17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2"/>
    </row>
    <row r="378" spans="1:17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2"/>
    </row>
    <row r="379" spans="1:17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2"/>
    </row>
    <row r="380" spans="1:17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2"/>
    </row>
    <row r="381" spans="1:17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2"/>
    </row>
    <row r="382" spans="1:17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2"/>
    </row>
    <row r="383" spans="1:17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2"/>
    </row>
    <row r="384" spans="1:17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2"/>
    </row>
    <row r="385" spans="1:17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2"/>
    </row>
    <row r="386" spans="1:17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2"/>
    </row>
    <row r="387" spans="1:17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2"/>
    </row>
    <row r="388" spans="1:17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2"/>
    </row>
    <row r="389" spans="1:17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2"/>
    </row>
    <row r="390" spans="1:17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2"/>
    </row>
    <row r="391" spans="1:17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2"/>
    </row>
    <row r="392" spans="1:17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2"/>
    </row>
    <row r="393" spans="1:17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2"/>
    </row>
    <row r="394" spans="1:17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2"/>
    </row>
    <row r="395" spans="1:17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2"/>
    </row>
    <row r="396" spans="1:17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2"/>
    </row>
    <row r="397" spans="1:17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2"/>
    </row>
    <row r="398" spans="1:17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2"/>
    </row>
    <row r="399" spans="1:17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2"/>
    </row>
    <row r="400" spans="1:17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2"/>
    </row>
    <row r="401" spans="1:17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2"/>
    </row>
    <row r="402" spans="1:17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2"/>
    </row>
    <row r="403" spans="1:17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2"/>
    </row>
    <row r="404" spans="1:17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2"/>
    </row>
    <row r="405" spans="1:17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2"/>
    </row>
    <row r="406" spans="1:17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2"/>
    </row>
    <row r="407" spans="1:17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2"/>
    </row>
    <row r="408" spans="1:17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2"/>
    </row>
    <row r="409" spans="1:17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2"/>
    </row>
    <row r="410" spans="1:17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2"/>
    </row>
    <row r="411" spans="1:17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2"/>
    </row>
    <row r="412" spans="1:17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2"/>
    </row>
    <row r="413" spans="1:17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2"/>
    </row>
    <row r="414" spans="1:17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2"/>
    </row>
    <row r="415" spans="1:17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2"/>
    </row>
    <row r="416" spans="1:17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2"/>
    </row>
    <row r="417" spans="1:17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2"/>
    </row>
    <row r="418" spans="1:17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2"/>
    </row>
    <row r="419" spans="1:17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2"/>
    </row>
    <row r="420" spans="1:17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2"/>
    </row>
    <row r="421" spans="1:17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2"/>
    </row>
    <row r="422" spans="1:17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2"/>
    </row>
    <row r="423" spans="1:17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2"/>
    </row>
    <row r="424" spans="1:17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2"/>
    </row>
    <row r="425" spans="1:17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2"/>
    </row>
    <row r="426" spans="1:17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2"/>
    </row>
    <row r="427" spans="1:17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2"/>
    </row>
    <row r="428" spans="1:17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2"/>
    </row>
    <row r="429" spans="1:17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2"/>
    </row>
    <row r="430" spans="1:17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2"/>
    </row>
    <row r="431" spans="1:17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2"/>
    </row>
    <row r="432" spans="1:17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2"/>
    </row>
    <row r="433" spans="1:17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2"/>
    </row>
    <row r="434" spans="1:17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2"/>
    </row>
    <row r="435" spans="1:17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2"/>
    </row>
    <row r="436" spans="1:17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2"/>
    </row>
    <row r="437" spans="1:17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2"/>
    </row>
    <row r="438" spans="1:17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2"/>
    </row>
    <row r="439" spans="1:17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2"/>
    </row>
    <row r="440" spans="1:17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2"/>
    </row>
    <row r="441" spans="1:17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2"/>
    </row>
    <row r="442" spans="1:17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2"/>
    </row>
    <row r="443" spans="1:17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2"/>
    </row>
    <row r="444" spans="1:17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2"/>
    </row>
    <row r="445" spans="1:17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2"/>
    </row>
    <row r="446" spans="1:17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2"/>
    </row>
    <row r="447" spans="1:17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2"/>
    </row>
    <row r="448" spans="1:17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2"/>
    </row>
    <row r="449" spans="1:17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2"/>
    </row>
    <row r="450" spans="1:17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2"/>
    </row>
    <row r="451" spans="1:17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2"/>
    </row>
    <row r="452" spans="1:17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2"/>
    </row>
    <row r="453" spans="1:17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2"/>
    </row>
    <row r="454" spans="1:17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2"/>
    </row>
    <row r="455" spans="1:17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2"/>
    </row>
    <row r="456" spans="1:17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2"/>
    </row>
    <row r="457" spans="1:17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2"/>
    </row>
    <row r="458" spans="1:17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2"/>
    </row>
    <row r="459" spans="1:17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2"/>
    </row>
    <row r="460" spans="1:17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2"/>
    </row>
    <row r="461" spans="1:17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2"/>
    </row>
    <row r="462" spans="1:17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2"/>
    </row>
    <row r="463" spans="1:17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2"/>
    </row>
    <row r="464" spans="1:17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2"/>
    </row>
    <row r="465" spans="1:17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2"/>
    </row>
    <row r="466" spans="1:17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2"/>
    </row>
    <row r="467" spans="1:17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2"/>
    </row>
    <row r="468" spans="1:17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2"/>
    </row>
    <row r="469" spans="1:17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2"/>
    </row>
    <row r="470" spans="1:17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2"/>
    </row>
    <row r="471" spans="1:17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2"/>
    </row>
    <row r="472" spans="1:17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2"/>
    </row>
    <row r="473" spans="1:17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2"/>
    </row>
    <row r="474" spans="1:17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2"/>
    </row>
    <row r="475" spans="1:17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2"/>
    </row>
    <row r="476" spans="1:17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2"/>
    </row>
    <row r="477" spans="1:17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2"/>
    </row>
    <row r="478" spans="1:17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2"/>
    </row>
    <row r="479" spans="1:17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2"/>
    </row>
    <row r="480" spans="1:17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2"/>
    </row>
    <row r="481" spans="1:17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2"/>
    </row>
    <row r="482" spans="1:17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2"/>
    </row>
    <row r="483" spans="1:17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2"/>
    </row>
    <row r="484" spans="1:17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2"/>
    </row>
    <row r="485" spans="1:17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2"/>
    </row>
    <row r="486" spans="1:17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2"/>
    </row>
    <row r="487" spans="1:17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2"/>
    </row>
    <row r="488" spans="1:17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2"/>
    </row>
    <row r="489" spans="1:17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2"/>
    </row>
    <row r="490" spans="1:17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2"/>
    </row>
    <row r="491" spans="1:17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2"/>
    </row>
    <row r="492" spans="1:17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2"/>
    </row>
    <row r="493" spans="1:17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2"/>
    </row>
    <row r="494" spans="1:17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2"/>
    </row>
    <row r="495" spans="1:17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2"/>
    </row>
    <row r="496" spans="1:17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2"/>
    </row>
    <row r="497" spans="1:17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2"/>
    </row>
    <row r="498" spans="1:17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2"/>
    </row>
    <row r="499" spans="1:17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2"/>
    </row>
    <row r="500" spans="1:17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2"/>
    </row>
    <row r="501" spans="1:17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2"/>
    </row>
    <row r="502" spans="1:17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2"/>
    </row>
    <row r="503" spans="1:17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2"/>
    </row>
    <row r="504" spans="1:17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2"/>
    </row>
    <row r="505" spans="1:17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2"/>
    </row>
    <row r="506" spans="1:17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2"/>
    </row>
    <row r="507" spans="1:17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2"/>
    </row>
    <row r="508" spans="1:17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2"/>
    </row>
    <row r="509" spans="1:17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2"/>
    </row>
    <row r="510" spans="1:17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2"/>
    </row>
    <row r="511" spans="1:17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2"/>
    </row>
    <row r="512" spans="1:17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2"/>
    </row>
    <row r="513" spans="1:17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2"/>
    </row>
    <row r="514" spans="1:17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2"/>
    </row>
    <row r="515" spans="1:17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2"/>
    </row>
    <row r="516" spans="1:17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2"/>
    </row>
    <row r="517" spans="1:17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2"/>
    </row>
    <row r="518" spans="1:17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2"/>
    </row>
    <row r="519" spans="1:17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2"/>
    </row>
    <row r="520" spans="1:17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2"/>
    </row>
    <row r="521" spans="1:17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2"/>
    </row>
    <row r="522" spans="1:17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2"/>
    </row>
    <row r="523" spans="1:17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2"/>
    </row>
    <row r="524" spans="1:17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2"/>
    </row>
    <row r="525" spans="1:17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2"/>
    </row>
    <row r="526" spans="1:17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2"/>
    </row>
    <row r="527" spans="1:17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2"/>
    </row>
    <row r="528" spans="1:17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2"/>
    </row>
    <row r="529" spans="1:17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2"/>
    </row>
    <row r="530" spans="1:17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2"/>
    </row>
    <row r="531" spans="1:17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2"/>
    </row>
    <row r="532" spans="1:17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2"/>
    </row>
    <row r="533" spans="1:17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2"/>
    </row>
    <row r="534" spans="1:17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2"/>
    </row>
    <row r="535" spans="1:17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2"/>
    </row>
    <row r="536" spans="1:17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2"/>
    </row>
    <row r="537" spans="1:17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2"/>
    </row>
    <row r="538" spans="1:17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2"/>
    </row>
    <row r="539" spans="1:17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2"/>
    </row>
    <row r="540" spans="1:17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2"/>
    </row>
    <row r="541" spans="1:17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2"/>
    </row>
    <row r="542" spans="1:17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2"/>
    </row>
    <row r="543" spans="1:17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2"/>
    </row>
    <row r="544" spans="1:17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2"/>
    </row>
    <row r="545" spans="1:17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2"/>
    </row>
    <row r="546" spans="1:17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2"/>
    </row>
    <row r="547" spans="1:17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2"/>
    </row>
    <row r="548" spans="1:17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2"/>
    </row>
    <row r="549" spans="1:17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2"/>
    </row>
    <row r="550" spans="1:17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2"/>
    </row>
    <row r="551" spans="1:17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2"/>
    </row>
    <row r="552" spans="1:17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2"/>
    </row>
    <row r="553" spans="1:17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2"/>
    </row>
    <row r="554" spans="1:17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2"/>
    </row>
    <row r="555" spans="1:17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2"/>
    </row>
    <row r="556" spans="1:17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2"/>
    </row>
    <row r="557" spans="1:17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2"/>
    </row>
    <row r="558" spans="1:17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2"/>
    </row>
    <row r="559" spans="1:17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2"/>
    </row>
    <row r="560" spans="1:17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2"/>
    </row>
    <row r="561" spans="1:17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2"/>
    </row>
    <row r="562" spans="1:17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2"/>
    </row>
    <row r="563" spans="1:17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2"/>
    </row>
    <row r="564" spans="1:17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2"/>
    </row>
    <row r="565" spans="1:17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2"/>
    </row>
    <row r="566" spans="1:17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2"/>
    </row>
    <row r="567" spans="1:17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2"/>
    </row>
    <row r="568" spans="1:17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2"/>
    </row>
    <row r="569" spans="1:17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2"/>
    </row>
    <row r="570" spans="1:17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2"/>
    </row>
    <row r="571" spans="1:17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2"/>
    </row>
    <row r="572" spans="1:17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2"/>
    </row>
    <row r="573" spans="1:17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2"/>
    </row>
    <row r="574" spans="1:17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2"/>
    </row>
    <row r="575" spans="1:17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2"/>
    </row>
    <row r="576" spans="1:17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2"/>
    </row>
    <row r="577" spans="1:17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2"/>
    </row>
    <row r="578" spans="1:17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2"/>
    </row>
    <row r="579" spans="1:17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2"/>
    </row>
    <row r="580" spans="1:17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2"/>
    </row>
    <row r="581" spans="1:17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2"/>
    </row>
    <row r="582" spans="1:17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2"/>
    </row>
    <row r="583" spans="1:17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2"/>
    </row>
    <row r="584" spans="1:17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2"/>
    </row>
    <row r="585" spans="1:17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2"/>
    </row>
    <row r="586" spans="1:17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2"/>
    </row>
    <row r="587" spans="1:17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2"/>
    </row>
    <row r="588" spans="1:17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2"/>
    </row>
    <row r="589" spans="1:17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2"/>
    </row>
    <row r="590" spans="1:17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2"/>
    </row>
    <row r="591" spans="1:17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2"/>
    </row>
    <row r="592" spans="1:17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2"/>
    </row>
    <row r="593" spans="1:17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2"/>
    </row>
    <row r="594" spans="1:17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2"/>
    </row>
    <row r="595" spans="1:17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2"/>
    </row>
    <row r="596" spans="1:17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2"/>
    </row>
    <row r="597" spans="1:17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2"/>
    </row>
    <row r="598" spans="1:17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2"/>
    </row>
    <row r="599" spans="1:17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2"/>
    </row>
    <row r="600" spans="1:17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2"/>
    </row>
    <row r="601" spans="1:17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2"/>
    </row>
    <row r="602" spans="1:17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2"/>
    </row>
    <row r="603" spans="1:17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2"/>
    </row>
    <row r="604" spans="1:17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2"/>
    </row>
    <row r="605" spans="1:17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2"/>
    </row>
    <row r="606" spans="1:17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2"/>
    </row>
    <row r="607" spans="1:17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2"/>
    </row>
    <row r="608" spans="1:17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2"/>
    </row>
    <row r="609" spans="1:17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2"/>
    </row>
    <row r="610" spans="1:17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2"/>
    </row>
    <row r="611" spans="1:17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2"/>
    </row>
    <row r="612" spans="1:17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2"/>
    </row>
    <row r="613" spans="1:17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2"/>
    </row>
    <row r="614" spans="1:17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2"/>
    </row>
    <row r="615" spans="1:17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2"/>
    </row>
    <row r="616" spans="1:17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2"/>
    </row>
    <row r="617" spans="1:17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2"/>
    </row>
    <row r="618" spans="1:17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2"/>
    </row>
    <row r="619" spans="1:17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2"/>
    </row>
    <row r="620" spans="1:17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2"/>
    </row>
    <row r="621" spans="1:17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2"/>
    </row>
    <row r="622" spans="1:17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2"/>
    </row>
    <row r="623" spans="1:17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2"/>
    </row>
    <row r="624" spans="1:17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2"/>
    </row>
    <row r="625" spans="1:17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2"/>
    </row>
    <row r="626" spans="1:17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2"/>
    </row>
    <row r="627" spans="1:17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2"/>
    </row>
    <row r="628" spans="1:17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2"/>
    </row>
    <row r="629" spans="1:17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2"/>
    </row>
    <row r="630" spans="1:17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2"/>
    </row>
    <row r="631" spans="1:17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2"/>
    </row>
    <row r="632" spans="1:17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2"/>
    </row>
    <row r="633" spans="1:17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2"/>
    </row>
    <row r="634" spans="1:17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2"/>
    </row>
    <row r="635" spans="1:17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2"/>
    </row>
    <row r="636" spans="1:17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2"/>
    </row>
    <row r="637" spans="1:17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2"/>
    </row>
    <row r="638" spans="1:17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2"/>
    </row>
    <row r="639" spans="1:17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2"/>
    </row>
    <row r="640" spans="1:17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2"/>
    </row>
    <row r="641" spans="1:17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2"/>
    </row>
    <row r="642" spans="1:17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2"/>
    </row>
    <row r="643" spans="1:17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2"/>
    </row>
    <row r="644" spans="1:17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2"/>
    </row>
    <row r="645" spans="1:17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2"/>
    </row>
    <row r="646" spans="1:17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2"/>
    </row>
    <row r="647" spans="1:17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2"/>
    </row>
    <row r="648" spans="1:17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2"/>
    </row>
    <row r="649" spans="1:17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2"/>
    </row>
    <row r="650" spans="1:17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2"/>
    </row>
    <row r="651" spans="1:17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2"/>
    </row>
    <row r="652" spans="1:17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2"/>
    </row>
    <row r="653" spans="1:17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2"/>
    </row>
    <row r="654" spans="1:17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2"/>
    </row>
    <row r="655" spans="1:17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2"/>
    </row>
    <row r="656" spans="1:17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2"/>
    </row>
    <row r="657" spans="1:17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2"/>
    </row>
    <row r="658" spans="1:17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2"/>
    </row>
    <row r="659" spans="1:17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2"/>
    </row>
    <row r="660" spans="1:17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2"/>
    </row>
    <row r="661" spans="1:17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2"/>
    </row>
    <row r="662" spans="1:17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2"/>
    </row>
    <row r="663" spans="1:17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2"/>
    </row>
    <row r="664" spans="1:17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2"/>
    </row>
    <row r="665" spans="1:17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2"/>
    </row>
    <row r="666" spans="1:17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2"/>
    </row>
    <row r="667" spans="1:17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2"/>
    </row>
    <row r="668" spans="1:17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2"/>
    </row>
    <row r="669" spans="1:17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2"/>
    </row>
    <row r="670" spans="1:17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2"/>
    </row>
    <row r="671" spans="1:17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2"/>
    </row>
    <row r="672" spans="1:17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2"/>
    </row>
    <row r="673" spans="1:17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2"/>
    </row>
    <row r="674" spans="1:17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2"/>
    </row>
    <row r="675" spans="1:17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2"/>
    </row>
    <row r="676" spans="1:17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2"/>
    </row>
    <row r="677" spans="1:17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2"/>
    </row>
    <row r="678" spans="1:17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2"/>
    </row>
    <row r="679" spans="1:17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2"/>
    </row>
    <row r="680" spans="1:17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2"/>
    </row>
    <row r="681" spans="1:17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2"/>
    </row>
    <row r="682" spans="1:17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2"/>
    </row>
    <row r="683" spans="1:17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2"/>
    </row>
    <row r="684" spans="1:17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2"/>
    </row>
    <row r="685" spans="1:17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2"/>
    </row>
    <row r="686" spans="1:17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2"/>
    </row>
    <row r="687" spans="1:17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2"/>
    </row>
    <row r="688" spans="1:17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2"/>
    </row>
    <row r="689" spans="1:17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2"/>
    </row>
    <row r="690" spans="1:17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2"/>
    </row>
    <row r="691" spans="1:17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2"/>
    </row>
    <row r="692" spans="1:17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2"/>
    </row>
    <row r="693" spans="1:17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2"/>
    </row>
    <row r="694" spans="1:17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2"/>
    </row>
    <row r="695" spans="1:17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2"/>
    </row>
    <row r="696" spans="1:17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2"/>
    </row>
    <row r="697" spans="1:17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2"/>
    </row>
    <row r="698" spans="1:17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2"/>
    </row>
    <row r="699" spans="1:17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2"/>
    </row>
    <row r="700" spans="1:17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2"/>
    </row>
    <row r="701" spans="1:17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2"/>
    </row>
    <row r="702" spans="1:17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2"/>
    </row>
    <row r="703" spans="1:17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2"/>
    </row>
    <row r="704" spans="1:17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2"/>
    </row>
    <row r="705" spans="1:17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2"/>
    </row>
    <row r="706" spans="1:17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2"/>
    </row>
    <row r="707" spans="1:17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2"/>
    </row>
    <row r="708" spans="1:17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2"/>
    </row>
    <row r="709" spans="1:17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2"/>
    </row>
    <row r="710" spans="1:17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2"/>
    </row>
    <row r="711" spans="1:17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2"/>
    </row>
    <row r="712" spans="1:17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2"/>
    </row>
    <row r="713" spans="1:17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2"/>
    </row>
    <row r="714" spans="1:17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2"/>
    </row>
    <row r="715" spans="1:17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2"/>
    </row>
    <row r="716" spans="1:17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2"/>
    </row>
    <row r="717" spans="1:17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2"/>
    </row>
    <row r="718" spans="1:17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2"/>
    </row>
    <row r="719" spans="1:17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2"/>
    </row>
    <row r="720" spans="1:17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2"/>
    </row>
    <row r="721" spans="1:17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2"/>
    </row>
    <row r="722" spans="1:17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2"/>
    </row>
    <row r="723" spans="1:17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2"/>
    </row>
    <row r="724" spans="1:17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2"/>
    </row>
    <row r="725" spans="1:17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2"/>
    </row>
    <row r="726" spans="1:17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2"/>
    </row>
    <row r="727" spans="1:17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2"/>
    </row>
    <row r="728" spans="1:17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2"/>
    </row>
    <row r="729" spans="1:17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2"/>
    </row>
    <row r="730" spans="1:17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2"/>
    </row>
    <row r="731" spans="1:17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2"/>
    </row>
    <row r="732" spans="1:17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2"/>
    </row>
    <row r="733" spans="1:17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2"/>
    </row>
    <row r="734" spans="1:17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2"/>
    </row>
    <row r="735" spans="1:17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2"/>
    </row>
    <row r="736" spans="1:17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2"/>
    </row>
    <row r="737" spans="1:17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2"/>
    </row>
    <row r="738" spans="1:17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2"/>
    </row>
    <row r="739" spans="1:17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2"/>
    </row>
    <row r="740" spans="1:17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2"/>
    </row>
    <row r="741" spans="1:17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2"/>
    </row>
    <row r="742" spans="1:17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2"/>
    </row>
    <row r="743" spans="1:17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2"/>
    </row>
    <row r="744" spans="1:17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2"/>
    </row>
    <row r="745" spans="1:17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2"/>
    </row>
    <row r="746" spans="1:17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2"/>
    </row>
    <row r="747" spans="1:17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2"/>
    </row>
    <row r="748" spans="1:17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2"/>
    </row>
    <row r="749" spans="1:17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2"/>
    </row>
    <row r="750" spans="1:17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2"/>
    </row>
    <row r="751" spans="1:17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2"/>
    </row>
    <row r="752" spans="1:17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2"/>
    </row>
    <row r="753" spans="1:17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2"/>
    </row>
    <row r="754" spans="1:17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2"/>
    </row>
    <row r="755" spans="1:17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2"/>
    </row>
    <row r="756" spans="1:17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2"/>
    </row>
    <row r="757" spans="1:17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2"/>
    </row>
    <row r="758" spans="1:17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2"/>
    </row>
    <row r="759" spans="1:17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2"/>
    </row>
    <row r="760" spans="1:17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2"/>
    </row>
    <row r="761" spans="1:17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2"/>
    </row>
    <row r="762" spans="1:17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2"/>
    </row>
    <row r="763" spans="1:17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2"/>
    </row>
    <row r="764" spans="1:17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2"/>
    </row>
    <row r="765" spans="1:17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2"/>
    </row>
    <row r="766" spans="1:17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2"/>
    </row>
    <row r="767" spans="1:17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2"/>
    </row>
    <row r="768" spans="1:17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2"/>
    </row>
    <row r="769" spans="1:17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2"/>
    </row>
    <row r="770" spans="1:17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2"/>
    </row>
    <row r="771" spans="1:17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2"/>
    </row>
    <row r="772" spans="1:17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2"/>
    </row>
    <row r="773" spans="1:17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2"/>
    </row>
    <row r="774" spans="1:17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2"/>
    </row>
    <row r="775" spans="1:17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2"/>
    </row>
    <row r="776" spans="1:17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2"/>
    </row>
    <row r="777" spans="1:17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2"/>
    </row>
    <row r="778" spans="1:17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2"/>
    </row>
    <row r="779" spans="1:17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2"/>
    </row>
    <row r="780" spans="1:17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2"/>
    </row>
    <row r="781" spans="1:17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2"/>
    </row>
    <row r="782" spans="1:17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2"/>
    </row>
    <row r="783" spans="1:17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2"/>
    </row>
    <row r="784" spans="1:17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2"/>
    </row>
    <row r="785" spans="1:17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2"/>
    </row>
    <row r="786" spans="1:17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2"/>
    </row>
    <row r="787" spans="1:17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2"/>
    </row>
    <row r="788" spans="1:17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2"/>
    </row>
    <row r="789" spans="1:17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2"/>
    </row>
    <row r="790" spans="1:17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2"/>
    </row>
    <row r="791" spans="1:17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2"/>
    </row>
    <row r="792" spans="1:17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2"/>
    </row>
    <row r="793" spans="1:17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2"/>
    </row>
    <row r="794" spans="1:17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2"/>
    </row>
    <row r="795" spans="1:17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2"/>
    </row>
    <row r="796" spans="1:17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2"/>
    </row>
    <row r="797" spans="1:17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2"/>
    </row>
    <row r="798" spans="1:17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2"/>
    </row>
    <row r="799" spans="1:17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2"/>
    </row>
    <row r="800" spans="1:17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2"/>
    </row>
    <row r="801" spans="1:17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2"/>
    </row>
    <row r="802" spans="1:17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2"/>
    </row>
    <row r="803" spans="1:17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2"/>
    </row>
    <row r="804" spans="1:17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2"/>
    </row>
    <row r="805" spans="1:17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2"/>
    </row>
    <row r="806" spans="1:17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2"/>
    </row>
    <row r="807" spans="1:17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2"/>
    </row>
    <row r="808" spans="1:17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2"/>
    </row>
    <row r="809" spans="1:17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2"/>
    </row>
    <row r="810" spans="1:17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2"/>
    </row>
    <row r="811" spans="1:17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2"/>
    </row>
    <row r="812" spans="1:17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2"/>
    </row>
    <row r="813" spans="1:17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2"/>
    </row>
    <row r="814" spans="1:17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2"/>
    </row>
    <row r="815" spans="1:17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2"/>
    </row>
    <row r="816" spans="1:17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2"/>
    </row>
    <row r="817" spans="1:17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2"/>
    </row>
    <row r="818" spans="1:17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2"/>
    </row>
    <row r="819" spans="1:17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2"/>
    </row>
    <row r="820" spans="1:17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2"/>
    </row>
    <row r="821" spans="1:17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2"/>
    </row>
    <row r="822" spans="1:17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2"/>
    </row>
    <row r="823" spans="1:17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2"/>
    </row>
    <row r="824" spans="1:17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2"/>
    </row>
    <row r="825" spans="1:17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2"/>
    </row>
    <row r="826" spans="1:17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2"/>
    </row>
    <row r="827" spans="1:17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2"/>
    </row>
    <row r="828" spans="1:17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2"/>
    </row>
    <row r="829" spans="1:17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2"/>
    </row>
    <row r="830" spans="1:17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2"/>
    </row>
    <row r="831" spans="1:17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2"/>
    </row>
    <row r="832" spans="1:17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2"/>
    </row>
    <row r="833" spans="1:17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2"/>
    </row>
    <row r="834" spans="1:17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2"/>
    </row>
    <row r="835" spans="1:17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2"/>
    </row>
    <row r="836" spans="1:17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2"/>
    </row>
    <row r="837" spans="1:17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2"/>
    </row>
    <row r="838" spans="1:17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2"/>
    </row>
    <row r="839" spans="1:17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2"/>
    </row>
    <row r="840" spans="1:17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2"/>
    </row>
    <row r="841" spans="1:17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2"/>
    </row>
    <row r="842" spans="1:17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2"/>
    </row>
    <row r="843" spans="1:17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2"/>
    </row>
    <row r="844" spans="1:17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2"/>
    </row>
    <row r="845" spans="1:17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2"/>
    </row>
    <row r="846" spans="1:17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2"/>
    </row>
    <row r="847" spans="1:17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2"/>
    </row>
    <row r="848" spans="1:17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2"/>
    </row>
    <row r="849" spans="1:17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2"/>
    </row>
    <row r="850" spans="1:17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2"/>
    </row>
    <row r="851" spans="1:17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2"/>
    </row>
    <row r="852" spans="1:17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2"/>
    </row>
    <row r="853" spans="1:17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2"/>
    </row>
    <row r="854" spans="1:17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2"/>
    </row>
    <row r="855" spans="1:17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2"/>
    </row>
    <row r="856" spans="1:17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2"/>
    </row>
    <row r="857" spans="1:17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2"/>
    </row>
    <row r="858" spans="1:17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2"/>
    </row>
    <row r="859" spans="1:17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2"/>
    </row>
    <row r="860" spans="1:17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2"/>
    </row>
    <row r="861" spans="1:17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2"/>
    </row>
    <row r="862" spans="1:17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2"/>
    </row>
    <row r="863" spans="1:17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2"/>
    </row>
    <row r="864" spans="1:17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2"/>
    </row>
    <row r="865" spans="1:17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2"/>
    </row>
    <row r="866" spans="1:17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2"/>
    </row>
    <row r="867" spans="1:17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2"/>
    </row>
    <row r="868" spans="1:17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2"/>
    </row>
    <row r="869" spans="1:17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2"/>
    </row>
    <row r="870" spans="1:17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2"/>
    </row>
    <row r="871" spans="1:17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2"/>
    </row>
    <row r="872" spans="1:17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2"/>
    </row>
    <row r="873" spans="1:17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2"/>
    </row>
    <row r="874" spans="1:17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2"/>
    </row>
    <row r="875" spans="1:17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2"/>
    </row>
    <row r="876" spans="1:17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2"/>
    </row>
    <row r="877" spans="1:17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2"/>
    </row>
    <row r="878" spans="1:17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2"/>
    </row>
    <row r="879" spans="1:17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2"/>
    </row>
    <row r="880" spans="1:17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2"/>
    </row>
    <row r="881" spans="1:17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2"/>
    </row>
    <row r="882" spans="1:17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2"/>
    </row>
    <row r="883" spans="1:17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2"/>
    </row>
    <row r="884" spans="1:17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2"/>
    </row>
    <row r="885" spans="1:17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2"/>
    </row>
    <row r="886" spans="1:17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2"/>
    </row>
    <row r="887" spans="1:17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2"/>
    </row>
    <row r="888" spans="1:17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2"/>
    </row>
    <row r="889" spans="1:17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2"/>
    </row>
    <row r="890" spans="1:17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2"/>
    </row>
    <row r="891" spans="1:17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2"/>
    </row>
    <row r="892" spans="1:17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2"/>
    </row>
    <row r="893" spans="1:17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2"/>
    </row>
    <row r="894" spans="1:17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2"/>
    </row>
    <row r="895" spans="1:17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2"/>
    </row>
    <row r="896" spans="1:17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2"/>
    </row>
    <row r="897" spans="1:17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2"/>
    </row>
    <row r="898" spans="1:17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2"/>
    </row>
    <row r="899" spans="1:17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2"/>
    </row>
    <row r="900" spans="1:17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2"/>
    </row>
    <row r="901" spans="1:17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2"/>
    </row>
    <row r="902" spans="1:17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2"/>
    </row>
    <row r="903" spans="1:17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2"/>
    </row>
    <row r="904" spans="1:17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2"/>
    </row>
    <row r="905" spans="1:17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2"/>
    </row>
    <row r="906" spans="1:17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2"/>
    </row>
    <row r="907" spans="1:17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2"/>
    </row>
    <row r="908" spans="1:17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2"/>
    </row>
    <row r="909" spans="1:17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2"/>
    </row>
    <row r="910" spans="1:17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2"/>
    </row>
    <row r="911" spans="1:17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2"/>
    </row>
    <row r="912" spans="1:17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2"/>
    </row>
    <row r="913" spans="1:17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2"/>
    </row>
    <row r="914" spans="1:17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2"/>
    </row>
    <row r="915" spans="1:17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2"/>
    </row>
    <row r="916" spans="1:17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2"/>
    </row>
    <row r="917" spans="1:17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2"/>
    </row>
    <row r="918" spans="1:17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2"/>
    </row>
    <row r="919" spans="1:17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2"/>
    </row>
    <row r="920" spans="1:17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2"/>
    </row>
    <row r="921" spans="1:17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2"/>
    </row>
    <row r="922" spans="1:17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2"/>
    </row>
    <row r="923" spans="1:17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2"/>
    </row>
    <row r="924" spans="1:17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2"/>
    </row>
    <row r="925" spans="1:17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2"/>
    </row>
    <row r="926" spans="1:17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2"/>
    </row>
    <row r="927" spans="1:17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2"/>
    </row>
    <row r="928" spans="1:17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2"/>
    </row>
    <row r="929" spans="1:17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2"/>
    </row>
    <row r="930" spans="1:17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2"/>
    </row>
    <row r="931" spans="1:17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2"/>
    </row>
    <row r="932" spans="1:17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2"/>
    </row>
    <row r="933" spans="1:17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2"/>
    </row>
    <row r="934" spans="1:17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2"/>
    </row>
    <row r="935" spans="1:17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2"/>
    </row>
    <row r="936" spans="1:17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2"/>
    </row>
    <row r="937" spans="1:17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2"/>
    </row>
    <row r="938" spans="1:17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2"/>
    </row>
    <row r="939" spans="1:17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2"/>
    </row>
    <row r="940" spans="1:17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2"/>
    </row>
    <row r="941" spans="1:17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2"/>
    </row>
    <row r="942" spans="1:17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2"/>
    </row>
    <row r="943" spans="1:17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2"/>
    </row>
    <row r="944" spans="1:17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2"/>
    </row>
    <row r="945" spans="1:17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2"/>
    </row>
    <row r="946" spans="1:17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2"/>
    </row>
    <row r="947" spans="1:17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2"/>
    </row>
    <row r="948" spans="1:17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2"/>
    </row>
    <row r="949" spans="1:17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2"/>
    </row>
    <row r="950" spans="1:17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2"/>
    </row>
    <row r="951" spans="1:17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2"/>
    </row>
    <row r="952" spans="1:17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2"/>
    </row>
    <row r="953" spans="1:17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2"/>
    </row>
    <row r="954" spans="1:17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2"/>
    </row>
    <row r="955" spans="1:17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2"/>
    </row>
    <row r="956" spans="1:17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2"/>
    </row>
    <row r="957" spans="1:17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2"/>
    </row>
    <row r="958" spans="1:17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2"/>
    </row>
    <row r="959" spans="1:17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2"/>
    </row>
    <row r="960" spans="1:17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2"/>
    </row>
    <row r="961" spans="1:17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2"/>
    </row>
    <row r="962" spans="1:17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2"/>
    </row>
    <row r="963" spans="1:17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2"/>
    </row>
    <row r="964" spans="1:17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2"/>
    </row>
    <row r="965" spans="1:17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2"/>
    </row>
    <row r="966" spans="1:17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2"/>
    </row>
    <row r="967" spans="1:17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2"/>
    </row>
    <row r="968" spans="1:17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2"/>
    </row>
    <row r="969" spans="1:17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2"/>
    </row>
    <row r="970" spans="1:17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2"/>
    </row>
    <row r="971" spans="1:17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2"/>
    </row>
    <row r="972" spans="1:17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2"/>
    </row>
    <row r="973" spans="1:17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2"/>
    </row>
    <row r="974" spans="1:17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2"/>
    </row>
    <row r="975" spans="1:17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2"/>
    </row>
    <row r="976" spans="1:17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2"/>
    </row>
    <row r="977" spans="1:17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2"/>
    </row>
    <row r="978" spans="1:17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2"/>
    </row>
    <row r="979" spans="1:17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2"/>
    </row>
    <row r="980" spans="1:17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2"/>
    </row>
    <row r="981" spans="1:17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2"/>
    </row>
    <row r="982" spans="1:17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2"/>
    </row>
    <row r="983" spans="1:17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2"/>
    </row>
    <row r="984" spans="1:17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2"/>
    </row>
    <row r="985" spans="1:17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Q985" s="2"/>
    </row>
    <row r="986" spans="1:17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Q986" s="2"/>
    </row>
    <row r="987" spans="1:17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Q987" s="2"/>
    </row>
    <row r="988" spans="1:17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Q988" s="2"/>
    </row>
    <row r="989" spans="1:17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Q989" s="2"/>
    </row>
    <row r="990" spans="1:17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Q990" s="2"/>
    </row>
    <row r="991" spans="1:17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Q991" s="2"/>
    </row>
    <row r="992" spans="1:17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Q992" s="2"/>
    </row>
    <row r="993" spans="1:17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Q993" s="2"/>
    </row>
    <row r="994" spans="1:17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Q994" s="2"/>
    </row>
    <row r="995" spans="1:17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Q995" s="2"/>
    </row>
    <row r="996" spans="1:17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Q996" s="2"/>
    </row>
    <row r="997" spans="1:17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Q997" s="2"/>
    </row>
    <row r="998" spans="1:17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Q998" s="2"/>
    </row>
    <row r="999" spans="1:17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Q999" s="2"/>
    </row>
    <row r="1000" spans="1:17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Q1000" s="2"/>
    </row>
    <row r="1001" spans="1:17" ht="12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Q1001" s="2"/>
    </row>
    <row r="1002" spans="1:17" ht="12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Q1002" s="2"/>
    </row>
    <row r="1003" spans="1:17" ht="12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Q1003" s="2"/>
    </row>
    <row r="1004" spans="1:17" ht="12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Q1004" s="2"/>
    </row>
    <row r="1005" spans="1:17" ht="12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Q1005" s="2"/>
    </row>
    <row r="1006" spans="1:17" ht="12.7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Q1006" s="2"/>
    </row>
    <row r="1007" spans="1:17" ht="12.7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Q1007" s="2"/>
    </row>
    <row r="1008" spans="1:17" ht="12.7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Q1008" s="2"/>
    </row>
    <row r="1009" spans="1:17" ht="12.7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Q1009" s="2"/>
    </row>
    <row r="1010" spans="1:17" ht="12.75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Q1010" s="2"/>
    </row>
    <row r="1011" spans="1:17" ht="12.75" customHeigh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Q1011" s="2"/>
    </row>
    <row r="1012" spans="1:17" ht="12.75" customHeigh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Q1012" s="2"/>
    </row>
    <row r="1013" spans="1:17" ht="12.75" customHeight="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Q1013" s="2"/>
    </row>
    <row r="1014" spans="1:17" ht="12.75" customHeight="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Q1014" s="2"/>
    </row>
    <row r="1015" spans="1:17" ht="12.75" customHeight="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Q1015" s="2"/>
    </row>
    <row r="1016" spans="1:17" ht="12.75" customHeight="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Q1016" s="2"/>
    </row>
    <row r="1017" spans="1:17" ht="12.75" customHeight="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Q1017" s="2"/>
    </row>
    <row r="1018" spans="1:17" ht="12.75" customHeight="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Q1018" s="2"/>
    </row>
    <row r="1019" spans="1:17" ht="12.75" customHeight="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Q1019" s="2"/>
    </row>
  </sheetData>
  <mergeCells count="3">
    <mergeCell ref="C5:D5"/>
    <mergeCell ref="C7:D7"/>
    <mergeCell ref="B10:E18"/>
  </mergeCells>
  <phoneticPr fontId="6" type="noConversion"/>
  <conditionalFormatting sqref="D64:O65">
    <cfRule type="cellIs" dxfId="3" priority="1" operator="lessThan">
      <formula>1</formula>
    </cfRule>
  </conditionalFormatting>
  <conditionalFormatting sqref="D64:O65">
    <cfRule type="cellIs" dxfId="2" priority="2" operator="greaterThanOrEqual">
      <formula>1</formula>
    </cfRule>
  </conditionalFormatting>
  <conditionalFormatting sqref="D62:O63">
    <cfRule type="cellIs" dxfId="1" priority="3" operator="greaterThanOrEqual">
      <formula>0</formula>
    </cfRule>
  </conditionalFormatting>
  <conditionalFormatting sqref="D62:O63">
    <cfRule type="cellIs" dxfId="0" priority="4" operator="lessThan">
      <formula>0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19"/>
  <sheetViews>
    <sheetView showGridLines="0" topLeftCell="A4" workbookViewId="0">
      <selection activeCell="R33" sqref="R33"/>
    </sheetView>
  </sheetViews>
  <sheetFormatPr defaultColWidth="17.28515625" defaultRowHeight="15" customHeight="1" x14ac:dyDescent="0.2"/>
  <cols>
    <col min="1" max="1" width="6.5703125" customWidth="1"/>
    <col min="2" max="2" width="49.7109375" customWidth="1"/>
    <col min="3" max="3" width="6.42578125" customWidth="1"/>
    <col min="4" max="15" width="8.7109375" customWidth="1"/>
    <col min="16" max="16" width="8" customWidth="1"/>
    <col min="17" max="17" width="17.28515625" customWidth="1"/>
    <col min="18" max="26" width="8" customWidth="1"/>
  </cols>
  <sheetData>
    <row r="1" spans="1:17" ht="20.25" customHeigh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"/>
    </row>
    <row r="2" spans="1:17" ht="15.75" customHeight="1" x14ac:dyDescent="0.25">
      <c r="A2" s="3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Q2" s="2"/>
    </row>
    <row r="3" spans="1:17" ht="12.75" customHeight="1" x14ac:dyDescent="0.2">
      <c r="A3" s="5" t="s">
        <v>2</v>
      </c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Q3" s="6" t="str">
        <f>HYPERLINK("http://www.vertex42.com/ExcelTemplates/earned-value-management.html","Earned Value Management Template")</f>
        <v>Earned Value Management Template</v>
      </c>
    </row>
    <row r="4" spans="1:17" ht="12.75" customHeight="1" x14ac:dyDescent="0.2">
      <c r="A4" s="5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7" t="s">
        <v>5</v>
      </c>
    </row>
    <row r="5" spans="1:17" ht="12.75" customHeight="1" x14ac:dyDescent="0.2">
      <c r="A5" s="5" t="s">
        <v>6</v>
      </c>
      <c r="B5" s="4"/>
      <c r="C5" s="4"/>
      <c r="D5" s="5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Q5" s="2"/>
    </row>
    <row r="6" spans="1:17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</row>
    <row r="7" spans="1:17" ht="18" customHeight="1" x14ac:dyDescent="0.25">
      <c r="A7" s="3" t="s">
        <v>7</v>
      </c>
      <c r="B7" s="4"/>
      <c r="C7" s="4"/>
      <c r="D7" s="5"/>
      <c r="E7" s="4"/>
      <c r="F7" s="4"/>
      <c r="G7" s="4"/>
      <c r="H7" s="2"/>
      <c r="I7" s="2"/>
      <c r="J7" s="2"/>
      <c r="K7" s="2"/>
      <c r="L7" s="2"/>
      <c r="M7" s="2"/>
      <c r="N7" s="2"/>
      <c r="O7" s="8"/>
      <c r="Q7" s="2"/>
    </row>
    <row r="8" spans="1:17" ht="12.75" customHeight="1" x14ac:dyDescent="0.2">
      <c r="A8" s="9" t="s">
        <v>8</v>
      </c>
      <c r="B8" s="10" t="s">
        <v>9</v>
      </c>
      <c r="C8" s="11" t="s">
        <v>10</v>
      </c>
      <c r="D8" s="12" t="s">
        <v>11</v>
      </c>
      <c r="E8" s="12" t="s">
        <v>12</v>
      </c>
      <c r="F8" s="12" t="s">
        <v>13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Q8" s="2"/>
    </row>
    <row r="9" spans="1:17" ht="12.75" customHeight="1" x14ac:dyDescent="0.2">
      <c r="A9" s="39">
        <v>1.1000000000000001</v>
      </c>
      <c r="B9" s="15" t="s">
        <v>44</v>
      </c>
      <c r="C9" s="2">
        <f>Report!C22</f>
        <v>15</v>
      </c>
      <c r="D9" s="50">
        <v>1</v>
      </c>
      <c r="E9" s="50"/>
      <c r="F9" s="50"/>
      <c r="G9" s="50"/>
      <c r="H9" s="14"/>
      <c r="I9" s="14"/>
      <c r="J9" s="14"/>
      <c r="K9" s="14"/>
      <c r="L9" s="14"/>
      <c r="M9" s="14"/>
      <c r="N9" s="14"/>
      <c r="O9" s="14"/>
      <c r="Q9" s="2"/>
    </row>
    <row r="10" spans="1:17" ht="12.75" customHeight="1" x14ac:dyDescent="0.2">
      <c r="A10" s="40">
        <v>1.2</v>
      </c>
      <c r="B10" s="27" t="s">
        <v>45</v>
      </c>
      <c r="C10" s="2">
        <f>Report!C23</f>
        <v>160</v>
      </c>
      <c r="D10" s="51">
        <v>0.25</v>
      </c>
      <c r="E10" s="51">
        <v>0.5</v>
      </c>
      <c r="F10" s="51">
        <v>0.75</v>
      </c>
      <c r="G10" s="51">
        <v>1</v>
      </c>
      <c r="H10" s="14"/>
      <c r="I10" s="14"/>
      <c r="J10" s="14"/>
      <c r="K10" s="14"/>
      <c r="L10" s="14"/>
      <c r="M10" s="14"/>
      <c r="N10" s="14"/>
      <c r="O10" s="14"/>
      <c r="Q10" s="2"/>
    </row>
    <row r="11" spans="1:17" ht="12.75" customHeight="1" x14ac:dyDescent="0.2">
      <c r="A11" s="40">
        <v>1.3</v>
      </c>
      <c r="B11" s="16" t="s">
        <v>46</v>
      </c>
      <c r="C11" s="2">
        <f>Report!C24</f>
        <v>40</v>
      </c>
      <c r="D11" s="51">
        <v>0.25</v>
      </c>
      <c r="E11" s="51">
        <v>0.5</v>
      </c>
      <c r="F11" s="51">
        <v>0.75</v>
      </c>
      <c r="G11" s="51">
        <v>1</v>
      </c>
      <c r="H11" s="14"/>
      <c r="I11" s="14"/>
      <c r="J11" s="14"/>
      <c r="K11" s="14"/>
      <c r="L11" s="14"/>
      <c r="M11" s="14"/>
      <c r="N11" s="14"/>
      <c r="O11" s="14"/>
      <c r="Q11" s="2"/>
    </row>
    <row r="12" spans="1:17" ht="12.75" customHeight="1" x14ac:dyDescent="0.2">
      <c r="A12" s="40">
        <v>1.4</v>
      </c>
      <c r="B12" s="16" t="s">
        <v>47</v>
      </c>
      <c r="C12" s="2">
        <f>Report!C25</f>
        <v>30</v>
      </c>
      <c r="D12" s="51">
        <v>0.25</v>
      </c>
      <c r="E12" s="51">
        <v>0.5</v>
      </c>
      <c r="F12" s="51">
        <v>0.75</v>
      </c>
      <c r="G12" s="51">
        <v>1</v>
      </c>
      <c r="H12" s="14"/>
      <c r="I12" s="14"/>
      <c r="J12" s="14"/>
      <c r="K12" s="14"/>
      <c r="L12" s="14"/>
      <c r="M12" s="14"/>
      <c r="N12" s="14"/>
      <c r="O12" s="14"/>
      <c r="Q12" s="2"/>
    </row>
    <row r="13" spans="1:17" ht="12.75" customHeight="1" x14ac:dyDescent="0.2">
      <c r="A13" s="40">
        <v>1.5</v>
      </c>
      <c r="B13" s="16" t="s">
        <v>48</v>
      </c>
      <c r="C13" s="2">
        <f>Report!C26</f>
        <v>1.5</v>
      </c>
      <c r="D13" s="51">
        <v>1</v>
      </c>
      <c r="E13" s="51"/>
      <c r="F13" s="51"/>
      <c r="G13" s="51"/>
      <c r="H13" s="14"/>
      <c r="I13" s="14"/>
      <c r="J13" s="14"/>
      <c r="K13" s="14"/>
      <c r="L13" s="14"/>
      <c r="M13" s="14"/>
      <c r="N13" s="14"/>
      <c r="O13" s="14"/>
      <c r="Q13" s="2"/>
    </row>
    <row r="14" spans="1:17" ht="12.75" customHeight="1" x14ac:dyDescent="0.2">
      <c r="A14" s="40">
        <v>1.6</v>
      </c>
      <c r="B14" s="16" t="s">
        <v>49</v>
      </c>
      <c r="C14" s="2">
        <f>Report!C27</f>
        <v>10</v>
      </c>
      <c r="D14" s="51">
        <v>1</v>
      </c>
      <c r="E14" s="51"/>
      <c r="F14" s="51"/>
      <c r="G14" s="51"/>
      <c r="H14" s="14"/>
      <c r="I14" s="14"/>
      <c r="J14" s="14"/>
      <c r="K14" s="14"/>
      <c r="L14" s="14"/>
      <c r="M14" s="14"/>
      <c r="N14" s="14"/>
      <c r="O14" s="14"/>
      <c r="Q14" s="2"/>
    </row>
    <row r="15" spans="1:17" ht="12.75" customHeight="1" x14ac:dyDescent="0.2">
      <c r="A15" s="40">
        <v>1.7</v>
      </c>
      <c r="B15" s="16" t="s">
        <v>50</v>
      </c>
      <c r="C15" s="2">
        <f>Report!C28</f>
        <v>1</v>
      </c>
      <c r="D15" s="51"/>
      <c r="E15" s="51">
        <v>1</v>
      </c>
      <c r="F15" s="51"/>
      <c r="G15" s="51"/>
      <c r="H15" s="14"/>
      <c r="I15" s="14"/>
      <c r="J15" s="14"/>
      <c r="K15" s="14"/>
      <c r="L15" s="14"/>
      <c r="M15" s="14"/>
      <c r="N15" s="14"/>
      <c r="O15" s="14"/>
      <c r="Q15" s="2"/>
    </row>
    <row r="16" spans="1:17" ht="12.75" customHeight="1" x14ac:dyDescent="0.2">
      <c r="A16" s="40">
        <v>1.8</v>
      </c>
      <c r="B16" s="16" t="s">
        <v>51</v>
      </c>
      <c r="C16" s="2">
        <f>Report!C29</f>
        <v>10</v>
      </c>
      <c r="D16" s="51"/>
      <c r="E16" s="51">
        <v>1</v>
      </c>
      <c r="F16" s="51"/>
      <c r="G16" s="51"/>
      <c r="H16" s="14"/>
      <c r="I16" s="14"/>
      <c r="J16" s="14"/>
      <c r="K16" s="14"/>
      <c r="L16" s="14"/>
      <c r="M16" s="14"/>
      <c r="N16" s="14"/>
      <c r="O16" s="14"/>
      <c r="Q16" s="2"/>
    </row>
    <row r="17" spans="1:17" ht="12.75" customHeight="1" x14ac:dyDescent="0.2">
      <c r="A17" s="44">
        <v>1.9</v>
      </c>
      <c r="B17" s="16" t="s">
        <v>52</v>
      </c>
      <c r="C17" s="2">
        <f>Report!C30</f>
        <v>1</v>
      </c>
      <c r="D17" s="51"/>
      <c r="E17" s="51"/>
      <c r="F17" s="51">
        <v>1</v>
      </c>
      <c r="G17" s="51"/>
      <c r="H17" s="14"/>
      <c r="I17" s="14"/>
      <c r="J17" s="14"/>
      <c r="K17" s="14"/>
      <c r="L17" s="14"/>
      <c r="M17" s="14"/>
      <c r="N17" s="14"/>
      <c r="O17" s="14"/>
      <c r="Q17" s="2"/>
    </row>
    <row r="18" spans="1:17" ht="12.75" customHeight="1" x14ac:dyDescent="0.2">
      <c r="A18" s="41">
        <v>1.1000000000000001</v>
      </c>
      <c r="B18" s="16" t="s">
        <v>54</v>
      </c>
      <c r="C18" s="2">
        <f>Report!C31</f>
        <v>10</v>
      </c>
      <c r="D18" s="51"/>
      <c r="E18" s="51"/>
      <c r="F18" s="51">
        <v>1</v>
      </c>
      <c r="G18" s="51"/>
      <c r="H18" s="14"/>
      <c r="I18" s="14"/>
      <c r="J18" s="14"/>
      <c r="K18" s="14"/>
      <c r="L18" s="14"/>
      <c r="M18" s="14"/>
      <c r="N18" s="14"/>
      <c r="O18" s="14"/>
      <c r="Q18" s="2"/>
    </row>
    <row r="19" spans="1:17" ht="12.75" customHeight="1" x14ac:dyDescent="0.2">
      <c r="A19" s="42">
        <v>1.1100000000000001</v>
      </c>
      <c r="B19" s="36" t="s">
        <v>55</v>
      </c>
      <c r="C19" s="2">
        <f>Report!C32</f>
        <v>1</v>
      </c>
      <c r="D19" s="51"/>
      <c r="E19" s="51"/>
      <c r="F19" s="51"/>
      <c r="G19" s="51">
        <v>1</v>
      </c>
      <c r="H19" s="14"/>
      <c r="I19" s="14"/>
      <c r="J19" s="14"/>
      <c r="K19" s="14"/>
      <c r="L19" s="14"/>
      <c r="M19" s="14"/>
      <c r="N19" s="14"/>
      <c r="O19" s="14"/>
      <c r="Q19" s="2"/>
    </row>
    <row r="20" spans="1:17" s="31" customFormat="1" ht="12.75" customHeight="1" x14ac:dyDescent="0.2">
      <c r="A20" s="42">
        <v>1.1200000000000001</v>
      </c>
      <c r="B20" s="36" t="s">
        <v>53</v>
      </c>
      <c r="C20" s="4">
        <f>Report!C33</f>
        <v>10</v>
      </c>
      <c r="D20" s="51"/>
      <c r="E20" s="51"/>
      <c r="F20" s="51"/>
      <c r="G20" s="51">
        <v>1</v>
      </c>
      <c r="H20" s="14"/>
      <c r="I20" s="14"/>
      <c r="J20" s="14"/>
      <c r="K20" s="14"/>
      <c r="L20" s="14"/>
      <c r="M20" s="14"/>
      <c r="N20" s="14"/>
      <c r="O20" s="14"/>
      <c r="Q20" s="4"/>
    </row>
    <row r="21" spans="1:17" s="31" customFormat="1" ht="12.75" customHeight="1" x14ac:dyDescent="0.2">
      <c r="A21" s="42">
        <v>2.1</v>
      </c>
      <c r="B21" s="36" t="s">
        <v>56</v>
      </c>
      <c r="C21" s="4">
        <f>Report!C34</f>
        <v>20</v>
      </c>
      <c r="D21" s="51">
        <v>1</v>
      </c>
      <c r="E21" s="51"/>
      <c r="F21" s="51"/>
      <c r="G21" s="51"/>
      <c r="H21" s="14"/>
      <c r="I21" s="14"/>
      <c r="J21" s="14"/>
      <c r="K21" s="14"/>
      <c r="L21" s="14"/>
      <c r="M21" s="14"/>
      <c r="N21" s="14"/>
      <c r="O21" s="14"/>
      <c r="Q21" s="4"/>
    </row>
    <row r="22" spans="1:17" s="31" customFormat="1" ht="12.75" customHeight="1" x14ac:dyDescent="0.2">
      <c r="A22" s="42">
        <v>2.2000000000000002</v>
      </c>
      <c r="B22" s="36" t="s">
        <v>57</v>
      </c>
      <c r="C22" s="4">
        <f>Report!C35</f>
        <v>30</v>
      </c>
      <c r="D22" s="51">
        <v>1</v>
      </c>
      <c r="E22" s="51"/>
      <c r="F22" s="51"/>
      <c r="G22" s="51"/>
      <c r="H22" s="14"/>
      <c r="I22" s="14"/>
      <c r="J22" s="14"/>
      <c r="K22" s="14"/>
      <c r="L22" s="14"/>
      <c r="M22" s="14"/>
      <c r="N22" s="14"/>
      <c r="O22" s="14"/>
      <c r="Q22" s="4"/>
    </row>
    <row r="23" spans="1:17" s="31" customFormat="1" ht="12.75" customHeight="1" x14ac:dyDescent="0.2">
      <c r="A23" s="42">
        <v>2.2999999999999998</v>
      </c>
      <c r="B23" s="36" t="s">
        <v>58</v>
      </c>
      <c r="C23" s="4">
        <f>Report!C36</f>
        <v>15</v>
      </c>
      <c r="D23" s="51"/>
      <c r="E23" s="51">
        <v>1</v>
      </c>
      <c r="F23" s="51"/>
      <c r="G23" s="51"/>
      <c r="H23" s="14"/>
      <c r="I23" s="14"/>
      <c r="J23" s="14"/>
      <c r="K23" s="14"/>
      <c r="L23" s="14"/>
      <c r="M23" s="14"/>
      <c r="N23" s="14"/>
      <c r="O23" s="14"/>
      <c r="Q23" s="4"/>
    </row>
    <row r="24" spans="1:17" s="31" customFormat="1" ht="12.75" customHeight="1" x14ac:dyDescent="0.2">
      <c r="A24" s="42">
        <v>2.4</v>
      </c>
      <c r="B24" s="36" t="s">
        <v>59</v>
      </c>
      <c r="C24" s="4">
        <f>Report!C37</f>
        <v>25</v>
      </c>
      <c r="D24" s="51"/>
      <c r="E24" s="51"/>
      <c r="F24" s="51">
        <v>1</v>
      </c>
      <c r="G24" s="51"/>
      <c r="H24" s="14"/>
      <c r="I24" s="14"/>
      <c r="J24" s="14"/>
      <c r="K24" s="14"/>
      <c r="L24" s="14"/>
      <c r="M24" s="14"/>
      <c r="N24" s="14"/>
      <c r="O24" s="14"/>
      <c r="Q24" s="4"/>
    </row>
    <row r="25" spans="1:17" s="31" customFormat="1" ht="12.75" customHeight="1" x14ac:dyDescent="0.2">
      <c r="A25" s="42">
        <v>2.5</v>
      </c>
      <c r="B25" s="36" t="s">
        <v>60</v>
      </c>
      <c r="C25" s="4">
        <f>Report!C38</f>
        <v>15</v>
      </c>
      <c r="D25" s="51"/>
      <c r="E25" s="51"/>
      <c r="F25" s="51"/>
      <c r="G25" s="51">
        <v>1</v>
      </c>
      <c r="H25" s="14"/>
      <c r="I25" s="14"/>
      <c r="J25" s="14"/>
      <c r="K25" s="14"/>
      <c r="L25" s="14"/>
      <c r="M25" s="14"/>
      <c r="N25" s="14"/>
      <c r="O25" s="14"/>
      <c r="Q25" s="4"/>
    </row>
    <row r="26" spans="1:17" s="31" customFormat="1" ht="12.75" customHeight="1" x14ac:dyDescent="0.2">
      <c r="A26" s="42">
        <v>2.6</v>
      </c>
      <c r="B26" s="36" t="s">
        <v>61</v>
      </c>
      <c r="C26" s="4">
        <f>Report!C39</f>
        <v>15</v>
      </c>
      <c r="D26" s="51"/>
      <c r="E26" s="51"/>
      <c r="F26" s="51"/>
      <c r="G26" s="51">
        <v>1</v>
      </c>
      <c r="H26" s="14"/>
      <c r="I26" s="14"/>
      <c r="J26" s="14"/>
      <c r="K26" s="14"/>
      <c r="L26" s="14"/>
      <c r="M26" s="14"/>
      <c r="N26" s="14"/>
      <c r="O26" s="14"/>
      <c r="Q26" s="4"/>
    </row>
    <row r="27" spans="1:17" s="31" customFormat="1" ht="12.75" customHeight="1" x14ac:dyDescent="0.2">
      <c r="A27" s="42">
        <v>2.7</v>
      </c>
      <c r="B27" s="36" t="s">
        <v>62</v>
      </c>
      <c r="C27" s="4">
        <f>Report!C40</f>
        <v>25</v>
      </c>
      <c r="D27" s="51"/>
      <c r="E27" s="51"/>
      <c r="F27" s="51"/>
      <c r="G27" s="51">
        <v>1</v>
      </c>
      <c r="H27" s="14"/>
      <c r="I27" s="14"/>
      <c r="J27" s="14"/>
      <c r="K27" s="14"/>
      <c r="L27" s="14"/>
      <c r="M27" s="14"/>
      <c r="N27" s="14"/>
      <c r="O27" s="14"/>
      <c r="Q27" s="4"/>
    </row>
    <row r="28" spans="1:17" s="31" customFormat="1" ht="12.75" customHeight="1" x14ac:dyDescent="0.2">
      <c r="A28" s="42">
        <v>2.8</v>
      </c>
      <c r="B28" s="36" t="s">
        <v>74</v>
      </c>
      <c r="C28" s="4">
        <f>Report!C41</f>
        <v>15</v>
      </c>
      <c r="D28" s="51"/>
      <c r="E28" s="51"/>
      <c r="F28" s="51"/>
      <c r="G28" s="51">
        <v>1</v>
      </c>
      <c r="H28" s="14"/>
      <c r="I28" s="14"/>
      <c r="J28" s="14"/>
      <c r="K28" s="14"/>
      <c r="L28" s="14"/>
      <c r="M28" s="14"/>
      <c r="N28" s="14"/>
      <c r="O28" s="14"/>
      <c r="Q28" s="4"/>
    </row>
    <row r="29" spans="1:17" s="31" customFormat="1" ht="12.75" customHeight="1" x14ac:dyDescent="0.2">
      <c r="A29" s="42">
        <v>2.9</v>
      </c>
      <c r="B29" s="36" t="s">
        <v>63</v>
      </c>
      <c r="C29" s="4">
        <f>Report!C42</f>
        <v>25</v>
      </c>
      <c r="D29" s="51"/>
      <c r="E29" s="51"/>
      <c r="F29" s="51"/>
      <c r="G29" s="51">
        <v>1</v>
      </c>
      <c r="H29" s="14"/>
      <c r="I29" s="14"/>
      <c r="J29" s="14"/>
      <c r="K29" s="14"/>
      <c r="L29" s="14"/>
      <c r="M29" s="14"/>
      <c r="N29" s="14"/>
      <c r="O29" s="14"/>
      <c r="Q29" s="4"/>
    </row>
    <row r="30" spans="1:17" s="31" customFormat="1" ht="12.75" customHeight="1" x14ac:dyDescent="0.2">
      <c r="A30" s="42">
        <v>2.1</v>
      </c>
      <c r="B30" s="36" t="s">
        <v>64</v>
      </c>
      <c r="C30" s="4">
        <f>Report!C43</f>
        <v>12</v>
      </c>
      <c r="D30" s="51"/>
      <c r="E30" s="51"/>
      <c r="F30" s="51"/>
      <c r="G30" s="51">
        <v>1</v>
      </c>
      <c r="H30" s="14"/>
      <c r="I30" s="14"/>
      <c r="J30" s="14"/>
      <c r="K30" s="14"/>
      <c r="L30" s="14"/>
      <c r="M30" s="14"/>
      <c r="N30" s="14"/>
      <c r="O30" s="14"/>
      <c r="Q30" s="4"/>
    </row>
    <row r="31" spans="1:17" s="31" customFormat="1" ht="12.75" customHeight="1" x14ac:dyDescent="0.2">
      <c r="A31" s="42">
        <v>3.1</v>
      </c>
      <c r="B31" s="36" t="s">
        <v>65</v>
      </c>
      <c r="C31" s="4">
        <f>Report!C44</f>
        <v>10</v>
      </c>
      <c r="D31" s="51"/>
      <c r="E31" s="51"/>
      <c r="F31" s="51"/>
      <c r="G31" s="51">
        <v>1</v>
      </c>
      <c r="H31" s="14"/>
      <c r="I31" s="14"/>
      <c r="J31" s="14"/>
      <c r="K31" s="14"/>
      <c r="L31" s="14"/>
      <c r="M31" s="14"/>
      <c r="N31" s="14"/>
      <c r="O31" s="14"/>
      <c r="Q31" s="4"/>
    </row>
    <row r="32" spans="1:17" s="31" customFormat="1" ht="12.75" customHeight="1" x14ac:dyDescent="0.2">
      <c r="A32" s="42">
        <v>3.2</v>
      </c>
      <c r="B32" s="36" t="s">
        <v>66</v>
      </c>
      <c r="C32" s="4">
        <f>Report!C45</f>
        <v>6</v>
      </c>
      <c r="D32" s="51"/>
      <c r="E32" s="51"/>
      <c r="F32" s="51"/>
      <c r="G32" s="51">
        <v>1</v>
      </c>
      <c r="H32" s="14"/>
      <c r="I32" s="14"/>
      <c r="J32" s="14"/>
      <c r="K32" s="14"/>
      <c r="L32" s="14"/>
      <c r="M32" s="14"/>
      <c r="N32" s="14"/>
      <c r="O32" s="14"/>
      <c r="Q32" s="4"/>
    </row>
    <row r="33" spans="1:17" s="31" customFormat="1" ht="12.75" customHeight="1" x14ac:dyDescent="0.2">
      <c r="A33" s="42">
        <v>3.3</v>
      </c>
      <c r="B33" s="36" t="s">
        <v>67</v>
      </c>
      <c r="C33" s="4">
        <f>Report!C46</f>
        <v>6</v>
      </c>
      <c r="D33" s="51"/>
      <c r="E33" s="51"/>
      <c r="F33" s="51"/>
      <c r="G33" s="51">
        <v>1</v>
      </c>
      <c r="H33" s="14"/>
      <c r="I33" s="14"/>
      <c r="J33" s="14"/>
      <c r="K33" s="14"/>
      <c r="L33" s="14"/>
      <c r="M33" s="14"/>
      <c r="N33" s="14"/>
      <c r="O33" s="14"/>
      <c r="Q33" s="4"/>
    </row>
    <row r="34" spans="1:17" s="31" customFormat="1" ht="12.75" customHeight="1" x14ac:dyDescent="0.2">
      <c r="A34" s="42">
        <v>3.4</v>
      </c>
      <c r="B34" s="36" t="s">
        <v>68</v>
      </c>
      <c r="C34" s="4">
        <f>Report!C47</f>
        <v>10</v>
      </c>
      <c r="D34" s="51"/>
      <c r="E34" s="51"/>
      <c r="F34" s="51"/>
      <c r="G34" s="51">
        <v>1</v>
      </c>
      <c r="H34" s="14"/>
      <c r="I34" s="14"/>
      <c r="J34" s="14"/>
      <c r="K34" s="14"/>
      <c r="L34" s="14"/>
      <c r="M34" s="14"/>
      <c r="N34" s="14"/>
      <c r="O34" s="14"/>
      <c r="Q34" s="4"/>
    </row>
    <row r="35" spans="1:17" s="31" customFormat="1" ht="12.75" customHeight="1" x14ac:dyDescent="0.2">
      <c r="A35" s="42">
        <v>3.5</v>
      </c>
      <c r="B35" s="36" t="s">
        <v>69</v>
      </c>
      <c r="C35" s="4">
        <f>Report!C48</f>
        <v>6</v>
      </c>
      <c r="D35" s="51"/>
      <c r="E35" s="51"/>
      <c r="F35" s="51"/>
      <c r="G35" s="51">
        <v>1</v>
      </c>
      <c r="H35" s="14"/>
      <c r="I35" s="14"/>
      <c r="J35" s="14"/>
      <c r="K35" s="14"/>
      <c r="L35" s="14"/>
      <c r="M35" s="14"/>
      <c r="N35" s="14"/>
      <c r="O35" s="14"/>
      <c r="Q35" s="4"/>
    </row>
    <row r="36" spans="1:17" s="31" customFormat="1" ht="12.75" customHeight="1" x14ac:dyDescent="0.2">
      <c r="A36" s="42">
        <v>3.6</v>
      </c>
      <c r="B36" s="36" t="s">
        <v>70</v>
      </c>
      <c r="C36" s="4">
        <f>Report!C49</f>
        <v>10</v>
      </c>
      <c r="D36" s="51"/>
      <c r="E36" s="51"/>
      <c r="F36" s="51"/>
      <c r="G36" s="51">
        <v>1</v>
      </c>
      <c r="H36" s="14"/>
      <c r="I36" s="14"/>
      <c r="J36" s="14"/>
      <c r="K36" s="14"/>
      <c r="L36" s="14"/>
      <c r="M36" s="14"/>
      <c r="N36" s="14"/>
      <c r="O36" s="14"/>
      <c r="Q36" s="4"/>
    </row>
    <row r="37" spans="1:17" s="31" customFormat="1" ht="12.75" customHeight="1" x14ac:dyDescent="0.2">
      <c r="A37" s="42">
        <v>3.7</v>
      </c>
      <c r="B37" s="36" t="s">
        <v>71</v>
      </c>
      <c r="C37" s="4">
        <f>Report!C50</f>
        <v>6</v>
      </c>
      <c r="D37" s="51"/>
      <c r="E37" s="51"/>
      <c r="F37" s="51"/>
      <c r="G37" s="51">
        <v>1</v>
      </c>
      <c r="H37" s="14"/>
      <c r="I37" s="14"/>
      <c r="J37" s="14"/>
      <c r="K37" s="14"/>
      <c r="L37" s="14"/>
      <c r="M37" s="14"/>
      <c r="N37" s="14"/>
      <c r="O37" s="14"/>
      <c r="Q37" s="4"/>
    </row>
    <row r="38" spans="1:17" s="31" customFormat="1" ht="12.75" customHeight="1" x14ac:dyDescent="0.2">
      <c r="A38" s="42">
        <v>4.0999999999999996</v>
      </c>
      <c r="B38" s="36" t="s">
        <v>72</v>
      </c>
      <c r="C38" s="4">
        <f>Report!C51</f>
        <v>1.08</v>
      </c>
      <c r="D38" s="51"/>
      <c r="E38" s="51"/>
      <c r="F38" s="51"/>
      <c r="G38" s="51">
        <v>1</v>
      </c>
      <c r="H38" s="14"/>
      <c r="I38" s="14"/>
      <c r="J38" s="14"/>
      <c r="K38" s="14"/>
      <c r="L38" s="14"/>
      <c r="M38" s="14"/>
      <c r="N38" s="14"/>
      <c r="O38" s="14"/>
      <c r="Q38" s="4"/>
    </row>
    <row r="39" spans="1:17" s="31" customFormat="1" ht="12.75" customHeight="1" x14ac:dyDescent="0.2">
      <c r="A39" s="43">
        <v>5</v>
      </c>
      <c r="B39" s="36" t="s">
        <v>73</v>
      </c>
      <c r="C39" s="4">
        <f>Report!C52</f>
        <v>27</v>
      </c>
      <c r="D39" s="51"/>
      <c r="E39" s="51"/>
      <c r="F39" s="51"/>
      <c r="G39" s="51">
        <v>1</v>
      </c>
      <c r="H39" s="14"/>
      <c r="I39" s="14"/>
      <c r="J39" s="14"/>
      <c r="K39" s="14"/>
      <c r="L39" s="14"/>
      <c r="M39" s="14"/>
      <c r="N39" s="14"/>
      <c r="O39" s="14"/>
      <c r="Q39" s="4"/>
    </row>
    <row r="40" spans="1:17" ht="12.75" customHeight="1" x14ac:dyDescent="0.2">
      <c r="A40" s="17" t="s">
        <v>25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Q40" s="2"/>
    </row>
    <row r="41" spans="1:17" ht="12.75" customHeight="1" x14ac:dyDescent="0.2">
      <c r="A41" s="2"/>
      <c r="B41" s="2"/>
      <c r="C41" s="19" t="s">
        <v>26</v>
      </c>
      <c r="D41" s="20">
        <f>SUMPRODUCT(D9:D40,$C$9:$C$40)</f>
        <v>134</v>
      </c>
      <c r="E41" s="20">
        <f>SUMPRODUCT(E9:E40,$C$9:$C$40)</f>
        <v>141</v>
      </c>
      <c r="F41" s="20">
        <f>SUMPRODUCT(F9:F40,$C$9:$C$40)</f>
        <v>208.5</v>
      </c>
      <c r="G41" s="20">
        <f>SUMPRODUCT(G9:G40,$C$9:$C$40)</f>
        <v>430.08</v>
      </c>
      <c r="H41" s="20">
        <f t="shared" ref="H41:O41" si="0">SUMPRODUCT(H9:H40,$C$9:$C$40)</f>
        <v>0</v>
      </c>
      <c r="I41" s="20">
        <f t="shared" si="0"/>
        <v>0</v>
      </c>
      <c r="J41" s="20">
        <f t="shared" si="0"/>
        <v>0</v>
      </c>
      <c r="K41" s="20">
        <f t="shared" si="0"/>
        <v>0</v>
      </c>
      <c r="L41" s="20">
        <f t="shared" si="0"/>
        <v>0</v>
      </c>
      <c r="M41" s="20">
        <f t="shared" si="0"/>
        <v>0</v>
      </c>
      <c r="N41" s="20">
        <f t="shared" si="0"/>
        <v>0</v>
      </c>
      <c r="O41" s="20">
        <f t="shared" si="0"/>
        <v>0</v>
      </c>
      <c r="Q41" s="2"/>
    </row>
    <row r="42" spans="1:17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2"/>
    </row>
    <row r="43" spans="1:17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2"/>
    </row>
    <row r="44" spans="1:17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2"/>
    </row>
    <row r="45" spans="1:17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2"/>
    </row>
    <row r="46" spans="1:17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2"/>
    </row>
    <row r="47" spans="1:17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2"/>
    </row>
    <row r="48" spans="1:17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2"/>
    </row>
    <row r="49" spans="1:17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2"/>
    </row>
    <row r="50" spans="1:17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2"/>
    </row>
    <row r="51" spans="1:17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2"/>
    </row>
    <row r="52" spans="1:17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2"/>
    </row>
    <row r="53" spans="1:17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2"/>
    </row>
    <row r="54" spans="1:17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2"/>
    </row>
    <row r="55" spans="1:17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2"/>
    </row>
    <row r="56" spans="1:17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2"/>
    </row>
    <row r="57" spans="1:17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2"/>
    </row>
    <row r="58" spans="1:17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2"/>
    </row>
    <row r="59" spans="1:17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2"/>
    </row>
    <row r="60" spans="1:17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2"/>
    </row>
    <row r="61" spans="1:17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2"/>
    </row>
    <row r="62" spans="1:17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2"/>
    </row>
    <row r="63" spans="1:17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2"/>
    </row>
    <row r="64" spans="1:17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2"/>
    </row>
    <row r="65" spans="1:17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2"/>
    </row>
    <row r="66" spans="1:17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2"/>
    </row>
    <row r="67" spans="1:17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2"/>
    </row>
    <row r="68" spans="1:17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2"/>
    </row>
    <row r="69" spans="1:17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2"/>
    </row>
    <row r="70" spans="1:17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2"/>
    </row>
    <row r="71" spans="1:17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2"/>
    </row>
    <row r="72" spans="1:17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2"/>
    </row>
    <row r="73" spans="1:17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2"/>
    </row>
    <row r="74" spans="1:17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2"/>
    </row>
    <row r="75" spans="1:17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</row>
    <row r="76" spans="1:17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</row>
    <row r="77" spans="1:17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2"/>
    </row>
    <row r="78" spans="1:17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</row>
    <row r="79" spans="1:17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</row>
    <row r="80" spans="1:17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2"/>
    </row>
    <row r="81" spans="1:17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2"/>
    </row>
    <row r="82" spans="1:17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2"/>
    </row>
    <row r="83" spans="1:17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</row>
    <row r="84" spans="1:17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</row>
    <row r="85" spans="1:17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2"/>
    </row>
    <row r="86" spans="1:17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2"/>
    </row>
    <row r="87" spans="1:17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2"/>
    </row>
    <row r="88" spans="1:17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2"/>
    </row>
    <row r="89" spans="1:17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</row>
    <row r="90" spans="1:17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</row>
    <row r="91" spans="1:17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</row>
    <row r="92" spans="1:17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</row>
    <row r="93" spans="1:17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</row>
    <row r="94" spans="1:17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</row>
    <row r="95" spans="1:17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</row>
    <row r="96" spans="1:17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</row>
    <row r="97" spans="1:17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2"/>
    </row>
    <row r="98" spans="1:17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2"/>
    </row>
    <row r="99" spans="1:17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2"/>
    </row>
    <row r="100" spans="1:17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2"/>
    </row>
    <row r="101" spans="1:17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2"/>
    </row>
    <row r="102" spans="1:17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2"/>
    </row>
    <row r="103" spans="1:17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2"/>
    </row>
    <row r="104" spans="1:17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</row>
    <row r="105" spans="1:17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2"/>
    </row>
    <row r="106" spans="1:17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2"/>
    </row>
    <row r="107" spans="1:17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2"/>
    </row>
    <row r="108" spans="1:17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</row>
    <row r="109" spans="1:17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2"/>
    </row>
    <row r="110" spans="1:17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2"/>
    </row>
    <row r="111" spans="1:17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2"/>
    </row>
    <row r="112" spans="1:17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2"/>
    </row>
    <row r="113" spans="1:17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2"/>
    </row>
    <row r="114" spans="1:17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2"/>
    </row>
    <row r="115" spans="1:17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2"/>
    </row>
    <row r="116" spans="1:17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2"/>
    </row>
    <row r="117" spans="1:17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2"/>
    </row>
    <row r="118" spans="1:17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2"/>
    </row>
    <row r="119" spans="1:17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2"/>
    </row>
    <row r="120" spans="1:17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2"/>
    </row>
    <row r="121" spans="1:17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2"/>
    </row>
    <row r="122" spans="1:17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2"/>
    </row>
    <row r="123" spans="1:17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2"/>
    </row>
    <row r="124" spans="1:17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2"/>
    </row>
    <row r="125" spans="1:17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2"/>
    </row>
    <row r="126" spans="1:17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2"/>
    </row>
    <row r="127" spans="1:17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2"/>
    </row>
    <row r="128" spans="1:17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2"/>
    </row>
    <row r="129" spans="1:17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2"/>
    </row>
    <row r="130" spans="1:17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2"/>
    </row>
    <row r="131" spans="1:17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2"/>
    </row>
    <row r="132" spans="1:17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2"/>
    </row>
    <row r="133" spans="1:17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2"/>
    </row>
    <row r="134" spans="1:17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2"/>
    </row>
    <row r="135" spans="1:17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2"/>
    </row>
    <row r="136" spans="1:17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2"/>
    </row>
    <row r="137" spans="1:17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2"/>
    </row>
    <row r="138" spans="1:17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2"/>
    </row>
    <row r="139" spans="1:17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2"/>
    </row>
    <row r="140" spans="1:17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2"/>
    </row>
    <row r="141" spans="1:17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2"/>
    </row>
    <row r="142" spans="1:17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2"/>
    </row>
    <row r="143" spans="1:17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2"/>
    </row>
    <row r="144" spans="1:17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2"/>
    </row>
    <row r="145" spans="1:17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2"/>
    </row>
    <row r="146" spans="1:17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2"/>
    </row>
    <row r="147" spans="1:17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2"/>
    </row>
    <row r="148" spans="1:17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2"/>
    </row>
    <row r="149" spans="1:17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2"/>
    </row>
    <row r="150" spans="1:17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2"/>
    </row>
    <row r="151" spans="1:17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2"/>
    </row>
    <row r="152" spans="1:17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2"/>
    </row>
    <row r="153" spans="1:17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2"/>
    </row>
    <row r="154" spans="1:17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2"/>
    </row>
    <row r="155" spans="1:17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2"/>
    </row>
    <row r="156" spans="1:17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2"/>
    </row>
    <row r="157" spans="1:17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2"/>
    </row>
    <row r="158" spans="1:17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2"/>
    </row>
    <row r="159" spans="1:17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2"/>
    </row>
    <row r="160" spans="1:17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2"/>
    </row>
    <row r="161" spans="1:17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2"/>
    </row>
    <row r="162" spans="1:17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2"/>
    </row>
    <row r="163" spans="1:17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2"/>
    </row>
    <row r="164" spans="1:17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2"/>
    </row>
    <row r="165" spans="1:17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2"/>
    </row>
    <row r="166" spans="1:17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2"/>
    </row>
    <row r="167" spans="1:17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2"/>
    </row>
    <row r="168" spans="1:17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2"/>
    </row>
    <row r="169" spans="1:17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2"/>
    </row>
    <row r="170" spans="1:17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2"/>
    </row>
    <row r="171" spans="1:17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2"/>
    </row>
    <row r="172" spans="1:17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2"/>
    </row>
    <row r="173" spans="1:17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2"/>
    </row>
    <row r="174" spans="1:17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2"/>
    </row>
    <row r="175" spans="1:17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2"/>
    </row>
    <row r="176" spans="1:17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2"/>
    </row>
    <row r="177" spans="1:17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2"/>
    </row>
    <row r="178" spans="1:17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2"/>
    </row>
    <row r="179" spans="1:17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2"/>
    </row>
    <row r="180" spans="1:17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2"/>
    </row>
    <row r="181" spans="1:17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2"/>
    </row>
    <row r="182" spans="1:17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2"/>
    </row>
    <row r="183" spans="1:17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2"/>
    </row>
    <row r="184" spans="1:17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2"/>
    </row>
    <row r="185" spans="1:17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</row>
    <row r="186" spans="1:17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2"/>
    </row>
    <row r="187" spans="1:17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2"/>
    </row>
    <row r="188" spans="1:17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2"/>
    </row>
    <row r="189" spans="1:17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2"/>
    </row>
    <row r="190" spans="1:17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2"/>
    </row>
    <row r="191" spans="1:17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2"/>
    </row>
    <row r="192" spans="1:17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2"/>
    </row>
    <row r="193" spans="1:17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2"/>
    </row>
    <row r="194" spans="1:17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2"/>
    </row>
    <row r="195" spans="1:17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2"/>
    </row>
    <row r="196" spans="1:17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2"/>
    </row>
    <row r="197" spans="1:17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2"/>
    </row>
    <row r="198" spans="1:17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2"/>
    </row>
    <row r="199" spans="1:17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2"/>
    </row>
    <row r="200" spans="1:17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2"/>
    </row>
    <row r="201" spans="1:17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2"/>
    </row>
    <row r="202" spans="1:17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2"/>
    </row>
    <row r="203" spans="1:17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2"/>
    </row>
    <row r="204" spans="1:17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2"/>
    </row>
    <row r="205" spans="1:17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2"/>
    </row>
    <row r="206" spans="1:17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2"/>
    </row>
    <row r="207" spans="1:17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2"/>
    </row>
    <row r="208" spans="1:17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2"/>
    </row>
    <row r="209" spans="1:17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2"/>
    </row>
    <row r="210" spans="1:17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2"/>
    </row>
    <row r="211" spans="1:17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2"/>
    </row>
    <row r="212" spans="1:17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2"/>
    </row>
    <row r="213" spans="1:17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2"/>
    </row>
    <row r="214" spans="1:17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2"/>
    </row>
    <row r="215" spans="1:17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2"/>
    </row>
    <row r="216" spans="1:17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2"/>
    </row>
    <row r="217" spans="1:17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2"/>
    </row>
    <row r="218" spans="1:17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2"/>
    </row>
    <row r="219" spans="1:17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2"/>
    </row>
    <row r="220" spans="1:17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</row>
    <row r="221" spans="1:17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2"/>
    </row>
    <row r="222" spans="1:17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2"/>
    </row>
    <row r="223" spans="1:17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2"/>
    </row>
    <row r="224" spans="1:17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2"/>
    </row>
    <row r="225" spans="1:17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2"/>
    </row>
    <row r="226" spans="1:17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2"/>
    </row>
    <row r="227" spans="1:17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2"/>
    </row>
    <row r="228" spans="1:17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2"/>
    </row>
    <row r="229" spans="1:17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2"/>
    </row>
    <row r="230" spans="1:17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2"/>
    </row>
    <row r="231" spans="1:17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2"/>
    </row>
    <row r="232" spans="1:17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2"/>
    </row>
    <row r="233" spans="1:17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2"/>
    </row>
    <row r="234" spans="1:17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2"/>
    </row>
    <row r="235" spans="1:17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2"/>
    </row>
    <row r="236" spans="1:17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2"/>
    </row>
    <row r="237" spans="1:17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2"/>
    </row>
    <row r="238" spans="1:17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2"/>
    </row>
    <row r="239" spans="1:17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2"/>
    </row>
    <row r="240" spans="1:17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2"/>
    </row>
    <row r="241" spans="1:17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2"/>
    </row>
    <row r="242" spans="1:17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2"/>
    </row>
    <row r="243" spans="1:17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2"/>
    </row>
    <row r="244" spans="1:17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2"/>
    </row>
    <row r="245" spans="1:17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2"/>
    </row>
    <row r="246" spans="1:17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2"/>
    </row>
    <row r="247" spans="1:17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2"/>
    </row>
    <row r="248" spans="1:17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2"/>
    </row>
    <row r="249" spans="1:17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2"/>
    </row>
    <row r="250" spans="1:17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2"/>
    </row>
    <row r="251" spans="1:17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2"/>
    </row>
    <row r="252" spans="1:17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2"/>
    </row>
    <row r="253" spans="1:17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2"/>
    </row>
    <row r="254" spans="1:17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2"/>
    </row>
    <row r="255" spans="1:17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2"/>
    </row>
    <row r="256" spans="1:17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2"/>
    </row>
    <row r="257" spans="1:17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2"/>
    </row>
    <row r="258" spans="1:17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2"/>
    </row>
    <row r="259" spans="1:17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2"/>
    </row>
    <row r="260" spans="1:17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2"/>
    </row>
    <row r="261" spans="1:17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2"/>
    </row>
    <row r="262" spans="1:17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2"/>
    </row>
    <row r="263" spans="1:17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2"/>
    </row>
    <row r="264" spans="1:17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2"/>
    </row>
    <row r="265" spans="1:17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2"/>
    </row>
    <row r="266" spans="1:17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2"/>
    </row>
    <row r="267" spans="1:17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2"/>
    </row>
    <row r="268" spans="1:17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2"/>
    </row>
    <row r="269" spans="1:17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2"/>
    </row>
    <row r="270" spans="1:17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2"/>
    </row>
    <row r="271" spans="1:17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2"/>
    </row>
    <row r="272" spans="1:17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2"/>
    </row>
    <row r="273" spans="1:17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2"/>
    </row>
    <row r="274" spans="1:17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2"/>
    </row>
    <row r="275" spans="1:17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2"/>
    </row>
    <row r="276" spans="1:17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2"/>
    </row>
    <row r="277" spans="1:17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2"/>
    </row>
    <row r="278" spans="1:17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2"/>
    </row>
    <row r="279" spans="1:17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2"/>
    </row>
    <row r="280" spans="1:17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2"/>
    </row>
    <row r="281" spans="1:17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2"/>
    </row>
    <row r="282" spans="1:17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2"/>
    </row>
    <row r="283" spans="1:17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2"/>
    </row>
    <row r="284" spans="1:17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2"/>
    </row>
    <row r="285" spans="1:17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2"/>
    </row>
    <row r="286" spans="1:17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2"/>
    </row>
    <row r="287" spans="1:17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2"/>
    </row>
    <row r="288" spans="1:17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2"/>
    </row>
    <row r="289" spans="1:17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2"/>
    </row>
    <row r="290" spans="1:17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2"/>
    </row>
    <row r="291" spans="1:17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2"/>
    </row>
    <row r="292" spans="1:17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2"/>
    </row>
    <row r="293" spans="1:17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2"/>
    </row>
    <row r="294" spans="1:17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2"/>
    </row>
    <row r="295" spans="1:17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2"/>
    </row>
    <row r="296" spans="1:17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2"/>
    </row>
    <row r="297" spans="1:17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2"/>
    </row>
    <row r="298" spans="1:17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2"/>
    </row>
    <row r="299" spans="1:17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2"/>
    </row>
    <row r="300" spans="1:17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2"/>
    </row>
    <row r="301" spans="1:17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2"/>
    </row>
    <row r="302" spans="1:17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2"/>
    </row>
    <row r="303" spans="1:17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2"/>
    </row>
    <row r="304" spans="1:17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2"/>
    </row>
    <row r="305" spans="1:17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2"/>
    </row>
    <row r="306" spans="1:17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2"/>
    </row>
    <row r="307" spans="1:17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2"/>
    </row>
    <row r="308" spans="1:17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2"/>
    </row>
    <row r="309" spans="1:17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2"/>
    </row>
    <row r="310" spans="1:17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2"/>
    </row>
    <row r="311" spans="1:17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2"/>
    </row>
    <row r="312" spans="1:17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2"/>
    </row>
    <row r="313" spans="1:17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2"/>
    </row>
    <row r="314" spans="1:17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2"/>
    </row>
    <row r="315" spans="1:17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2"/>
    </row>
    <row r="316" spans="1:17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2"/>
    </row>
    <row r="317" spans="1:17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2"/>
    </row>
    <row r="318" spans="1:17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2"/>
    </row>
    <row r="319" spans="1:17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2"/>
    </row>
    <row r="320" spans="1:17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2"/>
    </row>
    <row r="321" spans="1:17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2"/>
    </row>
    <row r="322" spans="1:17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2"/>
    </row>
    <row r="323" spans="1:17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2"/>
    </row>
    <row r="324" spans="1:17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2"/>
    </row>
    <row r="325" spans="1:17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2"/>
    </row>
    <row r="326" spans="1:17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2"/>
    </row>
    <row r="327" spans="1:17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2"/>
    </row>
    <row r="328" spans="1:17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2"/>
    </row>
    <row r="329" spans="1:17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2"/>
    </row>
    <row r="330" spans="1:17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2"/>
    </row>
    <row r="331" spans="1:17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2"/>
    </row>
    <row r="332" spans="1:17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2"/>
    </row>
    <row r="333" spans="1:17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2"/>
    </row>
    <row r="334" spans="1:17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2"/>
    </row>
    <row r="335" spans="1:17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2"/>
    </row>
    <row r="336" spans="1:17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2"/>
    </row>
    <row r="337" spans="1:17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2"/>
    </row>
    <row r="338" spans="1:17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2"/>
    </row>
    <row r="339" spans="1:17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2"/>
    </row>
    <row r="340" spans="1:17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2"/>
    </row>
    <row r="341" spans="1:17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2"/>
    </row>
    <row r="342" spans="1:17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2"/>
    </row>
    <row r="343" spans="1:17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2"/>
    </row>
    <row r="344" spans="1:17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2"/>
    </row>
    <row r="345" spans="1:17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2"/>
    </row>
    <row r="346" spans="1:17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2"/>
    </row>
    <row r="347" spans="1:17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2"/>
    </row>
    <row r="348" spans="1:17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2"/>
    </row>
    <row r="349" spans="1:17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2"/>
    </row>
    <row r="350" spans="1:17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2"/>
    </row>
    <row r="351" spans="1:17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2"/>
    </row>
    <row r="352" spans="1:17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2"/>
    </row>
    <row r="353" spans="1:17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2"/>
    </row>
    <row r="354" spans="1:17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2"/>
    </row>
    <row r="355" spans="1:17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2"/>
    </row>
    <row r="356" spans="1:17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2"/>
    </row>
    <row r="357" spans="1:17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2"/>
    </row>
    <row r="358" spans="1:17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2"/>
    </row>
    <row r="359" spans="1:17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2"/>
    </row>
    <row r="360" spans="1:17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2"/>
    </row>
    <row r="361" spans="1:17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2"/>
    </row>
    <row r="362" spans="1:17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2"/>
    </row>
    <row r="363" spans="1:17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2"/>
    </row>
    <row r="364" spans="1:17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2"/>
    </row>
    <row r="365" spans="1:17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2"/>
    </row>
    <row r="366" spans="1:17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2"/>
    </row>
    <row r="367" spans="1:17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2"/>
    </row>
    <row r="368" spans="1:17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2"/>
    </row>
    <row r="369" spans="1:17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2"/>
    </row>
    <row r="370" spans="1:17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2"/>
    </row>
    <row r="371" spans="1:17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2"/>
    </row>
    <row r="372" spans="1:17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2"/>
    </row>
    <row r="373" spans="1:17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2"/>
    </row>
    <row r="374" spans="1:17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2"/>
    </row>
    <row r="375" spans="1:17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2"/>
    </row>
    <row r="376" spans="1:17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2"/>
    </row>
    <row r="377" spans="1:17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2"/>
    </row>
    <row r="378" spans="1:17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2"/>
    </row>
    <row r="379" spans="1:17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2"/>
    </row>
    <row r="380" spans="1:17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2"/>
    </row>
    <row r="381" spans="1:17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2"/>
    </row>
    <row r="382" spans="1:17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2"/>
    </row>
    <row r="383" spans="1:17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2"/>
    </row>
    <row r="384" spans="1:17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2"/>
    </row>
    <row r="385" spans="1:17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2"/>
    </row>
    <row r="386" spans="1:17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2"/>
    </row>
    <row r="387" spans="1:17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2"/>
    </row>
    <row r="388" spans="1:17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2"/>
    </row>
    <row r="389" spans="1:17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2"/>
    </row>
    <row r="390" spans="1:17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2"/>
    </row>
    <row r="391" spans="1:17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2"/>
    </row>
    <row r="392" spans="1:17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2"/>
    </row>
    <row r="393" spans="1:17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2"/>
    </row>
    <row r="394" spans="1:17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2"/>
    </row>
    <row r="395" spans="1:17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2"/>
    </row>
    <row r="396" spans="1:17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2"/>
    </row>
    <row r="397" spans="1:17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2"/>
    </row>
    <row r="398" spans="1:17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2"/>
    </row>
    <row r="399" spans="1:17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2"/>
    </row>
    <row r="400" spans="1:17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2"/>
    </row>
    <row r="401" spans="1:17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2"/>
    </row>
    <row r="402" spans="1:17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2"/>
    </row>
    <row r="403" spans="1:17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2"/>
    </row>
    <row r="404" spans="1:17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2"/>
    </row>
    <row r="405" spans="1:17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2"/>
    </row>
    <row r="406" spans="1:17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2"/>
    </row>
    <row r="407" spans="1:17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2"/>
    </row>
    <row r="408" spans="1:17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2"/>
    </row>
    <row r="409" spans="1:17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2"/>
    </row>
    <row r="410" spans="1:17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2"/>
    </row>
    <row r="411" spans="1:17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2"/>
    </row>
    <row r="412" spans="1:17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2"/>
    </row>
    <row r="413" spans="1:17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2"/>
    </row>
    <row r="414" spans="1:17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2"/>
    </row>
    <row r="415" spans="1:17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2"/>
    </row>
    <row r="416" spans="1:17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2"/>
    </row>
    <row r="417" spans="1:17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2"/>
    </row>
    <row r="418" spans="1:17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2"/>
    </row>
    <row r="419" spans="1:17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2"/>
    </row>
    <row r="420" spans="1:17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2"/>
    </row>
    <row r="421" spans="1:17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2"/>
    </row>
    <row r="422" spans="1:17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2"/>
    </row>
    <row r="423" spans="1:17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2"/>
    </row>
    <row r="424" spans="1:17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2"/>
    </row>
    <row r="425" spans="1:17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2"/>
    </row>
    <row r="426" spans="1:17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2"/>
    </row>
    <row r="427" spans="1:17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2"/>
    </row>
    <row r="428" spans="1:17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2"/>
    </row>
    <row r="429" spans="1:17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2"/>
    </row>
    <row r="430" spans="1:17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2"/>
    </row>
    <row r="431" spans="1:17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2"/>
    </row>
    <row r="432" spans="1:17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2"/>
    </row>
    <row r="433" spans="1:17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2"/>
    </row>
    <row r="434" spans="1:17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2"/>
    </row>
    <row r="435" spans="1:17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2"/>
    </row>
    <row r="436" spans="1:17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2"/>
    </row>
    <row r="437" spans="1:17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2"/>
    </row>
    <row r="438" spans="1:17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2"/>
    </row>
    <row r="439" spans="1:17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2"/>
    </row>
    <row r="440" spans="1:17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2"/>
    </row>
    <row r="441" spans="1:17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2"/>
    </row>
    <row r="442" spans="1:17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2"/>
    </row>
    <row r="443" spans="1:17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2"/>
    </row>
    <row r="444" spans="1:17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2"/>
    </row>
    <row r="445" spans="1:17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2"/>
    </row>
    <row r="446" spans="1:17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2"/>
    </row>
    <row r="447" spans="1:17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2"/>
    </row>
    <row r="448" spans="1:17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2"/>
    </row>
    <row r="449" spans="1:17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2"/>
    </row>
    <row r="450" spans="1:17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2"/>
    </row>
    <row r="451" spans="1:17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2"/>
    </row>
    <row r="452" spans="1:17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2"/>
    </row>
    <row r="453" spans="1:17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2"/>
    </row>
    <row r="454" spans="1:17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2"/>
    </row>
    <row r="455" spans="1:17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2"/>
    </row>
    <row r="456" spans="1:17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2"/>
    </row>
    <row r="457" spans="1:17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2"/>
    </row>
    <row r="458" spans="1:17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2"/>
    </row>
    <row r="459" spans="1:17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2"/>
    </row>
    <row r="460" spans="1:17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2"/>
    </row>
    <row r="461" spans="1:17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2"/>
    </row>
    <row r="462" spans="1:17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2"/>
    </row>
    <row r="463" spans="1:17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2"/>
    </row>
    <row r="464" spans="1:17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2"/>
    </row>
    <row r="465" spans="1:17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2"/>
    </row>
    <row r="466" spans="1:17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2"/>
    </row>
    <row r="467" spans="1:17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2"/>
    </row>
    <row r="468" spans="1:17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2"/>
    </row>
    <row r="469" spans="1:17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2"/>
    </row>
    <row r="470" spans="1:17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2"/>
    </row>
    <row r="471" spans="1:17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2"/>
    </row>
    <row r="472" spans="1:17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2"/>
    </row>
    <row r="473" spans="1:17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2"/>
    </row>
    <row r="474" spans="1:17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2"/>
    </row>
    <row r="475" spans="1:17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2"/>
    </row>
    <row r="476" spans="1:17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2"/>
    </row>
    <row r="477" spans="1:17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2"/>
    </row>
    <row r="478" spans="1:17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2"/>
    </row>
    <row r="479" spans="1:17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2"/>
    </row>
    <row r="480" spans="1:17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2"/>
    </row>
    <row r="481" spans="1:17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2"/>
    </row>
    <row r="482" spans="1:17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2"/>
    </row>
    <row r="483" spans="1:17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2"/>
    </row>
    <row r="484" spans="1:17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2"/>
    </row>
    <row r="485" spans="1:17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2"/>
    </row>
    <row r="486" spans="1:17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2"/>
    </row>
    <row r="487" spans="1:17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2"/>
    </row>
    <row r="488" spans="1:17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2"/>
    </row>
    <row r="489" spans="1:17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2"/>
    </row>
    <row r="490" spans="1:17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2"/>
    </row>
    <row r="491" spans="1:17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2"/>
    </row>
    <row r="492" spans="1:17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2"/>
    </row>
    <row r="493" spans="1:17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2"/>
    </row>
    <row r="494" spans="1:17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2"/>
    </row>
    <row r="495" spans="1:17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2"/>
    </row>
    <row r="496" spans="1:17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2"/>
    </row>
    <row r="497" spans="1:17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2"/>
    </row>
    <row r="498" spans="1:17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2"/>
    </row>
    <row r="499" spans="1:17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2"/>
    </row>
    <row r="500" spans="1:17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2"/>
    </row>
    <row r="501" spans="1:17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2"/>
    </row>
    <row r="502" spans="1:17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2"/>
    </row>
    <row r="503" spans="1:17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2"/>
    </row>
    <row r="504" spans="1:17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2"/>
    </row>
    <row r="505" spans="1:17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2"/>
    </row>
    <row r="506" spans="1:17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2"/>
    </row>
    <row r="507" spans="1:17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2"/>
    </row>
    <row r="508" spans="1:17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2"/>
    </row>
    <row r="509" spans="1:17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2"/>
    </row>
    <row r="510" spans="1:17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2"/>
    </row>
    <row r="511" spans="1:17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2"/>
    </row>
    <row r="512" spans="1:17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2"/>
    </row>
    <row r="513" spans="1:17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2"/>
    </row>
    <row r="514" spans="1:17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2"/>
    </row>
    <row r="515" spans="1:17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2"/>
    </row>
    <row r="516" spans="1:17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2"/>
    </row>
    <row r="517" spans="1:17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2"/>
    </row>
    <row r="518" spans="1:17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2"/>
    </row>
    <row r="519" spans="1:17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2"/>
    </row>
    <row r="520" spans="1:17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2"/>
    </row>
    <row r="521" spans="1:17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2"/>
    </row>
    <row r="522" spans="1:17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2"/>
    </row>
    <row r="523" spans="1:17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2"/>
    </row>
    <row r="524" spans="1:17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2"/>
    </row>
    <row r="525" spans="1:17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2"/>
    </row>
    <row r="526" spans="1:17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2"/>
    </row>
    <row r="527" spans="1:17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2"/>
    </row>
    <row r="528" spans="1:17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2"/>
    </row>
    <row r="529" spans="1:17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2"/>
    </row>
    <row r="530" spans="1:17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2"/>
    </row>
    <row r="531" spans="1:17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2"/>
    </row>
    <row r="532" spans="1:17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2"/>
    </row>
    <row r="533" spans="1:17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2"/>
    </row>
    <row r="534" spans="1:17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2"/>
    </row>
    <row r="535" spans="1:17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2"/>
    </row>
    <row r="536" spans="1:17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2"/>
    </row>
    <row r="537" spans="1:17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2"/>
    </row>
    <row r="538" spans="1:17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2"/>
    </row>
    <row r="539" spans="1:17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2"/>
    </row>
    <row r="540" spans="1:17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2"/>
    </row>
    <row r="541" spans="1:17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2"/>
    </row>
    <row r="542" spans="1:17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2"/>
    </row>
    <row r="543" spans="1:17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2"/>
    </row>
    <row r="544" spans="1:17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2"/>
    </row>
    <row r="545" spans="1:17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2"/>
    </row>
    <row r="546" spans="1:17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2"/>
    </row>
    <row r="547" spans="1:17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2"/>
    </row>
    <row r="548" spans="1:17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2"/>
    </row>
    <row r="549" spans="1:17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2"/>
    </row>
    <row r="550" spans="1:17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2"/>
    </row>
    <row r="551" spans="1:17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2"/>
    </row>
    <row r="552" spans="1:17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2"/>
    </row>
    <row r="553" spans="1:17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2"/>
    </row>
    <row r="554" spans="1:17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2"/>
    </row>
    <row r="555" spans="1:17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2"/>
    </row>
    <row r="556" spans="1:17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2"/>
    </row>
    <row r="557" spans="1:17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2"/>
    </row>
    <row r="558" spans="1:17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2"/>
    </row>
    <row r="559" spans="1:17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2"/>
    </row>
    <row r="560" spans="1:17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2"/>
    </row>
    <row r="561" spans="1:17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2"/>
    </row>
    <row r="562" spans="1:17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2"/>
    </row>
    <row r="563" spans="1:17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2"/>
    </row>
    <row r="564" spans="1:17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2"/>
    </row>
    <row r="565" spans="1:17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2"/>
    </row>
    <row r="566" spans="1:17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2"/>
    </row>
    <row r="567" spans="1:17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2"/>
    </row>
    <row r="568" spans="1:17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2"/>
    </row>
    <row r="569" spans="1:17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2"/>
    </row>
    <row r="570" spans="1:17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2"/>
    </row>
    <row r="571" spans="1:17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2"/>
    </row>
    <row r="572" spans="1:17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2"/>
    </row>
    <row r="573" spans="1:17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2"/>
    </row>
    <row r="574" spans="1:17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2"/>
    </row>
    <row r="575" spans="1:17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2"/>
    </row>
    <row r="576" spans="1:17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2"/>
    </row>
    <row r="577" spans="1:17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2"/>
    </row>
    <row r="578" spans="1:17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2"/>
    </row>
    <row r="579" spans="1:17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2"/>
    </row>
    <row r="580" spans="1:17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2"/>
    </row>
    <row r="581" spans="1:17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2"/>
    </row>
    <row r="582" spans="1:17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2"/>
    </row>
    <row r="583" spans="1:17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2"/>
    </row>
    <row r="584" spans="1:17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2"/>
    </row>
    <row r="585" spans="1:17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2"/>
    </row>
    <row r="586" spans="1:17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2"/>
    </row>
    <row r="587" spans="1:17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2"/>
    </row>
    <row r="588" spans="1:17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2"/>
    </row>
    <row r="589" spans="1:17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2"/>
    </row>
    <row r="590" spans="1:17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2"/>
    </row>
    <row r="591" spans="1:17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2"/>
    </row>
    <row r="592" spans="1:17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2"/>
    </row>
    <row r="593" spans="1:17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2"/>
    </row>
    <row r="594" spans="1:17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2"/>
    </row>
    <row r="595" spans="1:17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2"/>
    </row>
    <row r="596" spans="1:17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2"/>
    </row>
    <row r="597" spans="1:17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2"/>
    </row>
    <row r="598" spans="1:17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2"/>
    </row>
    <row r="599" spans="1:17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2"/>
    </row>
    <row r="600" spans="1:17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2"/>
    </row>
    <row r="601" spans="1:17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2"/>
    </row>
    <row r="602" spans="1:17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2"/>
    </row>
    <row r="603" spans="1:17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2"/>
    </row>
    <row r="604" spans="1:17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2"/>
    </row>
    <row r="605" spans="1:17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2"/>
    </row>
    <row r="606" spans="1:17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2"/>
    </row>
    <row r="607" spans="1:17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2"/>
    </row>
    <row r="608" spans="1:17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2"/>
    </row>
    <row r="609" spans="1:17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2"/>
    </row>
    <row r="610" spans="1:17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2"/>
    </row>
    <row r="611" spans="1:17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2"/>
    </row>
    <row r="612" spans="1:17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2"/>
    </row>
    <row r="613" spans="1:17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2"/>
    </row>
    <row r="614" spans="1:17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2"/>
    </row>
    <row r="615" spans="1:17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2"/>
    </row>
    <row r="616" spans="1:17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2"/>
    </row>
    <row r="617" spans="1:17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2"/>
    </row>
    <row r="618" spans="1:17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2"/>
    </row>
    <row r="619" spans="1:17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2"/>
    </row>
    <row r="620" spans="1:17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2"/>
    </row>
    <row r="621" spans="1:17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2"/>
    </row>
    <row r="622" spans="1:17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2"/>
    </row>
    <row r="623" spans="1:17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2"/>
    </row>
    <row r="624" spans="1:17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2"/>
    </row>
    <row r="625" spans="1:17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2"/>
    </row>
    <row r="626" spans="1:17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2"/>
    </row>
    <row r="627" spans="1:17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2"/>
    </row>
    <row r="628" spans="1:17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2"/>
    </row>
    <row r="629" spans="1:17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2"/>
    </row>
    <row r="630" spans="1:17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2"/>
    </row>
    <row r="631" spans="1:17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2"/>
    </row>
    <row r="632" spans="1:17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2"/>
    </row>
    <row r="633" spans="1:17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2"/>
    </row>
    <row r="634" spans="1:17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2"/>
    </row>
    <row r="635" spans="1:17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2"/>
    </row>
    <row r="636" spans="1:17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2"/>
    </row>
    <row r="637" spans="1:17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2"/>
    </row>
    <row r="638" spans="1:17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2"/>
    </row>
    <row r="639" spans="1:17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2"/>
    </row>
    <row r="640" spans="1:17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2"/>
    </row>
    <row r="641" spans="1:17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2"/>
    </row>
    <row r="642" spans="1:17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2"/>
    </row>
    <row r="643" spans="1:17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2"/>
    </row>
    <row r="644" spans="1:17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2"/>
    </row>
    <row r="645" spans="1:17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2"/>
    </row>
    <row r="646" spans="1:17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2"/>
    </row>
    <row r="647" spans="1:17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2"/>
    </row>
    <row r="648" spans="1:17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2"/>
    </row>
    <row r="649" spans="1:17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2"/>
    </row>
    <row r="650" spans="1:17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2"/>
    </row>
    <row r="651" spans="1:17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2"/>
    </row>
    <row r="652" spans="1:17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2"/>
    </row>
    <row r="653" spans="1:17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2"/>
    </row>
    <row r="654" spans="1:17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2"/>
    </row>
    <row r="655" spans="1:17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2"/>
    </row>
    <row r="656" spans="1:17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2"/>
    </row>
    <row r="657" spans="1:17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2"/>
    </row>
    <row r="658" spans="1:17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2"/>
    </row>
    <row r="659" spans="1:17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2"/>
    </row>
    <row r="660" spans="1:17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2"/>
    </row>
    <row r="661" spans="1:17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2"/>
    </row>
    <row r="662" spans="1:17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2"/>
    </row>
    <row r="663" spans="1:17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2"/>
    </row>
    <row r="664" spans="1:17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2"/>
    </row>
    <row r="665" spans="1:17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2"/>
    </row>
    <row r="666" spans="1:17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2"/>
    </row>
    <row r="667" spans="1:17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2"/>
    </row>
    <row r="668" spans="1:17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2"/>
    </row>
    <row r="669" spans="1:17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2"/>
    </row>
    <row r="670" spans="1:17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2"/>
    </row>
    <row r="671" spans="1:17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2"/>
    </row>
    <row r="672" spans="1:17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2"/>
    </row>
    <row r="673" spans="1:17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2"/>
    </row>
    <row r="674" spans="1:17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2"/>
    </row>
    <row r="675" spans="1:17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2"/>
    </row>
    <row r="676" spans="1:17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2"/>
    </row>
    <row r="677" spans="1:17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2"/>
    </row>
    <row r="678" spans="1:17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2"/>
    </row>
    <row r="679" spans="1:17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2"/>
    </row>
    <row r="680" spans="1:17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2"/>
    </row>
    <row r="681" spans="1:17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2"/>
    </row>
    <row r="682" spans="1:17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2"/>
    </row>
    <row r="683" spans="1:17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2"/>
    </row>
    <row r="684" spans="1:17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2"/>
    </row>
    <row r="685" spans="1:17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2"/>
    </row>
    <row r="686" spans="1:17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2"/>
    </row>
    <row r="687" spans="1:17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2"/>
    </row>
    <row r="688" spans="1:17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2"/>
    </row>
    <row r="689" spans="1:17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2"/>
    </row>
    <row r="690" spans="1:17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2"/>
    </row>
    <row r="691" spans="1:17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2"/>
    </row>
    <row r="692" spans="1:17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2"/>
    </row>
    <row r="693" spans="1:17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2"/>
    </row>
    <row r="694" spans="1:17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2"/>
    </row>
    <row r="695" spans="1:17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2"/>
    </row>
    <row r="696" spans="1:17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2"/>
    </row>
    <row r="697" spans="1:17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2"/>
    </row>
    <row r="698" spans="1:17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2"/>
    </row>
    <row r="699" spans="1:17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2"/>
    </row>
    <row r="700" spans="1:17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2"/>
    </row>
    <row r="701" spans="1:17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2"/>
    </row>
    <row r="702" spans="1:17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2"/>
    </row>
    <row r="703" spans="1:17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2"/>
    </row>
    <row r="704" spans="1:17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2"/>
    </row>
    <row r="705" spans="1:17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2"/>
    </row>
    <row r="706" spans="1:17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2"/>
    </row>
    <row r="707" spans="1:17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2"/>
    </row>
    <row r="708" spans="1:17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2"/>
    </row>
    <row r="709" spans="1:17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2"/>
    </row>
    <row r="710" spans="1:17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2"/>
    </row>
    <row r="711" spans="1:17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2"/>
    </row>
    <row r="712" spans="1:17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2"/>
    </row>
    <row r="713" spans="1:17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2"/>
    </row>
    <row r="714" spans="1:17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2"/>
    </row>
    <row r="715" spans="1:17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2"/>
    </row>
    <row r="716" spans="1:17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2"/>
    </row>
    <row r="717" spans="1:17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2"/>
    </row>
    <row r="718" spans="1:17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2"/>
    </row>
    <row r="719" spans="1:17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2"/>
    </row>
    <row r="720" spans="1:17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2"/>
    </row>
    <row r="721" spans="1:17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2"/>
    </row>
    <row r="722" spans="1:17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2"/>
    </row>
    <row r="723" spans="1:17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2"/>
    </row>
    <row r="724" spans="1:17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2"/>
    </row>
    <row r="725" spans="1:17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2"/>
    </row>
    <row r="726" spans="1:17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2"/>
    </row>
    <row r="727" spans="1:17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2"/>
    </row>
    <row r="728" spans="1:17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2"/>
    </row>
    <row r="729" spans="1:17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2"/>
    </row>
    <row r="730" spans="1:17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2"/>
    </row>
    <row r="731" spans="1:17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2"/>
    </row>
    <row r="732" spans="1:17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2"/>
    </row>
    <row r="733" spans="1:17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2"/>
    </row>
    <row r="734" spans="1:17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2"/>
    </row>
    <row r="735" spans="1:17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2"/>
    </row>
    <row r="736" spans="1:17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2"/>
    </row>
    <row r="737" spans="1:17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2"/>
    </row>
    <row r="738" spans="1:17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2"/>
    </row>
    <row r="739" spans="1:17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2"/>
    </row>
    <row r="740" spans="1:17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2"/>
    </row>
    <row r="741" spans="1:17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2"/>
    </row>
    <row r="742" spans="1:17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2"/>
    </row>
    <row r="743" spans="1:17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2"/>
    </row>
    <row r="744" spans="1:17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2"/>
    </row>
    <row r="745" spans="1:17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2"/>
    </row>
    <row r="746" spans="1:17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2"/>
    </row>
    <row r="747" spans="1:17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2"/>
    </row>
    <row r="748" spans="1:17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2"/>
    </row>
    <row r="749" spans="1:17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2"/>
    </row>
    <row r="750" spans="1:17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2"/>
    </row>
    <row r="751" spans="1:17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2"/>
    </row>
    <row r="752" spans="1:17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2"/>
    </row>
    <row r="753" spans="1:17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2"/>
    </row>
    <row r="754" spans="1:17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2"/>
    </row>
    <row r="755" spans="1:17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2"/>
    </row>
    <row r="756" spans="1:17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2"/>
    </row>
    <row r="757" spans="1:17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2"/>
    </row>
    <row r="758" spans="1:17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2"/>
    </row>
    <row r="759" spans="1:17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2"/>
    </row>
    <row r="760" spans="1:17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2"/>
    </row>
    <row r="761" spans="1:17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2"/>
    </row>
    <row r="762" spans="1:17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2"/>
    </row>
    <row r="763" spans="1:17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2"/>
    </row>
    <row r="764" spans="1:17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2"/>
    </row>
    <row r="765" spans="1:17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2"/>
    </row>
    <row r="766" spans="1:17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2"/>
    </row>
    <row r="767" spans="1:17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2"/>
    </row>
    <row r="768" spans="1:17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2"/>
    </row>
    <row r="769" spans="1:17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2"/>
    </row>
    <row r="770" spans="1:17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2"/>
    </row>
    <row r="771" spans="1:17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2"/>
    </row>
    <row r="772" spans="1:17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2"/>
    </row>
    <row r="773" spans="1:17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2"/>
    </row>
    <row r="774" spans="1:17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2"/>
    </row>
    <row r="775" spans="1:17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2"/>
    </row>
    <row r="776" spans="1:17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2"/>
    </row>
    <row r="777" spans="1:17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2"/>
    </row>
    <row r="778" spans="1:17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2"/>
    </row>
    <row r="779" spans="1:17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2"/>
    </row>
    <row r="780" spans="1:17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2"/>
    </row>
    <row r="781" spans="1:17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2"/>
    </row>
    <row r="782" spans="1:17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2"/>
    </row>
    <row r="783" spans="1:17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2"/>
    </row>
    <row r="784" spans="1:17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2"/>
    </row>
    <row r="785" spans="1:17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2"/>
    </row>
    <row r="786" spans="1:17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2"/>
    </row>
    <row r="787" spans="1:17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2"/>
    </row>
    <row r="788" spans="1:17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2"/>
    </row>
    <row r="789" spans="1:17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2"/>
    </row>
    <row r="790" spans="1:17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2"/>
    </row>
    <row r="791" spans="1:17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2"/>
    </row>
    <row r="792" spans="1:17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2"/>
    </row>
    <row r="793" spans="1:17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2"/>
    </row>
    <row r="794" spans="1:17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2"/>
    </row>
    <row r="795" spans="1:17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2"/>
    </row>
    <row r="796" spans="1:17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2"/>
    </row>
    <row r="797" spans="1:17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2"/>
    </row>
    <row r="798" spans="1:17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2"/>
    </row>
    <row r="799" spans="1:17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2"/>
    </row>
    <row r="800" spans="1:17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2"/>
    </row>
    <row r="801" spans="1:17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2"/>
    </row>
    <row r="802" spans="1:17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2"/>
    </row>
    <row r="803" spans="1:17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2"/>
    </row>
    <row r="804" spans="1:17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2"/>
    </row>
    <row r="805" spans="1:17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2"/>
    </row>
    <row r="806" spans="1:17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2"/>
    </row>
    <row r="807" spans="1:17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2"/>
    </row>
    <row r="808" spans="1:17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2"/>
    </row>
    <row r="809" spans="1:17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2"/>
    </row>
    <row r="810" spans="1:17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2"/>
    </row>
    <row r="811" spans="1:17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2"/>
    </row>
    <row r="812" spans="1:17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2"/>
    </row>
    <row r="813" spans="1:17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2"/>
    </row>
    <row r="814" spans="1:17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2"/>
    </row>
    <row r="815" spans="1:17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2"/>
    </row>
    <row r="816" spans="1:17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2"/>
    </row>
    <row r="817" spans="1:17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2"/>
    </row>
    <row r="818" spans="1:17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2"/>
    </row>
    <row r="819" spans="1:17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2"/>
    </row>
    <row r="820" spans="1:17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2"/>
    </row>
    <row r="821" spans="1:17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2"/>
    </row>
    <row r="822" spans="1:17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2"/>
    </row>
    <row r="823" spans="1:17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2"/>
    </row>
    <row r="824" spans="1:17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2"/>
    </row>
    <row r="825" spans="1:17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2"/>
    </row>
    <row r="826" spans="1:17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2"/>
    </row>
    <row r="827" spans="1:17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2"/>
    </row>
    <row r="828" spans="1:17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2"/>
    </row>
    <row r="829" spans="1:17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2"/>
    </row>
    <row r="830" spans="1:17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2"/>
    </row>
    <row r="831" spans="1:17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2"/>
    </row>
    <row r="832" spans="1:17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2"/>
    </row>
    <row r="833" spans="1:17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2"/>
    </row>
    <row r="834" spans="1:17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2"/>
    </row>
    <row r="835" spans="1:17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2"/>
    </row>
    <row r="836" spans="1:17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2"/>
    </row>
    <row r="837" spans="1:17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2"/>
    </row>
    <row r="838" spans="1:17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2"/>
    </row>
    <row r="839" spans="1:17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2"/>
    </row>
    <row r="840" spans="1:17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2"/>
    </row>
    <row r="841" spans="1:17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2"/>
    </row>
    <row r="842" spans="1:17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2"/>
    </row>
    <row r="843" spans="1:17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2"/>
    </row>
    <row r="844" spans="1:17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2"/>
    </row>
    <row r="845" spans="1:17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2"/>
    </row>
    <row r="846" spans="1:17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2"/>
    </row>
    <row r="847" spans="1:17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2"/>
    </row>
    <row r="848" spans="1:17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2"/>
    </row>
    <row r="849" spans="1:17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2"/>
    </row>
    <row r="850" spans="1:17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2"/>
    </row>
    <row r="851" spans="1:17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2"/>
    </row>
    <row r="852" spans="1:17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2"/>
    </row>
    <row r="853" spans="1:17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2"/>
    </row>
    <row r="854" spans="1:17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2"/>
    </row>
    <row r="855" spans="1:17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2"/>
    </row>
    <row r="856" spans="1:17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2"/>
    </row>
    <row r="857" spans="1:17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2"/>
    </row>
    <row r="858" spans="1:17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2"/>
    </row>
    <row r="859" spans="1:17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2"/>
    </row>
    <row r="860" spans="1:17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2"/>
    </row>
    <row r="861" spans="1:17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2"/>
    </row>
    <row r="862" spans="1:17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2"/>
    </row>
    <row r="863" spans="1:17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2"/>
    </row>
    <row r="864" spans="1:17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2"/>
    </row>
    <row r="865" spans="1:17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2"/>
    </row>
    <row r="866" spans="1:17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2"/>
    </row>
    <row r="867" spans="1:17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2"/>
    </row>
    <row r="868" spans="1:17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2"/>
    </row>
    <row r="869" spans="1:17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2"/>
    </row>
    <row r="870" spans="1:17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2"/>
    </row>
    <row r="871" spans="1:17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2"/>
    </row>
    <row r="872" spans="1:17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2"/>
    </row>
    <row r="873" spans="1:17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2"/>
    </row>
    <row r="874" spans="1:17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2"/>
    </row>
    <row r="875" spans="1:17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2"/>
    </row>
    <row r="876" spans="1:17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2"/>
    </row>
    <row r="877" spans="1:17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2"/>
    </row>
    <row r="878" spans="1:17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2"/>
    </row>
    <row r="879" spans="1:17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2"/>
    </row>
    <row r="880" spans="1:17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2"/>
    </row>
    <row r="881" spans="1:17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2"/>
    </row>
    <row r="882" spans="1:17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2"/>
    </row>
    <row r="883" spans="1:17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2"/>
    </row>
    <row r="884" spans="1:17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2"/>
    </row>
    <row r="885" spans="1:17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2"/>
    </row>
    <row r="886" spans="1:17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2"/>
    </row>
    <row r="887" spans="1:17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2"/>
    </row>
    <row r="888" spans="1:17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2"/>
    </row>
    <row r="889" spans="1:17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2"/>
    </row>
    <row r="890" spans="1:17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2"/>
    </row>
    <row r="891" spans="1:17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2"/>
    </row>
    <row r="892" spans="1:17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2"/>
    </row>
    <row r="893" spans="1:17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2"/>
    </row>
    <row r="894" spans="1:17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2"/>
    </row>
    <row r="895" spans="1:17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2"/>
    </row>
    <row r="896" spans="1:17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2"/>
    </row>
    <row r="897" spans="1:17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2"/>
    </row>
    <row r="898" spans="1:17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2"/>
    </row>
    <row r="899" spans="1:17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2"/>
    </row>
    <row r="900" spans="1:17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2"/>
    </row>
    <row r="901" spans="1:17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2"/>
    </row>
    <row r="902" spans="1:17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2"/>
    </row>
    <row r="903" spans="1:17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2"/>
    </row>
    <row r="904" spans="1:17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2"/>
    </row>
    <row r="905" spans="1:17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2"/>
    </row>
    <row r="906" spans="1:17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2"/>
    </row>
    <row r="907" spans="1:17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2"/>
    </row>
    <row r="908" spans="1:17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2"/>
    </row>
    <row r="909" spans="1:17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2"/>
    </row>
    <row r="910" spans="1:17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2"/>
    </row>
    <row r="911" spans="1:17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2"/>
    </row>
    <row r="912" spans="1:17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2"/>
    </row>
    <row r="913" spans="1:17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2"/>
    </row>
    <row r="914" spans="1:17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2"/>
    </row>
    <row r="915" spans="1:17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2"/>
    </row>
    <row r="916" spans="1:17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2"/>
    </row>
    <row r="917" spans="1:17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2"/>
    </row>
    <row r="918" spans="1:17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2"/>
    </row>
    <row r="919" spans="1:17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2"/>
    </row>
    <row r="920" spans="1:17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2"/>
    </row>
    <row r="921" spans="1:17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2"/>
    </row>
    <row r="922" spans="1:17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2"/>
    </row>
    <row r="923" spans="1:17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2"/>
    </row>
    <row r="924" spans="1:17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2"/>
    </row>
    <row r="925" spans="1:17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2"/>
    </row>
    <row r="926" spans="1:17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2"/>
    </row>
    <row r="927" spans="1:17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2"/>
    </row>
    <row r="928" spans="1:17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2"/>
    </row>
    <row r="929" spans="1:17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2"/>
    </row>
    <row r="930" spans="1:17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2"/>
    </row>
    <row r="931" spans="1:17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2"/>
    </row>
    <row r="932" spans="1:17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2"/>
    </row>
    <row r="933" spans="1:17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2"/>
    </row>
    <row r="934" spans="1:17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2"/>
    </row>
    <row r="935" spans="1:17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2"/>
    </row>
    <row r="936" spans="1:17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2"/>
    </row>
    <row r="937" spans="1:17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2"/>
    </row>
    <row r="938" spans="1:17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2"/>
    </row>
    <row r="939" spans="1:17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2"/>
    </row>
    <row r="940" spans="1:17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2"/>
    </row>
    <row r="941" spans="1:17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2"/>
    </row>
    <row r="942" spans="1:17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2"/>
    </row>
    <row r="943" spans="1:17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2"/>
    </row>
    <row r="944" spans="1:17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2"/>
    </row>
    <row r="945" spans="1:17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2"/>
    </row>
    <row r="946" spans="1:17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2"/>
    </row>
    <row r="947" spans="1:17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2"/>
    </row>
    <row r="948" spans="1:17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2"/>
    </row>
    <row r="949" spans="1:17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2"/>
    </row>
    <row r="950" spans="1:17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2"/>
    </row>
    <row r="951" spans="1:17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2"/>
    </row>
    <row r="952" spans="1:17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2"/>
    </row>
    <row r="953" spans="1:17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2"/>
    </row>
    <row r="954" spans="1:17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2"/>
    </row>
    <row r="955" spans="1:17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2"/>
    </row>
    <row r="956" spans="1:17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2"/>
    </row>
    <row r="957" spans="1:17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2"/>
    </row>
    <row r="958" spans="1:17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2"/>
    </row>
    <row r="959" spans="1:17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2"/>
    </row>
    <row r="960" spans="1:17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2"/>
    </row>
    <row r="961" spans="1:17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2"/>
    </row>
    <row r="962" spans="1:17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2"/>
    </row>
    <row r="963" spans="1:17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2"/>
    </row>
    <row r="964" spans="1:17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2"/>
    </row>
    <row r="965" spans="1:17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2"/>
    </row>
    <row r="966" spans="1:17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2"/>
    </row>
    <row r="967" spans="1:17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2"/>
    </row>
    <row r="968" spans="1:17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2"/>
    </row>
    <row r="969" spans="1:17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2"/>
    </row>
    <row r="970" spans="1:17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2"/>
    </row>
    <row r="971" spans="1:17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2"/>
    </row>
    <row r="972" spans="1:17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2"/>
    </row>
    <row r="973" spans="1:17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2"/>
    </row>
    <row r="974" spans="1:17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2"/>
    </row>
    <row r="975" spans="1:17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2"/>
    </row>
    <row r="976" spans="1:17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2"/>
    </row>
    <row r="977" spans="1:17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2"/>
    </row>
    <row r="978" spans="1:17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2"/>
    </row>
    <row r="979" spans="1:17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2"/>
    </row>
    <row r="980" spans="1:17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2"/>
    </row>
    <row r="981" spans="1:17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2"/>
    </row>
    <row r="982" spans="1:17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2"/>
    </row>
    <row r="983" spans="1:17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2"/>
    </row>
    <row r="984" spans="1:17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2"/>
    </row>
    <row r="985" spans="1:17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Q985" s="2"/>
    </row>
    <row r="986" spans="1:17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Q986" s="2"/>
    </row>
    <row r="987" spans="1:17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Q987" s="2"/>
    </row>
    <row r="988" spans="1:17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Q988" s="2"/>
    </row>
    <row r="989" spans="1:17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Q989" s="2"/>
    </row>
    <row r="990" spans="1:17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Q990" s="2"/>
    </row>
    <row r="991" spans="1:17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Q991" s="2"/>
    </row>
    <row r="992" spans="1:17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Q992" s="2"/>
    </row>
    <row r="993" spans="1:17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Q993" s="2"/>
    </row>
    <row r="994" spans="1:17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Q994" s="2"/>
    </row>
    <row r="995" spans="1:17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Q995" s="2"/>
    </row>
    <row r="996" spans="1:17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Q996" s="2"/>
    </row>
    <row r="997" spans="1:17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Q997" s="2"/>
    </row>
    <row r="998" spans="1:17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Q998" s="2"/>
    </row>
    <row r="999" spans="1:17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Q999" s="2"/>
    </row>
    <row r="1000" spans="1:17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Q1000" s="2"/>
    </row>
    <row r="1001" spans="1:17" ht="12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Q1001" s="2"/>
    </row>
    <row r="1002" spans="1:17" ht="12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Q1002" s="2"/>
    </row>
    <row r="1003" spans="1:17" ht="12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Q1003" s="2"/>
    </row>
    <row r="1004" spans="1:17" ht="12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Q1004" s="2"/>
    </row>
    <row r="1005" spans="1:17" ht="12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Q1005" s="2"/>
    </row>
    <row r="1006" spans="1:17" ht="12.7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Q1006" s="2"/>
    </row>
    <row r="1007" spans="1:17" ht="12.7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Q1007" s="2"/>
    </row>
    <row r="1008" spans="1:17" ht="12.7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Q1008" s="2"/>
    </row>
    <row r="1009" spans="1:17" ht="12.7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Q1009" s="2"/>
    </row>
    <row r="1010" spans="1:17" ht="12.75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Q1010" s="2"/>
    </row>
    <row r="1011" spans="1:17" ht="12.75" customHeigh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Q1011" s="2"/>
    </row>
    <row r="1012" spans="1:17" ht="12.75" customHeigh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Q1012" s="2"/>
    </row>
    <row r="1013" spans="1:17" ht="12.75" customHeight="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Q1013" s="2"/>
    </row>
    <row r="1014" spans="1:17" ht="12.75" customHeight="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Q1014" s="2"/>
    </row>
    <row r="1015" spans="1:17" ht="12.75" customHeight="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Q1015" s="2"/>
    </row>
    <row r="1016" spans="1:17" ht="12.75" customHeight="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Q1016" s="2"/>
    </row>
    <row r="1017" spans="1:17" ht="12.75" customHeight="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Q1017" s="2"/>
    </row>
    <row r="1018" spans="1:17" ht="12.75" customHeight="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Q1018" s="2"/>
    </row>
    <row r="1019" spans="1:17" ht="12.75" customHeight="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Q10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19"/>
  <sheetViews>
    <sheetView showGridLines="0" tabSelected="1" topLeftCell="A4" workbookViewId="0">
      <selection activeCell="F45" sqref="F45"/>
    </sheetView>
  </sheetViews>
  <sheetFormatPr defaultColWidth="17.28515625" defaultRowHeight="15" customHeight="1" x14ac:dyDescent="0.2"/>
  <cols>
    <col min="1" max="1" width="6.5703125" customWidth="1"/>
    <col min="2" max="2" width="46.7109375" customWidth="1"/>
    <col min="3" max="3" width="6.42578125" hidden="1" customWidth="1"/>
    <col min="4" max="15" width="8.7109375" customWidth="1"/>
    <col min="16" max="16" width="8" customWidth="1"/>
    <col min="17" max="17" width="17.28515625" customWidth="1"/>
    <col min="18" max="26" width="8" customWidth="1"/>
  </cols>
  <sheetData>
    <row r="1" spans="1:17" ht="20.2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"/>
    </row>
    <row r="2" spans="1:17" ht="15.75" customHeight="1" x14ac:dyDescent="0.25">
      <c r="A2" s="3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Q2" s="2"/>
    </row>
    <row r="3" spans="1:17" ht="12.75" customHeight="1" x14ac:dyDescent="0.2">
      <c r="A3" s="5" t="s">
        <v>3</v>
      </c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Q3" s="6"/>
    </row>
    <row r="4" spans="1:17" ht="12.75" customHeight="1" x14ac:dyDescent="0.2">
      <c r="A4" s="5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7"/>
    </row>
    <row r="5" spans="1:17" ht="12.75" customHeight="1" x14ac:dyDescent="0.2">
      <c r="A5" s="5" t="s">
        <v>23</v>
      </c>
      <c r="B5" s="4"/>
      <c r="C5" s="4"/>
      <c r="D5" s="5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Q5" s="2"/>
    </row>
    <row r="6" spans="1:17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</row>
    <row r="7" spans="1:17" ht="18" customHeight="1" x14ac:dyDescent="0.25">
      <c r="A7" s="3" t="s">
        <v>24</v>
      </c>
      <c r="B7" s="4"/>
      <c r="C7" s="4"/>
      <c r="D7" s="5"/>
      <c r="E7" s="4"/>
      <c r="F7" s="4"/>
      <c r="G7" s="4"/>
      <c r="H7" s="2"/>
      <c r="I7" s="2"/>
      <c r="J7" s="2"/>
      <c r="K7" s="2"/>
      <c r="L7" s="2"/>
      <c r="M7" s="2"/>
      <c r="N7" s="2"/>
      <c r="O7" s="8"/>
      <c r="Q7" s="2"/>
    </row>
    <row r="8" spans="1:17" ht="12.75" customHeight="1" x14ac:dyDescent="0.2">
      <c r="A8" s="9" t="s">
        <v>8</v>
      </c>
      <c r="B8" s="10" t="s">
        <v>9</v>
      </c>
      <c r="C8" s="11"/>
      <c r="D8" s="12" t="s">
        <v>11</v>
      </c>
      <c r="E8" s="12" t="s">
        <v>12</v>
      </c>
      <c r="F8" s="12" t="s">
        <v>13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Q8" s="2"/>
    </row>
    <row r="9" spans="1:17" ht="12.75" customHeight="1" x14ac:dyDescent="0.2">
      <c r="A9" s="39">
        <v>1.1000000000000001</v>
      </c>
      <c r="B9" s="15" t="s">
        <v>44</v>
      </c>
      <c r="C9" s="2"/>
      <c r="D9" s="15">
        <v>10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Q9" s="2"/>
    </row>
    <row r="10" spans="1:17" ht="12.75" customHeight="1" x14ac:dyDescent="0.2">
      <c r="A10" s="40">
        <v>1.2</v>
      </c>
      <c r="B10" s="27" t="s">
        <v>45</v>
      </c>
      <c r="C10" s="2"/>
      <c r="D10" s="16"/>
      <c r="E10" s="16"/>
      <c r="F10" s="16"/>
      <c r="G10" s="16">
        <v>96</v>
      </c>
      <c r="H10" s="16"/>
      <c r="I10" s="16"/>
      <c r="J10" s="16"/>
      <c r="K10" s="16"/>
      <c r="L10" s="16"/>
      <c r="M10" s="16"/>
      <c r="N10" s="16"/>
      <c r="O10" s="16"/>
      <c r="Q10" s="2"/>
    </row>
    <row r="11" spans="1:17" ht="12.75" customHeight="1" x14ac:dyDescent="0.2">
      <c r="A11" s="40">
        <v>1.3</v>
      </c>
      <c r="B11" s="16" t="s">
        <v>46</v>
      </c>
      <c r="C11" s="2"/>
      <c r="D11" s="16">
        <v>5</v>
      </c>
      <c r="E11" s="16">
        <v>5</v>
      </c>
      <c r="F11" s="16">
        <v>5</v>
      </c>
      <c r="G11" s="16">
        <v>5</v>
      </c>
      <c r="H11" s="16"/>
      <c r="I11" s="16"/>
      <c r="J11" s="16"/>
      <c r="K11" s="16"/>
      <c r="L11" s="16"/>
      <c r="M11" s="16"/>
      <c r="N11" s="16"/>
      <c r="O11" s="16"/>
      <c r="Q11" s="2"/>
    </row>
    <row r="12" spans="1:17" ht="12.75" customHeight="1" x14ac:dyDescent="0.2">
      <c r="A12" s="40">
        <v>1.4</v>
      </c>
      <c r="B12" s="16" t="s">
        <v>47</v>
      </c>
      <c r="C12" s="2"/>
      <c r="D12" s="16">
        <v>5</v>
      </c>
      <c r="E12" s="16">
        <v>5</v>
      </c>
      <c r="F12" s="16">
        <v>5</v>
      </c>
      <c r="G12" s="16">
        <v>5</v>
      </c>
      <c r="H12" s="16"/>
      <c r="I12" s="16"/>
      <c r="J12" s="16"/>
      <c r="K12" s="16"/>
      <c r="L12" s="16"/>
      <c r="M12" s="16"/>
      <c r="N12" s="16"/>
      <c r="O12" s="16"/>
      <c r="Q12" s="2"/>
    </row>
    <row r="13" spans="1:17" ht="12.75" customHeight="1" x14ac:dyDescent="0.2">
      <c r="A13" s="40">
        <v>1.5</v>
      </c>
      <c r="B13" s="16" t="s">
        <v>48</v>
      </c>
      <c r="C13" s="2"/>
      <c r="D13" s="16">
        <v>1.5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Q13" s="2"/>
    </row>
    <row r="14" spans="1:17" ht="12.75" customHeight="1" x14ac:dyDescent="0.2">
      <c r="A14" s="40">
        <v>1.6</v>
      </c>
      <c r="B14" s="16" t="s">
        <v>49</v>
      </c>
      <c r="C14" s="2"/>
      <c r="D14" s="16">
        <v>10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Q14" s="2"/>
    </row>
    <row r="15" spans="1:17" ht="12.75" customHeight="1" x14ac:dyDescent="0.2">
      <c r="A15" s="40">
        <v>1.7</v>
      </c>
      <c r="B15" s="16" t="s">
        <v>50</v>
      </c>
      <c r="C15" s="2"/>
      <c r="D15" s="16"/>
      <c r="E15" s="16">
        <v>1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Q15" s="2"/>
    </row>
    <row r="16" spans="1:17" ht="12.75" customHeight="1" x14ac:dyDescent="0.2">
      <c r="A16" s="40">
        <v>1.8</v>
      </c>
      <c r="B16" s="16" t="s">
        <v>51</v>
      </c>
      <c r="C16" s="2"/>
      <c r="D16" s="16"/>
      <c r="E16" s="16">
        <v>10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Q16" s="2"/>
    </row>
    <row r="17" spans="1:17" ht="12.75" customHeight="1" x14ac:dyDescent="0.2">
      <c r="A17" s="44">
        <v>1.9</v>
      </c>
      <c r="B17" s="16" t="s">
        <v>52</v>
      </c>
      <c r="C17" s="2"/>
      <c r="D17" s="46"/>
      <c r="E17" s="46"/>
      <c r="F17" s="46">
        <v>1</v>
      </c>
      <c r="G17" s="46"/>
      <c r="H17" s="16"/>
      <c r="I17" s="16"/>
      <c r="J17" s="16"/>
      <c r="K17" s="16"/>
      <c r="L17" s="16"/>
      <c r="M17" s="16"/>
      <c r="N17" s="16"/>
      <c r="O17" s="16"/>
      <c r="Q17" s="2"/>
    </row>
    <row r="18" spans="1:17" ht="12.75" customHeight="1" x14ac:dyDescent="0.2">
      <c r="A18" s="41">
        <v>1.1000000000000001</v>
      </c>
      <c r="B18" s="16" t="s">
        <v>54</v>
      </c>
      <c r="C18" s="2"/>
      <c r="D18" s="16"/>
      <c r="E18" s="16"/>
      <c r="F18" s="16">
        <v>10</v>
      </c>
      <c r="G18" s="16"/>
      <c r="H18" s="16"/>
      <c r="I18" s="16"/>
      <c r="J18" s="16"/>
      <c r="K18" s="16"/>
      <c r="L18" s="16"/>
      <c r="M18" s="16"/>
      <c r="N18" s="16"/>
      <c r="O18" s="16"/>
      <c r="Q18" s="2"/>
    </row>
    <row r="19" spans="1:17" ht="12.75" customHeight="1" x14ac:dyDescent="0.2">
      <c r="A19" s="42">
        <v>1.1100000000000001</v>
      </c>
      <c r="B19" s="36" t="s">
        <v>55</v>
      </c>
      <c r="C19" s="2"/>
      <c r="D19" s="16"/>
      <c r="E19" s="16"/>
      <c r="F19" s="16"/>
      <c r="G19" s="16">
        <v>1</v>
      </c>
      <c r="H19" s="16"/>
      <c r="I19" s="16"/>
      <c r="J19" s="16"/>
      <c r="K19" s="16"/>
      <c r="L19" s="16"/>
      <c r="M19" s="16"/>
      <c r="N19" s="16"/>
      <c r="O19" s="16"/>
      <c r="Q19" s="2"/>
    </row>
    <row r="20" spans="1:17" s="31" customFormat="1" ht="12.75" customHeight="1" x14ac:dyDescent="0.2">
      <c r="A20" s="42">
        <v>1.1200000000000001</v>
      </c>
      <c r="B20" s="36" t="s">
        <v>53</v>
      </c>
      <c r="C20" s="4"/>
      <c r="D20" s="16"/>
      <c r="E20" s="16"/>
      <c r="F20" s="16"/>
      <c r="G20" s="16">
        <v>10</v>
      </c>
      <c r="H20" s="16"/>
      <c r="I20" s="16"/>
      <c r="J20" s="16"/>
      <c r="K20" s="16"/>
      <c r="L20" s="16"/>
      <c r="M20" s="16"/>
      <c r="N20" s="16"/>
      <c r="O20" s="16"/>
      <c r="Q20" s="4"/>
    </row>
    <row r="21" spans="1:17" s="31" customFormat="1" ht="12.75" customHeight="1" x14ac:dyDescent="0.2">
      <c r="A21" s="42">
        <v>2.1</v>
      </c>
      <c r="B21" s="36" t="s">
        <v>56</v>
      </c>
      <c r="C21" s="4"/>
      <c r="D21" s="16">
        <v>10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Q21" s="4"/>
    </row>
    <row r="22" spans="1:17" s="31" customFormat="1" ht="12.75" customHeight="1" x14ac:dyDescent="0.2">
      <c r="A22" s="42">
        <v>2.2000000000000002</v>
      </c>
      <c r="B22" s="36" t="s">
        <v>57</v>
      </c>
      <c r="C22" s="4"/>
      <c r="D22" s="16">
        <v>24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Q22" s="4"/>
    </row>
    <row r="23" spans="1:17" s="31" customFormat="1" ht="12.75" customHeight="1" x14ac:dyDescent="0.2">
      <c r="A23" s="42">
        <v>2.2999999999999998</v>
      </c>
      <c r="B23" s="36" t="s">
        <v>58</v>
      </c>
      <c r="C23" s="4"/>
      <c r="D23" s="16"/>
      <c r="E23" s="16">
        <v>10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Q23" s="4"/>
    </row>
    <row r="24" spans="1:17" s="31" customFormat="1" ht="12.75" customHeight="1" x14ac:dyDescent="0.2">
      <c r="A24" s="42">
        <v>2.4</v>
      </c>
      <c r="B24" s="36" t="s">
        <v>59</v>
      </c>
      <c r="C24" s="4"/>
      <c r="D24" s="16"/>
      <c r="E24" s="16"/>
      <c r="F24" s="16">
        <v>20</v>
      </c>
      <c r="G24" s="16"/>
      <c r="H24" s="16"/>
      <c r="I24" s="16"/>
      <c r="J24" s="16"/>
      <c r="K24" s="16"/>
      <c r="L24" s="16"/>
      <c r="M24" s="16"/>
      <c r="N24" s="16"/>
      <c r="O24" s="16"/>
      <c r="Q24" s="4"/>
    </row>
    <row r="25" spans="1:17" s="31" customFormat="1" ht="12.75" customHeight="1" x14ac:dyDescent="0.2">
      <c r="A25" s="42">
        <v>2.5</v>
      </c>
      <c r="B25" s="36" t="s">
        <v>60</v>
      </c>
      <c r="C25" s="4"/>
      <c r="D25" s="16"/>
      <c r="E25" s="16"/>
      <c r="F25" s="16"/>
      <c r="G25" s="16">
        <v>12</v>
      </c>
      <c r="H25" s="16"/>
      <c r="I25" s="16"/>
      <c r="J25" s="16"/>
      <c r="K25" s="16"/>
      <c r="L25" s="16"/>
      <c r="M25" s="16"/>
      <c r="N25" s="16"/>
      <c r="O25" s="16"/>
      <c r="Q25" s="4"/>
    </row>
    <row r="26" spans="1:17" s="31" customFormat="1" ht="12.75" customHeight="1" x14ac:dyDescent="0.2">
      <c r="A26" s="42">
        <v>2.6</v>
      </c>
      <c r="B26" s="36" t="s">
        <v>61</v>
      </c>
      <c r="C26" s="4"/>
      <c r="D26" s="16"/>
      <c r="E26" s="16"/>
      <c r="F26" s="16"/>
      <c r="G26" s="16">
        <v>12</v>
      </c>
      <c r="H26" s="16"/>
      <c r="I26" s="16"/>
      <c r="J26" s="16"/>
      <c r="K26" s="16"/>
      <c r="L26" s="16"/>
      <c r="M26" s="16"/>
      <c r="N26" s="16"/>
      <c r="O26" s="16"/>
      <c r="Q26" s="4"/>
    </row>
    <row r="27" spans="1:17" s="31" customFormat="1" ht="12.75" customHeight="1" x14ac:dyDescent="0.2">
      <c r="A27" s="42">
        <v>2.7</v>
      </c>
      <c r="B27" s="36" t="s">
        <v>62</v>
      </c>
      <c r="C27" s="4"/>
      <c r="D27" s="16"/>
      <c r="E27" s="16"/>
      <c r="F27" s="16"/>
      <c r="G27" s="16">
        <v>20</v>
      </c>
      <c r="H27" s="16"/>
      <c r="I27" s="16"/>
      <c r="J27" s="16"/>
      <c r="K27" s="16"/>
      <c r="L27" s="16"/>
      <c r="M27" s="16"/>
      <c r="N27" s="16"/>
      <c r="O27" s="16"/>
      <c r="Q27" s="4"/>
    </row>
    <row r="28" spans="1:17" s="31" customFormat="1" ht="12.75" customHeight="1" x14ac:dyDescent="0.2">
      <c r="A28" s="42">
        <v>2.8</v>
      </c>
      <c r="B28" s="36" t="s">
        <v>74</v>
      </c>
      <c r="C28" s="4"/>
      <c r="D28" s="16"/>
      <c r="E28" s="16"/>
      <c r="F28" s="16"/>
      <c r="G28" s="16">
        <v>12</v>
      </c>
      <c r="H28" s="16"/>
      <c r="I28" s="16"/>
      <c r="J28" s="16"/>
      <c r="K28" s="16"/>
      <c r="L28" s="16"/>
      <c r="M28" s="16"/>
      <c r="N28" s="16"/>
      <c r="O28" s="16"/>
      <c r="Q28" s="4"/>
    </row>
    <row r="29" spans="1:17" s="31" customFormat="1" ht="12.75" customHeight="1" x14ac:dyDescent="0.2">
      <c r="A29" s="42">
        <v>2.9</v>
      </c>
      <c r="B29" s="36" t="s">
        <v>63</v>
      </c>
      <c r="C29" s="4"/>
      <c r="D29" s="36"/>
      <c r="E29" s="36"/>
      <c r="F29" s="36"/>
      <c r="G29" s="36">
        <v>20</v>
      </c>
      <c r="H29" s="16"/>
      <c r="I29" s="16"/>
      <c r="J29" s="16"/>
      <c r="K29" s="16"/>
      <c r="L29" s="16"/>
      <c r="M29" s="16"/>
      <c r="N29" s="16"/>
      <c r="O29" s="16"/>
      <c r="Q29" s="4"/>
    </row>
    <row r="30" spans="1:17" s="31" customFormat="1" ht="12.75" customHeight="1" x14ac:dyDescent="0.2">
      <c r="A30" s="45">
        <v>2.1</v>
      </c>
      <c r="B30" s="36" t="s">
        <v>64</v>
      </c>
      <c r="C30" s="4"/>
      <c r="D30" s="36"/>
      <c r="E30" s="36"/>
      <c r="F30" s="36"/>
      <c r="G30" s="36">
        <v>12</v>
      </c>
      <c r="H30" s="16"/>
      <c r="I30" s="16"/>
      <c r="J30" s="16"/>
      <c r="K30" s="16"/>
      <c r="L30" s="16"/>
      <c r="M30" s="16"/>
      <c r="N30" s="16"/>
      <c r="O30" s="16"/>
      <c r="Q30" s="4"/>
    </row>
    <row r="31" spans="1:17" s="31" customFormat="1" ht="12.75" customHeight="1" x14ac:dyDescent="0.2">
      <c r="A31" s="42">
        <v>3.1</v>
      </c>
      <c r="B31" s="36" t="s">
        <v>65</v>
      </c>
      <c r="C31" s="4"/>
      <c r="D31" s="36"/>
      <c r="E31" s="36"/>
      <c r="F31" s="36"/>
      <c r="G31" s="36">
        <v>10</v>
      </c>
      <c r="H31" s="16"/>
      <c r="I31" s="16"/>
      <c r="J31" s="16"/>
      <c r="K31" s="16"/>
      <c r="L31" s="16"/>
      <c r="M31" s="16"/>
      <c r="N31" s="16"/>
      <c r="O31" s="16"/>
      <c r="Q31" s="4"/>
    </row>
    <row r="32" spans="1:17" s="31" customFormat="1" ht="12.75" customHeight="1" x14ac:dyDescent="0.2">
      <c r="A32" s="42">
        <v>3.2</v>
      </c>
      <c r="B32" s="36" t="s">
        <v>66</v>
      </c>
      <c r="C32" s="4"/>
      <c r="D32" s="36"/>
      <c r="E32" s="36"/>
      <c r="F32" s="36"/>
      <c r="G32" s="36">
        <v>6</v>
      </c>
      <c r="H32" s="16"/>
      <c r="I32" s="16"/>
      <c r="J32" s="16"/>
      <c r="K32" s="16"/>
      <c r="L32" s="16"/>
      <c r="M32" s="16"/>
      <c r="N32" s="16"/>
      <c r="O32" s="16"/>
      <c r="Q32" s="4"/>
    </row>
    <row r="33" spans="1:17" s="31" customFormat="1" ht="12.75" customHeight="1" x14ac:dyDescent="0.2">
      <c r="A33" s="42">
        <v>3.3</v>
      </c>
      <c r="B33" s="36" t="s">
        <v>67</v>
      </c>
      <c r="C33" s="4"/>
      <c r="D33" s="36"/>
      <c r="E33" s="36"/>
      <c r="F33" s="36"/>
      <c r="G33" s="36">
        <v>6</v>
      </c>
      <c r="H33" s="16"/>
      <c r="I33" s="16"/>
      <c r="J33" s="16"/>
      <c r="K33" s="16"/>
      <c r="L33" s="16"/>
      <c r="M33" s="16"/>
      <c r="N33" s="16"/>
      <c r="O33" s="16"/>
      <c r="Q33" s="4"/>
    </row>
    <row r="34" spans="1:17" s="31" customFormat="1" ht="12.75" customHeight="1" x14ac:dyDescent="0.2">
      <c r="A34" s="42">
        <v>3.4</v>
      </c>
      <c r="B34" s="36" t="s">
        <v>68</v>
      </c>
      <c r="C34" s="4"/>
      <c r="D34" s="36"/>
      <c r="E34" s="36"/>
      <c r="F34" s="36"/>
      <c r="G34" s="36">
        <v>10</v>
      </c>
      <c r="H34" s="16"/>
      <c r="I34" s="16"/>
      <c r="J34" s="16"/>
      <c r="K34" s="16"/>
      <c r="L34" s="16"/>
      <c r="M34" s="16"/>
      <c r="N34" s="16"/>
      <c r="O34" s="16"/>
      <c r="Q34" s="4"/>
    </row>
    <row r="35" spans="1:17" s="31" customFormat="1" ht="12.75" customHeight="1" x14ac:dyDescent="0.2">
      <c r="A35" s="42">
        <v>3.5</v>
      </c>
      <c r="B35" s="36" t="s">
        <v>69</v>
      </c>
      <c r="C35" s="4"/>
      <c r="D35" s="36"/>
      <c r="E35" s="36"/>
      <c r="F35" s="36"/>
      <c r="G35" s="36">
        <v>6</v>
      </c>
      <c r="H35" s="16"/>
      <c r="I35" s="16"/>
      <c r="J35" s="16"/>
      <c r="K35" s="16"/>
      <c r="L35" s="16"/>
      <c r="M35" s="16"/>
      <c r="N35" s="16"/>
      <c r="O35" s="16"/>
      <c r="Q35" s="4"/>
    </row>
    <row r="36" spans="1:17" s="31" customFormat="1" ht="12.75" customHeight="1" x14ac:dyDescent="0.2">
      <c r="A36" s="42">
        <v>3.6</v>
      </c>
      <c r="B36" s="36" t="s">
        <v>70</v>
      </c>
      <c r="C36" s="4"/>
      <c r="D36" s="36"/>
      <c r="E36" s="36"/>
      <c r="F36" s="36"/>
      <c r="G36" s="36">
        <v>10</v>
      </c>
      <c r="H36" s="16"/>
      <c r="I36" s="16"/>
      <c r="J36" s="16"/>
      <c r="K36" s="16"/>
      <c r="L36" s="16"/>
      <c r="M36" s="16"/>
      <c r="N36" s="16"/>
      <c r="O36" s="16"/>
      <c r="Q36" s="4"/>
    </row>
    <row r="37" spans="1:17" s="31" customFormat="1" ht="12.75" customHeight="1" x14ac:dyDescent="0.2">
      <c r="A37" s="42">
        <v>3.7</v>
      </c>
      <c r="B37" s="36" t="s">
        <v>71</v>
      </c>
      <c r="C37" s="4"/>
      <c r="D37" s="36"/>
      <c r="E37" s="36"/>
      <c r="F37" s="36"/>
      <c r="G37" s="36">
        <v>6</v>
      </c>
      <c r="H37" s="16"/>
      <c r="I37" s="16"/>
      <c r="J37" s="16"/>
      <c r="K37" s="16"/>
      <c r="L37" s="16"/>
      <c r="M37" s="16"/>
      <c r="N37" s="16"/>
      <c r="O37" s="16"/>
      <c r="Q37" s="4"/>
    </row>
    <row r="38" spans="1:17" s="31" customFormat="1" ht="12.75" customHeight="1" x14ac:dyDescent="0.2">
      <c r="A38" s="42">
        <v>4.0999999999999996</v>
      </c>
      <c r="B38" s="36" t="s">
        <v>72</v>
      </c>
      <c r="C38" s="4"/>
      <c r="D38" s="36"/>
      <c r="E38" s="36"/>
      <c r="F38" s="36"/>
      <c r="G38" s="36">
        <v>1.08</v>
      </c>
      <c r="H38" s="16"/>
      <c r="I38" s="16"/>
      <c r="J38" s="16"/>
      <c r="K38" s="16"/>
      <c r="L38" s="16"/>
      <c r="M38" s="16"/>
      <c r="N38" s="16"/>
      <c r="O38" s="16"/>
      <c r="Q38" s="4"/>
    </row>
    <row r="39" spans="1:17" s="31" customFormat="1" ht="12.75" customHeight="1" x14ac:dyDescent="0.2">
      <c r="A39" s="43">
        <v>5</v>
      </c>
      <c r="B39" s="36" t="s">
        <v>73</v>
      </c>
      <c r="C39" s="4"/>
      <c r="D39" s="36"/>
      <c r="E39" s="36"/>
      <c r="F39" s="36"/>
      <c r="G39" s="36">
        <v>27</v>
      </c>
      <c r="H39" s="16"/>
      <c r="I39" s="16"/>
      <c r="J39" s="16"/>
      <c r="K39" s="16"/>
      <c r="L39" s="16"/>
      <c r="M39" s="16"/>
      <c r="N39" s="16"/>
      <c r="O39" s="16"/>
      <c r="Q39" s="4"/>
    </row>
    <row r="40" spans="1:17" ht="12.75" customHeight="1" x14ac:dyDescent="0.2">
      <c r="A40" s="17" t="s">
        <v>25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Q40" s="2"/>
    </row>
    <row r="41" spans="1:17" ht="12.75" customHeight="1" x14ac:dyDescent="0.2">
      <c r="A41" s="2"/>
      <c r="B41" s="2"/>
      <c r="C41" s="21" t="s">
        <v>27</v>
      </c>
      <c r="D41" s="20">
        <f t="shared" ref="D41:O41" si="0">SUM(D9:D40)</f>
        <v>65.5</v>
      </c>
      <c r="E41" s="20">
        <f>SUM(E9:E40)</f>
        <v>31</v>
      </c>
      <c r="F41" s="20">
        <f t="shared" si="0"/>
        <v>41</v>
      </c>
      <c r="G41" s="20">
        <f t="shared" si="0"/>
        <v>287.08</v>
      </c>
      <c r="H41" s="20">
        <f t="shared" si="0"/>
        <v>0</v>
      </c>
      <c r="I41" s="20">
        <f t="shared" si="0"/>
        <v>0</v>
      </c>
      <c r="J41" s="20">
        <f t="shared" si="0"/>
        <v>0</v>
      </c>
      <c r="K41" s="20">
        <f t="shared" si="0"/>
        <v>0</v>
      </c>
      <c r="L41" s="20">
        <f t="shared" si="0"/>
        <v>0</v>
      </c>
      <c r="M41" s="20">
        <f t="shared" si="0"/>
        <v>0</v>
      </c>
      <c r="N41" s="20">
        <f t="shared" si="0"/>
        <v>0</v>
      </c>
      <c r="O41" s="20">
        <f t="shared" si="0"/>
        <v>0</v>
      </c>
      <c r="Q41" s="2"/>
    </row>
    <row r="42" spans="1:17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2"/>
    </row>
    <row r="43" spans="1:17" ht="12.75" customHeight="1" x14ac:dyDescent="0.2">
      <c r="A43" s="2"/>
      <c r="B43" s="2"/>
      <c r="C43" s="19" t="s">
        <v>28</v>
      </c>
      <c r="D43" s="22">
        <f t="shared" ref="D43:O43" si="1">SUM($D41:D41)</f>
        <v>65.5</v>
      </c>
      <c r="E43" s="22">
        <f t="shared" si="1"/>
        <v>96.5</v>
      </c>
      <c r="F43" s="22">
        <f t="shared" si="1"/>
        <v>137.5</v>
      </c>
      <c r="G43" s="22">
        <f>SUM($D41:G41)</f>
        <v>424.58</v>
      </c>
      <c r="H43" s="22">
        <f>SUM($D41:H41)</f>
        <v>424.58</v>
      </c>
      <c r="I43" s="22">
        <f t="shared" si="1"/>
        <v>424.58</v>
      </c>
      <c r="J43" s="22">
        <f t="shared" si="1"/>
        <v>424.58</v>
      </c>
      <c r="K43" s="22">
        <f t="shared" si="1"/>
        <v>424.58</v>
      </c>
      <c r="L43" s="22">
        <f t="shared" si="1"/>
        <v>424.58</v>
      </c>
      <c r="M43" s="22">
        <f t="shared" si="1"/>
        <v>424.58</v>
      </c>
      <c r="N43" s="22">
        <f t="shared" si="1"/>
        <v>424.58</v>
      </c>
      <c r="O43" s="22">
        <f t="shared" si="1"/>
        <v>424.58</v>
      </c>
      <c r="Q43" s="2"/>
    </row>
    <row r="44" spans="1:17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2"/>
    </row>
    <row r="45" spans="1:17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2"/>
    </row>
    <row r="46" spans="1:17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2"/>
    </row>
    <row r="47" spans="1:17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2"/>
    </row>
    <row r="48" spans="1:17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2"/>
    </row>
    <row r="49" spans="1:17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2"/>
    </row>
    <row r="50" spans="1:17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2"/>
    </row>
    <row r="51" spans="1:17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2"/>
    </row>
    <row r="52" spans="1:17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2"/>
    </row>
    <row r="53" spans="1:17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2"/>
    </row>
    <row r="54" spans="1:17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2"/>
    </row>
    <row r="55" spans="1:17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2"/>
    </row>
    <row r="56" spans="1:17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2"/>
    </row>
    <row r="57" spans="1:17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2"/>
    </row>
    <row r="58" spans="1:17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2"/>
    </row>
    <row r="59" spans="1:17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2"/>
    </row>
    <row r="60" spans="1:17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2"/>
    </row>
    <row r="61" spans="1:17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2"/>
    </row>
    <row r="62" spans="1:17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2"/>
    </row>
    <row r="63" spans="1:17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2"/>
    </row>
    <row r="64" spans="1:17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2"/>
    </row>
    <row r="65" spans="1:17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2"/>
    </row>
    <row r="66" spans="1:17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2"/>
    </row>
    <row r="67" spans="1:17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2"/>
    </row>
    <row r="68" spans="1:17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2"/>
    </row>
    <row r="69" spans="1:17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2"/>
    </row>
    <row r="70" spans="1:17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2"/>
    </row>
    <row r="71" spans="1:17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2"/>
    </row>
    <row r="72" spans="1:17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2"/>
    </row>
    <row r="73" spans="1:17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2"/>
    </row>
    <row r="74" spans="1:17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2"/>
    </row>
    <row r="75" spans="1:17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</row>
    <row r="76" spans="1:17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</row>
    <row r="77" spans="1:17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2"/>
    </row>
    <row r="78" spans="1:17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</row>
    <row r="79" spans="1:17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</row>
    <row r="80" spans="1:17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2"/>
    </row>
    <row r="81" spans="1:17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2"/>
    </row>
    <row r="82" spans="1:17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2"/>
    </row>
    <row r="83" spans="1:17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</row>
    <row r="84" spans="1:17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</row>
    <row r="85" spans="1:17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2"/>
    </row>
    <row r="86" spans="1:17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2"/>
    </row>
    <row r="87" spans="1:17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2"/>
    </row>
    <row r="88" spans="1:17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2"/>
    </row>
    <row r="89" spans="1:17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</row>
    <row r="90" spans="1:17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</row>
    <row r="91" spans="1:17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</row>
    <row r="92" spans="1:17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</row>
    <row r="93" spans="1:17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</row>
    <row r="94" spans="1:17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</row>
    <row r="95" spans="1:17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</row>
    <row r="96" spans="1:17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</row>
    <row r="97" spans="1:17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2"/>
    </row>
    <row r="98" spans="1:17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2"/>
    </row>
    <row r="99" spans="1:17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2"/>
    </row>
    <row r="100" spans="1:17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2"/>
    </row>
    <row r="101" spans="1:17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2"/>
    </row>
    <row r="102" spans="1:17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2"/>
    </row>
    <row r="103" spans="1:17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2"/>
    </row>
    <row r="104" spans="1:17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</row>
    <row r="105" spans="1:17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2"/>
    </row>
    <row r="106" spans="1:17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2"/>
    </row>
    <row r="107" spans="1:17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2"/>
    </row>
    <row r="108" spans="1:17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</row>
    <row r="109" spans="1:17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2"/>
    </row>
    <row r="110" spans="1:17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2"/>
    </row>
    <row r="111" spans="1:17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2"/>
    </row>
    <row r="112" spans="1:17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2"/>
    </row>
    <row r="113" spans="1:17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2"/>
    </row>
    <row r="114" spans="1:17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2"/>
    </row>
    <row r="115" spans="1:17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2"/>
    </row>
    <row r="116" spans="1:17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2"/>
    </row>
    <row r="117" spans="1:17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2"/>
    </row>
    <row r="118" spans="1:17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2"/>
    </row>
    <row r="119" spans="1:17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2"/>
    </row>
    <row r="120" spans="1:17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2"/>
    </row>
    <row r="121" spans="1:17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2"/>
    </row>
    <row r="122" spans="1:17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2"/>
    </row>
    <row r="123" spans="1:17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2"/>
    </row>
    <row r="124" spans="1:17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2"/>
    </row>
    <row r="125" spans="1:17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2"/>
    </row>
    <row r="126" spans="1:17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2"/>
    </row>
    <row r="127" spans="1:17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2"/>
    </row>
    <row r="128" spans="1:17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2"/>
    </row>
    <row r="129" spans="1:17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2"/>
    </row>
    <row r="130" spans="1:17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2"/>
    </row>
    <row r="131" spans="1:17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2"/>
    </row>
    <row r="132" spans="1:17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2"/>
    </row>
    <row r="133" spans="1:17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2"/>
    </row>
    <row r="134" spans="1:17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2"/>
    </row>
    <row r="135" spans="1:17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2"/>
    </row>
    <row r="136" spans="1:17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2"/>
    </row>
    <row r="137" spans="1:17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2"/>
    </row>
    <row r="138" spans="1:17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2"/>
    </row>
    <row r="139" spans="1:17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2"/>
    </row>
    <row r="140" spans="1:17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2"/>
    </row>
    <row r="141" spans="1:17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2"/>
    </row>
    <row r="142" spans="1:17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2"/>
    </row>
    <row r="143" spans="1:17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2"/>
    </row>
    <row r="144" spans="1:17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2"/>
    </row>
    <row r="145" spans="1:17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2"/>
    </row>
    <row r="146" spans="1:17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2"/>
    </row>
    <row r="147" spans="1:17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2"/>
    </row>
    <row r="148" spans="1:17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2"/>
    </row>
    <row r="149" spans="1:17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2"/>
    </row>
    <row r="150" spans="1:17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2"/>
    </row>
    <row r="151" spans="1:17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2"/>
    </row>
    <row r="152" spans="1:17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2"/>
    </row>
    <row r="153" spans="1:17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2"/>
    </row>
    <row r="154" spans="1:17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2"/>
    </row>
    <row r="155" spans="1:17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2"/>
    </row>
    <row r="156" spans="1:17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2"/>
    </row>
    <row r="157" spans="1:17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2"/>
    </row>
    <row r="158" spans="1:17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2"/>
    </row>
    <row r="159" spans="1:17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2"/>
    </row>
    <row r="160" spans="1:17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2"/>
    </row>
    <row r="161" spans="1:17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2"/>
    </row>
    <row r="162" spans="1:17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2"/>
    </row>
    <row r="163" spans="1:17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2"/>
    </row>
    <row r="164" spans="1:17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2"/>
    </row>
    <row r="165" spans="1:17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2"/>
    </row>
    <row r="166" spans="1:17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2"/>
    </row>
    <row r="167" spans="1:17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2"/>
    </row>
    <row r="168" spans="1:17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2"/>
    </row>
    <row r="169" spans="1:17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2"/>
    </row>
    <row r="170" spans="1:17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2"/>
    </row>
    <row r="171" spans="1:17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2"/>
    </row>
    <row r="172" spans="1:17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2"/>
    </row>
    <row r="173" spans="1:17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2"/>
    </row>
    <row r="174" spans="1:17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2"/>
    </row>
    <row r="175" spans="1:17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2"/>
    </row>
    <row r="176" spans="1:17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2"/>
    </row>
    <row r="177" spans="1:17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2"/>
    </row>
    <row r="178" spans="1:17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2"/>
    </row>
    <row r="179" spans="1:17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2"/>
    </row>
    <row r="180" spans="1:17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2"/>
    </row>
    <row r="181" spans="1:17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2"/>
    </row>
    <row r="182" spans="1:17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2"/>
    </row>
    <row r="183" spans="1:17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2"/>
    </row>
    <row r="184" spans="1:17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2"/>
    </row>
    <row r="185" spans="1:17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</row>
    <row r="186" spans="1:17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2"/>
    </row>
    <row r="187" spans="1:17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2"/>
    </row>
    <row r="188" spans="1:17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2"/>
    </row>
    <row r="189" spans="1:17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2"/>
    </row>
    <row r="190" spans="1:17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2"/>
    </row>
    <row r="191" spans="1:17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2"/>
    </row>
    <row r="192" spans="1:17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2"/>
    </row>
    <row r="193" spans="1:17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2"/>
    </row>
    <row r="194" spans="1:17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2"/>
    </row>
    <row r="195" spans="1:17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2"/>
    </row>
    <row r="196" spans="1:17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2"/>
    </row>
    <row r="197" spans="1:17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2"/>
    </row>
    <row r="198" spans="1:17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2"/>
    </row>
    <row r="199" spans="1:17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2"/>
    </row>
    <row r="200" spans="1:17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2"/>
    </row>
    <row r="201" spans="1:17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2"/>
    </row>
    <row r="202" spans="1:17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2"/>
    </row>
    <row r="203" spans="1:17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2"/>
    </row>
    <row r="204" spans="1:17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2"/>
    </row>
    <row r="205" spans="1:17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2"/>
    </row>
    <row r="206" spans="1:17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2"/>
    </row>
    <row r="207" spans="1:17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2"/>
    </row>
    <row r="208" spans="1:17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2"/>
    </row>
    <row r="209" spans="1:17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2"/>
    </row>
    <row r="210" spans="1:17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2"/>
    </row>
    <row r="211" spans="1:17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2"/>
    </row>
    <row r="212" spans="1:17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2"/>
    </row>
    <row r="213" spans="1:17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2"/>
    </row>
    <row r="214" spans="1:17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2"/>
    </row>
    <row r="215" spans="1:17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2"/>
    </row>
    <row r="216" spans="1:17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2"/>
    </row>
    <row r="217" spans="1:17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2"/>
    </row>
    <row r="218" spans="1:17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2"/>
    </row>
    <row r="219" spans="1:17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2"/>
    </row>
    <row r="220" spans="1:17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</row>
    <row r="221" spans="1:17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2"/>
    </row>
    <row r="222" spans="1:17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2"/>
    </row>
    <row r="223" spans="1:17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2"/>
    </row>
    <row r="224" spans="1:17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2"/>
    </row>
    <row r="225" spans="1:17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2"/>
    </row>
    <row r="226" spans="1:17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2"/>
    </row>
    <row r="227" spans="1:17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2"/>
    </row>
    <row r="228" spans="1:17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2"/>
    </row>
    <row r="229" spans="1:17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2"/>
    </row>
    <row r="230" spans="1:17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2"/>
    </row>
    <row r="231" spans="1:17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2"/>
    </row>
    <row r="232" spans="1:17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2"/>
    </row>
    <row r="233" spans="1:17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2"/>
    </row>
    <row r="234" spans="1:17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2"/>
    </row>
    <row r="235" spans="1:17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2"/>
    </row>
    <row r="236" spans="1:17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2"/>
    </row>
    <row r="237" spans="1:17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2"/>
    </row>
    <row r="238" spans="1:17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2"/>
    </row>
    <row r="239" spans="1:17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2"/>
    </row>
    <row r="240" spans="1:17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2"/>
    </row>
    <row r="241" spans="1:17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2"/>
    </row>
    <row r="242" spans="1:17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2"/>
    </row>
    <row r="243" spans="1:17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2"/>
    </row>
    <row r="244" spans="1:17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2"/>
    </row>
    <row r="245" spans="1:17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2"/>
    </row>
    <row r="246" spans="1:17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2"/>
    </row>
    <row r="247" spans="1:17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2"/>
    </row>
    <row r="248" spans="1:17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2"/>
    </row>
    <row r="249" spans="1:17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2"/>
    </row>
    <row r="250" spans="1:17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2"/>
    </row>
    <row r="251" spans="1:17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2"/>
    </row>
    <row r="252" spans="1:17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2"/>
    </row>
    <row r="253" spans="1:17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2"/>
    </row>
    <row r="254" spans="1:17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2"/>
    </row>
    <row r="255" spans="1:17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2"/>
    </row>
    <row r="256" spans="1:17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2"/>
    </row>
    <row r="257" spans="1:17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2"/>
    </row>
    <row r="258" spans="1:17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2"/>
    </row>
    <row r="259" spans="1:17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2"/>
    </row>
    <row r="260" spans="1:17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2"/>
    </row>
    <row r="261" spans="1:17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2"/>
    </row>
    <row r="262" spans="1:17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2"/>
    </row>
    <row r="263" spans="1:17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2"/>
    </row>
    <row r="264" spans="1:17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2"/>
    </row>
    <row r="265" spans="1:17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2"/>
    </row>
    <row r="266" spans="1:17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2"/>
    </row>
    <row r="267" spans="1:17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2"/>
    </row>
    <row r="268" spans="1:17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2"/>
    </row>
    <row r="269" spans="1:17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2"/>
    </row>
    <row r="270" spans="1:17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2"/>
    </row>
    <row r="271" spans="1:17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2"/>
    </row>
    <row r="272" spans="1:17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2"/>
    </row>
    <row r="273" spans="1:17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2"/>
    </row>
    <row r="274" spans="1:17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2"/>
    </row>
    <row r="275" spans="1:17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2"/>
    </row>
    <row r="276" spans="1:17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2"/>
    </row>
    <row r="277" spans="1:17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2"/>
    </row>
    <row r="278" spans="1:17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2"/>
    </row>
    <row r="279" spans="1:17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2"/>
    </row>
    <row r="280" spans="1:17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2"/>
    </row>
    <row r="281" spans="1:17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2"/>
    </row>
    <row r="282" spans="1:17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2"/>
    </row>
    <row r="283" spans="1:17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2"/>
    </row>
    <row r="284" spans="1:17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2"/>
    </row>
    <row r="285" spans="1:17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2"/>
    </row>
    <row r="286" spans="1:17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2"/>
    </row>
    <row r="287" spans="1:17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2"/>
    </row>
    <row r="288" spans="1:17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2"/>
    </row>
    <row r="289" spans="1:17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2"/>
    </row>
    <row r="290" spans="1:17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2"/>
    </row>
    <row r="291" spans="1:17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2"/>
    </row>
    <row r="292" spans="1:17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2"/>
    </row>
    <row r="293" spans="1:17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2"/>
    </row>
    <row r="294" spans="1:17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2"/>
    </row>
    <row r="295" spans="1:17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2"/>
    </row>
    <row r="296" spans="1:17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2"/>
    </row>
    <row r="297" spans="1:17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2"/>
    </row>
    <row r="298" spans="1:17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2"/>
    </row>
    <row r="299" spans="1:17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2"/>
    </row>
    <row r="300" spans="1:17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2"/>
    </row>
    <row r="301" spans="1:17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2"/>
    </row>
    <row r="302" spans="1:17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2"/>
    </row>
    <row r="303" spans="1:17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2"/>
    </row>
    <row r="304" spans="1:17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2"/>
    </row>
    <row r="305" spans="1:17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2"/>
    </row>
    <row r="306" spans="1:17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2"/>
    </row>
    <row r="307" spans="1:17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2"/>
    </row>
    <row r="308" spans="1:17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2"/>
    </row>
    <row r="309" spans="1:17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2"/>
    </row>
    <row r="310" spans="1:17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2"/>
    </row>
    <row r="311" spans="1:17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2"/>
    </row>
    <row r="312" spans="1:17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2"/>
    </row>
    <row r="313" spans="1:17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2"/>
    </row>
    <row r="314" spans="1:17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2"/>
    </row>
    <row r="315" spans="1:17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2"/>
    </row>
    <row r="316" spans="1:17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2"/>
    </row>
    <row r="317" spans="1:17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2"/>
    </row>
    <row r="318" spans="1:17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2"/>
    </row>
    <row r="319" spans="1:17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2"/>
    </row>
    <row r="320" spans="1:17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2"/>
    </row>
    <row r="321" spans="1:17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2"/>
    </row>
    <row r="322" spans="1:17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2"/>
    </row>
    <row r="323" spans="1:17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2"/>
    </row>
    <row r="324" spans="1:17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2"/>
    </row>
    <row r="325" spans="1:17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2"/>
    </row>
    <row r="326" spans="1:17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2"/>
    </row>
    <row r="327" spans="1:17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2"/>
    </row>
    <row r="328" spans="1:17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2"/>
    </row>
    <row r="329" spans="1:17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2"/>
    </row>
    <row r="330" spans="1:17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2"/>
    </row>
    <row r="331" spans="1:17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2"/>
    </row>
    <row r="332" spans="1:17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2"/>
    </row>
    <row r="333" spans="1:17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2"/>
    </row>
    <row r="334" spans="1:17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2"/>
    </row>
    <row r="335" spans="1:17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2"/>
    </row>
    <row r="336" spans="1:17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2"/>
    </row>
    <row r="337" spans="1:17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2"/>
    </row>
    <row r="338" spans="1:17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2"/>
    </row>
    <row r="339" spans="1:17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2"/>
    </row>
    <row r="340" spans="1:17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2"/>
    </row>
    <row r="341" spans="1:17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2"/>
    </row>
    <row r="342" spans="1:17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2"/>
    </row>
    <row r="343" spans="1:17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2"/>
    </row>
    <row r="344" spans="1:17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2"/>
    </row>
    <row r="345" spans="1:17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2"/>
    </row>
    <row r="346" spans="1:17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2"/>
    </row>
    <row r="347" spans="1:17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2"/>
    </row>
    <row r="348" spans="1:17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2"/>
    </row>
    <row r="349" spans="1:17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2"/>
    </row>
    <row r="350" spans="1:17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2"/>
    </row>
    <row r="351" spans="1:17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2"/>
    </row>
    <row r="352" spans="1:17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2"/>
    </row>
    <row r="353" spans="1:17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2"/>
    </row>
    <row r="354" spans="1:17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2"/>
    </row>
    <row r="355" spans="1:17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2"/>
    </row>
    <row r="356" spans="1:17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2"/>
    </row>
    <row r="357" spans="1:17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2"/>
    </row>
    <row r="358" spans="1:17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2"/>
    </row>
    <row r="359" spans="1:17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2"/>
    </row>
    <row r="360" spans="1:17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2"/>
    </row>
    <row r="361" spans="1:17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2"/>
    </row>
    <row r="362" spans="1:17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2"/>
    </row>
    <row r="363" spans="1:17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2"/>
    </row>
    <row r="364" spans="1:17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2"/>
    </row>
    <row r="365" spans="1:17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2"/>
    </row>
    <row r="366" spans="1:17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2"/>
    </row>
    <row r="367" spans="1:17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2"/>
    </row>
    <row r="368" spans="1:17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2"/>
    </row>
    <row r="369" spans="1:17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2"/>
    </row>
    <row r="370" spans="1:17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2"/>
    </row>
    <row r="371" spans="1:17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2"/>
    </row>
    <row r="372" spans="1:17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2"/>
    </row>
    <row r="373" spans="1:17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2"/>
    </row>
    <row r="374" spans="1:17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2"/>
    </row>
    <row r="375" spans="1:17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2"/>
    </row>
    <row r="376" spans="1:17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2"/>
    </row>
    <row r="377" spans="1:17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2"/>
    </row>
    <row r="378" spans="1:17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2"/>
    </row>
    <row r="379" spans="1:17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2"/>
    </row>
    <row r="380" spans="1:17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2"/>
    </row>
    <row r="381" spans="1:17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2"/>
    </row>
    <row r="382" spans="1:17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2"/>
    </row>
    <row r="383" spans="1:17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2"/>
    </row>
    <row r="384" spans="1:17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2"/>
    </row>
    <row r="385" spans="1:17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2"/>
    </row>
    <row r="386" spans="1:17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2"/>
    </row>
    <row r="387" spans="1:17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2"/>
    </row>
    <row r="388" spans="1:17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2"/>
    </row>
    <row r="389" spans="1:17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2"/>
    </row>
    <row r="390" spans="1:17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2"/>
    </row>
    <row r="391" spans="1:17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2"/>
    </row>
    <row r="392" spans="1:17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2"/>
    </row>
    <row r="393" spans="1:17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2"/>
    </row>
    <row r="394" spans="1:17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2"/>
    </row>
    <row r="395" spans="1:17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2"/>
    </row>
    <row r="396" spans="1:17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2"/>
    </row>
    <row r="397" spans="1:17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2"/>
    </row>
    <row r="398" spans="1:17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2"/>
    </row>
    <row r="399" spans="1:17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2"/>
    </row>
    <row r="400" spans="1:17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2"/>
    </row>
    <row r="401" spans="1:17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2"/>
    </row>
    <row r="402" spans="1:17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2"/>
    </row>
    <row r="403" spans="1:17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2"/>
    </row>
    <row r="404" spans="1:17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2"/>
    </row>
    <row r="405" spans="1:17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2"/>
    </row>
    <row r="406" spans="1:17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2"/>
    </row>
    <row r="407" spans="1:17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2"/>
    </row>
    <row r="408" spans="1:17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2"/>
    </row>
    <row r="409" spans="1:17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2"/>
    </row>
    <row r="410" spans="1:17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2"/>
    </row>
    <row r="411" spans="1:17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2"/>
    </row>
    <row r="412" spans="1:17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2"/>
    </row>
    <row r="413" spans="1:17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2"/>
    </row>
    <row r="414" spans="1:17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2"/>
    </row>
    <row r="415" spans="1:17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2"/>
    </row>
    <row r="416" spans="1:17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2"/>
    </row>
    <row r="417" spans="1:17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2"/>
    </row>
    <row r="418" spans="1:17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2"/>
    </row>
    <row r="419" spans="1:17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2"/>
    </row>
    <row r="420" spans="1:17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2"/>
    </row>
    <row r="421" spans="1:17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2"/>
    </row>
    <row r="422" spans="1:17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2"/>
    </row>
    <row r="423" spans="1:17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2"/>
    </row>
    <row r="424" spans="1:17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2"/>
    </row>
    <row r="425" spans="1:17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2"/>
    </row>
    <row r="426" spans="1:17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2"/>
    </row>
    <row r="427" spans="1:17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2"/>
    </row>
    <row r="428" spans="1:17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2"/>
    </row>
    <row r="429" spans="1:17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2"/>
    </row>
    <row r="430" spans="1:17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2"/>
    </row>
    <row r="431" spans="1:17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2"/>
    </row>
    <row r="432" spans="1:17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2"/>
    </row>
    <row r="433" spans="1:17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2"/>
    </row>
    <row r="434" spans="1:17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2"/>
    </row>
    <row r="435" spans="1:17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2"/>
    </row>
    <row r="436" spans="1:17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2"/>
    </row>
    <row r="437" spans="1:17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2"/>
    </row>
    <row r="438" spans="1:17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2"/>
    </row>
    <row r="439" spans="1:17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2"/>
    </row>
    <row r="440" spans="1:17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2"/>
    </row>
    <row r="441" spans="1:17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2"/>
    </row>
    <row r="442" spans="1:17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2"/>
    </row>
    <row r="443" spans="1:17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2"/>
    </row>
    <row r="444" spans="1:17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2"/>
    </row>
    <row r="445" spans="1:17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2"/>
    </row>
    <row r="446" spans="1:17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2"/>
    </row>
    <row r="447" spans="1:17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2"/>
    </row>
    <row r="448" spans="1:17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2"/>
    </row>
    <row r="449" spans="1:17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2"/>
    </row>
    <row r="450" spans="1:17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2"/>
    </row>
    <row r="451" spans="1:17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2"/>
    </row>
    <row r="452" spans="1:17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2"/>
    </row>
    <row r="453" spans="1:17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2"/>
    </row>
    <row r="454" spans="1:17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2"/>
    </row>
    <row r="455" spans="1:17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2"/>
    </row>
    <row r="456" spans="1:17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2"/>
    </row>
    <row r="457" spans="1:17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2"/>
    </row>
    <row r="458" spans="1:17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2"/>
    </row>
    <row r="459" spans="1:17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2"/>
    </row>
    <row r="460" spans="1:17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2"/>
    </row>
    <row r="461" spans="1:17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2"/>
    </row>
    <row r="462" spans="1:17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2"/>
    </row>
    <row r="463" spans="1:17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2"/>
    </row>
    <row r="464" spans="1:17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2"/>
    </row>
    <row r="465" spans="1:17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2"/>
    </row>
    <row r="466" spans="1:17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2"/>
    </row>
    <row r="467" spans="1:17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2"/>
    </row>
    <row r="468" spans="1:17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2"/>
    </row>
    <row r="469" spans="1:17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2"/>
    </row>
    <row r="470" spans="1:17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2"/>
    </row>
    <row r="471" spans="1:17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2"/>
    </row>
    <row r="472" spans="1:17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2"/>
    </row>
    <row r="473" spans="1:17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2"/>
    </row>
    <row r="474" spans="1:17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2"/>
    </row>
    <row r="475" spans="1:17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2"/>
    </row>
    <row r="476" spans="1:17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2"/>
    </row>
    <row r="477" spans="1:17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2"/>
    </row>
    <row r="478" spans="1:17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2"/>
    </row>
    <row r="479" spans="1:17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2"/>
    </row>
    <row r="480" spans="1:17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2"/>
    </row>
    <row r="481" spans="1:17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2"/>
    </row>
    <row r="482" spans="1:17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2"/>
    </row>
    <row r="483" spans="1:17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2"/>
    </row>
    <row r="484" spans="1:17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2"/>
    </row>
    <row r="485" spans="1:17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2"/>
    </row>
    <row r="486" spans="1:17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2"/>
    </row>
    <row r="487" spans="1:17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2"/>
    </row>
    <row r="488" spans="1:17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2"/>
    </row>
    <row r="489" spans="1:17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2"/>
    </row>
    <row r="490" spans="1:17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2"/>
    </row>
    <row r="491" spans="1:17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2"/>
    </row>
    <row r="492" spans="1:17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2"/>
    </row>
    <row r="493" spans="1:17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2"/>
    </row>
    <row r="494" spans="1:17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2"/>
    </row>
    <row r="495" spans="1:17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2"/>
    </row>
    <row r="496" spans="1:17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2"/>
    </row>
    <row r="497" spans="1:17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2"/>
    </row>
    <row r="498" spans="1:17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2"/>
    </row>
    <row r="499" spans="1:17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2"/>
    </row>
    <row r="500" spans="1:17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2"/>
    </row>
    <row r="501" spans="1:17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2"/>
    </row>
    <row r="502" spans="1:17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2"/>
    </row>
    <row r="503" spans="1:17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2"/>
    </row>
    <row r="504" spans="1:17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2"/>
    </row>
    <row r="505" spans="1:17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2"/>
    </row>
    <row r="506" spans="1:17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2"/>
    </row>
    <row r="507" spans="1:17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2"/>
    </row>
    <row r="508" spans="1:17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2"/>
    </row>
    <row r="509" spans="1:17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2"/>
    </row>
    <row r="510" spans="1:17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2"/>
    </row>
    <row r="511" spans="1:17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2"/>
    </row>
    <row r="512" spans="1:17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2"/>
    </row>
    <row r="513" spans="1:17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2"/>
    </row>
    <row r="514" spans="1:17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2"/>
    </row>
    <row r="515" spans="1:17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2"/>
    </row>
    <row r="516" spans="1:17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2"/>
    </row>
    <row r="517" spans="1:17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2"/>
    </row>
    <row r="518" spans="1:17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2"/>
    </row>
    <row r="519" spans="1:17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2"/>
    </row>
    <row r="520" spans="1:17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2"/>
    </row>
    <row r="521" spans="1:17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2"/>
    </row>
    <row r="522" spans="1:17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2"/>
    </row>
    <row r="523" spans="1:17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2"/>
    </row>
    <row r="524" spans="1:17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2"/>
    </row>
    <row r="525" spans="1:17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2"/>
    </row>
    <row r="526" spans="1:17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2"/>
    </row>
    <row r="527" spans="1:17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2"/>
    </row>
    <row r="528" spans="1:17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2"/>
    </row>
    <row r="529" spans="1:17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2"/>
    </row>
    <row r="530" spans="1:17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2"/>
    </row>
    <row r="531" spans="1:17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2"/>
    </row>
    <row r="532" spans="1:17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2"/>
    </row>
    <row r="533" spans="1:17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2"/>
    </row>
    <row r="534" spans="1:17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2"/>
    </row>
    <row r="535" spans="1:17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2"/>
    </row>
    <row r="536" spans="1:17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2"/>
    </row>
    <row r="537" spans="1:17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2"/>
    </row>
    <row r="538" spans="1:17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2"/>
    </row>
    <row r="539" spans="1:17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2"/>
    </row>
    <row r="540" spans="1:17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2"/>
    </row>
    <row r="541" spans="1:17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2"/>
    </row>
    <row r="542" spans="1:17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2"/>
    </row>
    <row r="543" spans="1:17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2"/>
    </row>
    <row r="544" spans="1:17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2"/>
    </row>
    <row r="545" spans="1:17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2"/>
    </row>
    <row r="546" spans="1:17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2"/>
    </row>
    <row r="547" spans="1:17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2"/>
    </row>
    <row r="548" spans="1:17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2"/>
    </row>
    <row r="549" spans="1:17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2"/>
    </row>
    <row r="550" spans="1:17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2"/>
    </row>
    <row r="551" spans="1:17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2"/>
    </row>
    <row r="552" spans="1:17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2"/>
    </row>
    <row r="553" spans="1:17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2"/>
    </row>
    <row r="554" spans="1:17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2"/>
    </row>
    <row r="555" spans="1:17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2"/>
    </row>
    <row r="556" spans="1:17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2"/>
    </row>
    <row r="557" spans="1:17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2"/>
    </row>
    <row r="558" spans="1:17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2"/>
    </row>
    <row r="559" spans="1:17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2"/>
    </row>
    <row r="560" spans="1:17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2"/>
    </row>
    <row r="561" spans="1:17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2"/>
    </row>
    <row r="562" spans="1:17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2"/>
    </row>
    <row r="563" spans="1:17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2"/>
    </row>
    <row r="564" spans="1:17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2"/>
    </row>
    <row r="565" spans="1:17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2"/>
    </row>
    <row r="566" spans="1:17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2"/>
    </row>
    <row r="567" spans="1:17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2"/>
    </row>
    <row r="568" spans="1:17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2"/>
    </row>
    <row r="569" spans="1:17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2"/>
    </row>
    <row r="570" spans="1:17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2"/>
    </row>
    <row r="571" spans="1:17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2"/>
    </row>
    <row r="572" spans="1:17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2"/>
    </row>
    <row r="573" spans="1:17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2"/>
    </row>
    <row r="574" spans="1:17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2"/>
    </row>
    <row r="575" spans="1:17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2"/>
    </row>
    <row r="576" spans="1:17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2"/>
    </row>
    <row r="577" spans="1:17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2"/>
    </row>
    <row r="578" spans="1:17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2"/>
    </row>
    <row r="579" spans="1:17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2"/>
    </row>
    <row r="580" spans="1:17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2"/>
    </row>
    <row r="581" spans="1:17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2"/>
    </row>
    <row r="582" spans="1:17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2"/>
    </row>
    <row r="583" spans="1:17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2"/>
    </row>
    <row r="584" spans="1:17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2"/>
    </row>
    <row r="585" spans="1:17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2"/>
    </row>
    <row r="586" spans="1:17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2"/>
    </row>
    <row r="587" spans="1:17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2"/>
    </row>
    <row r="588" spans="1:17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2"/>
    </row>
    <row r="589" spans="1:17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2"/>
    </row>
    <row r="590" spans="1:17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2"/>
    </row>
    <row r="591" spans="1:17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2"/>
    </row>
    <row r="592" spans="1:17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2"/>
    </row>
    <row r="593" spans="1:17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2"/>
    </row>
    <row r="594" spans="1:17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2"/>
    </row>
    <row r="595" spans="1:17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2"/>
    </row>
    <row r="596" spans="1:17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2"/>
    </row>
    <row r="597" spans="1:17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2"/>
    </row>
    <row r="598" spans="1:17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2"/>
    </row>
    <row r="599" spans="1:17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2"/>
    </row>
    <row r="600" spans="1:17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2"/>
    </row>
    <row r="601" spans="1:17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2"/>
    </row>
    <row r="602" spans="1:17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2"/>
    </row>
    <row r="603" spans="1:17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2"/>
    </row>
    <row r="604" spans="1:17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2"/>
    </row>
    <row r="605" spans="1:17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2"/>
    </row>
    <row r="606" spans="1:17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2"/>
    </row>
    <row r="607" spans="1:17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2"/>
    </row>
    <row r="608" spans="1:17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2"/>
    </row>
    <row r="609" spans="1:17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2"/>
    </row>
    <row r="610" spans="1:17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2"/>
    </row>
    <row r="611" spans="1:17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2"/>
    </row>
    <row r="612" spans="1:17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2"/>
    </row>
    <row r="613" spans="1:17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2"/>
    </row>
    <row r="614" spans="1:17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2"/>
    </row>
    <row r="615" spans="1:17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2"/>
    </row>
    <row r="616" spans="1:17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2"/>
    </row>
    <row r="617" spans="1:17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2"/>
    </row>
    <row r="618" spans="1:17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2"/>
    </row>
    <row r="619" spans="1:17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2"/>
    </row>
    <row r="620" spans="1:17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2"/>
    </row>
    <row r="621" spans="1:17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2"/>
    </row>
    <row r="622" spans="1:17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2"/>
    </row>
    <row r="623" spans="1:17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2"/>
    </row>
    <row r="624" spans="1:17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2"/>
    </row>
    <row r="625" spans="1:17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2"/>
    </row>
    <row r="626" spans="1:17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2"/>
    </row>
    <row r="627" spans="1:17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2"/>
    </row>
    <row r="628" spans="1:17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2"/>
    </row>
    <row r="629" spans="1:17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2"/>
    </row>
    <row r="630" spans="1:17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2"/>
    </row>
    <row r="631" spans="1:17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2"/>
    </row>
    <row r="632" spans="1:17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2"/>
    </row>
    <row r="633" spans="1:17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2"/>
    </row>
    <row r="634" spans="1:17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2"/>
    </row>
    <row r="635" spans="1:17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2"/>
    </row>
    <row r="636" spans="1:17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2"/>
    </row>
    <row r="637" spans="1:17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2"/>
    </row>
    <row r="638" spans="1:17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2"/>
    </row>
    <row r="639" spans="1:17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2"/>
    </row>
    <row r="640" spans="1:17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2"/>
    </row>
    <row r="641" spans="1:17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2"/>
    </row>
    <row r="642" spans="1:17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2"/>
    </row>
    <row r="643" spans="1:17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2"/>
    </row>
    <row r="644" spans="1:17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2"/>
    </row>
    <row r="645" spans="1:17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2"/>
    </row>
    <row r="646" spans="1:17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2"/>
    </row>
    <row r="647" spans="1:17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2"/>
    </row>
    <row r="648" spans="1:17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2"/>
    </row>
    <row r="649" spans="1:17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2"/>
    </row>
    <row r="650" spans="1:17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2"/>
    </row>
    <row r="651" spans="1:17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2"/>
    </row>
    <row r="652" spans="1:17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2"/>
    </row>
    <row r="653" spans="1:17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2"/>
    </row>
    <row r="654" spans="1:17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2"/>
    </row>
    <row r="655" spans="1:17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2"/>
    </row>
    <row r="656" spans="1:17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2"/>
    </row>
    <row r="657" spans="1:17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2"/>
    </row>
    <row r="658" spans="1:17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2"/>
    </row>
    <row r="659" spans="1:17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2"/>
    </row>
    <row r="660" spans="1:17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2"/>
    </row>
    <row r="661" spans="1:17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2"/>
    </row>
    <row r="662" spans="1:17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2"/>
    </row>
    <row r="663" spans="1:17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2"/>
    </row>
    <row r="664" spans="1:17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2"/>
    </row>
    <row r="665" spans="1:17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2"/>
    </row>
    <row r="666" spans="1:17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2"/>
    </row>
    <row r="667" spans="1:17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2"/>
    </row>
    <row r="668" spans="1:17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2"/>
    </row>
    <row r="669" spans="1:17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2"/>
    </row>
    <row r="670" spans="1:17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2"/>
    </row>
    <row r="671" spans="1:17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2"/>
    </row>
    <row r="672" spans="1:17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2"/>
    </row>
    <row r="673" spans="1:17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2"/>
    </row>
    <row r="674" spans="1:17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2"/>
    </row>
    <row r="675" spans="1:17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2"/>
    </row>
    <row r="676" spans="1:17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2"/>
    </row>
    <row r="677" spans="1:17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2"/>
    </row>
    <row r="678" spans="1:17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2"/>
    </row>
    <row r="679" spans="1:17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2"/>
    </row>
    <row r="680" spans="1:17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2"/>
    </row>
    <row r="681" spans="1:17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2"/>
    </row>
    <row r="682" spans="1:17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2"/>
    </row>
    <row r="683" spans="1:17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2"/>
    </row>
    <row r="684" spans="1:17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2"/>
    </row>
    <row r="685" spans="1:17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2"/>
    </row>
    <row r="686" spans="1:17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2"/>
    </row>
    <row r="687" spans="1:17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2"/>
    </row>
    <row r="688" spans="1:17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2"/>
    </row>
    <row r="689" spans="1:17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2"/>
    </row>
    <row r="690" spans="1:17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2"/>
    </row>
    <row r="691" spans="1:17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2"/>
    </row>
    <row r="692" spans="1:17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2"/>
    </row>
    <row r="693" spans="1:17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2"/>
    </row>
    <row r="694" spans="1:17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2"/>
    </row>
    <row r="695" spans="1:17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2"/>
    </row>
    <row r="696" spans="1:17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2"/>
    </row>
    <row r="697" spans="1:17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2"/>
    </row>
    <row r="698" spans="1:17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2"/>
    </row>
    <row r="699" spans="1:17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2"/>
    </row>
    <row r="700" spans="1:17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2"/>
    </row>
    <row r="701" spans="1:17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2"/>
    </row>
    <row r="702" spans="1:17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2"/>
    </row>
    <row r="703" spans="1:17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2"/>
    </row>
    <row r="704" spans="1:17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2"/>
    </row>
    <row r="705" spans="1:17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2"/>
    </row>
    <row r="706" spans="1:17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2"/>
    </row>
    <row r="707" spans="1:17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2"/>
    </row>
    <row r="708" spans="1:17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2"/>
    </row>
    <row r="709" spans="1:17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2"/>
    </row>
    <row r="710" spans="1:17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2"/>
    </row>
    <row r="711" spans="1:17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2"/>
    </row>
    <row r="712" spans="1:17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2"/>
    </row>
    <row r="713" spans="1:17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2"/>
    </row>
    <row r="714" spans="1:17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2"/>
    </row>
    <row r="715" spans="1:17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2"/>
    </row>
    <row r="716" spans="1:17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2"/>
    </row>
    <row r="717" spans="1:17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2"/>
    </row>
    <row r="718" spans="1:17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2"/>
    </row>
    <row r="719" spans="1:17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2"/>
    </row>
    <row r="720" spans="1:17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2"/>
    </row>
    <row r="721" spans="1:17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2"/>
    </row>
    <row r="722" spans="1:17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2"/>
    </row>
    <row r="723" spans="1:17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2"/>
    </row>
    <row r="724" spans="1:17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2"/>
    </row>
    <row r="725" spans="1:17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2"/>
    </row>
    <row r="726" spans="1:17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2"/>
    </row>
    <row r="727" spans="1:17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2"/>
    </row>
    <row r="728" spans="1:17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2"/>
    </row>
    <row r="729" spans="1:17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2"/>
    </row>
    <row r="730" spans="1:17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2"/>
    </row>
    <row r="731" spans="1:17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2"/>
    </row>
    <row r="732" spans="1:17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2"/>
    </row>
    <row r="733" spans="1:17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2"/>
    </row>
    <row r="734" spans="1:17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2"/>
    </row>
    <row r="735" spans="1:17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2"/>
    </row>
    <row r="736" spans="1:17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2"/>
    </row>
    <row r="737" spans="1:17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2"/>
    </row>
    <row r="738" spans="1:17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2"/>
    </row>
    <row r="739" spans="1:17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2"/>
    </row>
    <row r="740" spans="1:17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2"/>
    </row>
    <row r="741" spans="1:17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2"/>
    </row>
    <row r="742" spans="1:17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2"/>
    </row>
    <row r="743" spans="1:17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2"/>
    </row>
    <row r="744" spans="1:17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2"/>
    </row>
    <row r="745" spans="1:17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2"/>
    </row>
    <row r="746" spans="1:17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2"/>
    </row>
    <row r="747" spans="1:17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2"/>
    </row>
    <row r="748" spans="1:17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2"/>
    </row>
    <row r="749" spans="1:17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2"/>
    </row>
    <row r="750" spans="1:17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2"/>
    </row>
    <row r="751" spans="1:17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2"/>
    </row>
    <row r="752" spans="1:17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2"/>
    </row>
    <row r="753" spans="1:17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2"/>
    </row>
    <row r="754" spans="1:17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2"/>
    </row>
    <row r="755" spans="1:17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2"/>
    </row>
    <row r="756" spans="1:17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2"/>
    </row>
    <row r="757" spans="1:17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2"/>
    </row>
    <row r="758" spans="1:17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2"/>
    </row>
    <row r="759" spans="1:17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2"/>
    </row>
    <row r="760" spans="1:17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2"/>
    </row>
    <row r="761" spans="1:17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2"/>
    </row>
    <row r="762" spans="1:17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2"/>
    </row>
    <row r="763" spans="1:17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2"/>
    </row>
    <row r="764" spans="1:17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2"/>
    </row>
    <row r="765" spans="1:17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2"/>
    </row>
    <row r="766" spans="1:17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2"/>
    </row>
    <row r="767" spans="1:17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2"/>
    </row>
    <row r="768" spans="1:17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2"/>
    </row>
    <row r="769" spans="1:17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2"/>
    </row>
    <row r="770" spans="1:17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2"/>
    </row>
    <row r="771" spans="1:17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2"/>
    </row>
    <row r="772" spans="1:17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2"/>
    </row>
    <row r="773" spans="1:17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2"/>
    </row>
    <row r="774" spans="1:17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2"/>
    </row>
    <row r="775" spans="1:17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2"/>
    </row>
    <row r="776" spans="1:17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2"/>
    </row>
    <row r="777" spans="1:17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2"/>
    </row>
    <row r="778" spans="1:17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2"/>
    </row>
    <row r="779" spans="1:17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2"/>
    </row>
    <row r="780" spans="1:17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2"/>
    </row>
    <row r="781" spans="1:17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2"/>
    </row>
    <row r="782" spans="1:17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2"/>
    </row>
    <row r="783" spans="1:17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2"/>
    </row>
    <row r="784" spans="1:17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2"/>
    </row>
    <row r="785" spans="1:17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2"/>
    </row>
    <row r="786" spans="1:17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2"/>
    </row>
    <row r="787" spans="1:17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2"/>
    </row>
    <row r="788" spans="1:17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2"/>
    </row>
    <row r="789" spans="1:17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2"/>
    </row>
    <row r="790" spans="1:17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2"/>
    </row>
    <row r="791" spans="1:17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2"/>
    </row>
    <row r="792" spans="1:17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2"/>
    </row>
    <row r="793" spans="1:17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2"/>
    </row>
    <row r="794" spans="1:17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2"/>
    </row>
    <row r="795" spans="1:17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2"/>
    </row>
    <row r="796" spans="1:17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2"/>
    </row>
    <row r="797" spans="1:17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2"/>
    </row>
    <row r="798" spans="1:17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2"/>
    </row>
    <row r="799" spans="1:17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2"/>
    </row>
    <row r="800" spans="1:17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2"/>
    </row>
    <row r="801" spans="1:17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2"/>
    </row>
    <row r="802" spans="1:17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2"/>
    </row>
    <row r="803" spans="1:17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2"/>
    </row>
    <row r="804" spans="1:17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2"/>
    </row>
    <row r="805" spans="1:17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2"/>
    </row>
    <row r="806" spans="1:17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2"/>
    </row>
    <row r="807" spans="1:17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2"/>
    </row>
    <row r="808" spans="1:17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2"/>
    </row>
    <row r="809" spans="1:17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2"/>
    </row>
    <row r="810" spans="1:17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2"/>
    </row>
    <row r="811" spans="1:17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2"/>
    </row>
    <row r="812" spans="1:17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2"/>
    </row>
    <row r="813" spans="1:17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2"/>
    </row>
    <row r="814" spans="1:17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2"/>
    </row>
    <row r="815" spans="1:17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2"/>
    </row>
    <row r="816" spans="1:17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2"/>
    </row>
    <row r="817" spans="1:17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2"/>
    </row>
    <row r="818" spans="1:17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2"/>
    </row>
    <row r="819" spans="1:17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2"/>
    </row>
    <row r="820" spans="1:17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2"/>
    </row>
    <row r="821" spans="1:17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2"/>
    </row>
    <row r="822" spans="1:17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2"/>
    </row>
    <row r="823" spans="1:17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2"/>
    </row>
    <row r="824" spans="1:17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2"/>
    </row>
    <row r="825" spans="1:17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2"/>
    </row>
    <row r="826" spans="1:17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2"/>
    </row>
    <row r="827" spans="1:17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2"/>
    </row>
    <row r="828" spans="1:17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2"/>
    </row>
    <row r="829" spans="1:17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2"/>
    </row>
    <row r="830" spans="1:17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2"/>
    </row>
    <row r="831" spans="1:17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2"/>
    </row>
    <row r="832" spans="1:17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2"/>
    </row>
    <row r="833" spans="1:17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2"/>
    </row>
    <row r="834" spans="1:17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2"/>
    </row>
    <row r="835" spans="1:17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2"/>
    </row>
    <row r="836" spans="1:17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2"/>
    </row>
    <row r="837" spans="1:17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2"/>
    </row>
    <row r="838" spans="1:17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2"/>
    </row>
    <row r="839" spans="1:17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2"/>
    </row>
    <row r="840" spans="1:17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2"/>
    </row>
    <row r="841" spans="1:17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2"/>
    </row>
    <row r="842" spans="1:17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2"/>
    </row>
    <row r="843" spans="1:17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2"/>
    </row>
    <row r="844" spans="1:17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2"/>
    </row>
    <row r="845" spans="1:17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2"/>
    </row>
    <row r="846" spans="1:17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2"/>
    </row>
    <row r="847" spans="1:17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2"/>
    </row>
    <row r="848" spans="1:17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2"/>
    </row>
    <row r="849" spans="1:17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2"/>
    </row>
    <row r="850" spans="1:17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2"/>
    </row>
    <row r="851" spans="1:17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2"/>
    </row>
    <row r="852" spans="1:17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2"/>
    </row>
    <row r="853" spans="1:17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2"/>
    </row>
    <row r="854" spans="1:17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2"/>
    </row>
    <row r="855" spans="1:17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2"/>
    </row>
    <row r="856" spans="1:17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2"/>
    </row>
    <row r="857" spans="1:17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2"/>
    </row>
    <row r="858" spans="1:17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2"/>
    </row>
    <row r="859" spans="1:17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2"/>
    </row>
    <row r="860" spans="1:17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2"/>
    </row>
    <row r="861" spans="1:17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2"/>
    </row>
    <row r="862" spans="1:17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2"/>
    </row>
    <row r="863" spans="1:17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2"/>
    </row>
    <row r="864" spans="1:17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2"/>
    </row>
    <row r="865" spans="1:17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2"/>
    </row>
    <row r="866" spans="1:17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2"/>
    </row>
    <row r="867" spans="1:17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2"/>
    </row>
    <row r="868" spans="1:17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2"/>
    </row>
    <row r="869" spans="1:17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2"/>
    </row>
    <row r="870" spans="1:17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2"/>
    </row>
    <row r="871" spans="1:17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2"/>
    </row>
    <row r="872" spans="1:17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2"/>
    </row>
    <row r="873" spans="1:17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2"/>
    </row>
    <row r="874" spans="1:17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2"/>
    </row>
    <row r="875" spans="1:17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2"/>
    </row>
    <row r="876" spans="1:17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2"/>
    </row>
    <row r="877" spans="1:17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2"/>
    </row>
    <row r="878" spans="1:17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2"/>
    </row>
    <row r="879" spans="1:17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2"/>
    </row>
    <row r="880" spans="1:17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2"/>
    </row>
    <row r="881" spans="1:17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2"/>
    </row>
    <row r="882" spans="1:17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2"/>
    </row>
    <row r="883" spans="1:17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2"/>
    </row>
    <row r="884" spans="1:17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2"/>
    </row>
    <row r="885" spans="1:17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2"/>
    </row>
    <row r="886" spans="1:17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2"/>
    </row>
    <row r="887" spans="1:17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2"/>
    </row>
    <row r="888" spans="1:17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2"/>
    </row>
    <row r="889" spans="1:17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2"/>
    </row>
    <row r="890" spans="1:17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2"/>
    </row>
    <row r="891" spans="1:17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2"/>
    </row>
    <row r="892" spans="1:17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2"/>
    </row>
    <row r="893" spans="1:17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2"/>
    </row>
    <row r="894" spans="1:17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2"/>
    </row>
    <row r="895" spans="1:17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2"/>
    </row>
    <row r="896" spans="1:17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2"/>
    </row>
    <row r="897" spans="1:17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2"/>
    </row>
    <row r="898" spans="1:17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2"/>
    </row>
    <row r="899" spans="1:17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2"/>
    </row>
    <row r="900" spans="1:17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2"/>
    </row>
    <row r="901" spans="1:17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2"/>
    </row>
    <row r="902" spans="1:17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2"/>
    </row>
    <row r="903" spans="1:17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2"/>
    </row>
    <row r="904" spans="1:17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2"/>
    </row>
    <row r="905" spans="1:17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2"/>
    </row>
    <row r="906" spans="1:17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2"/>
    </row>
    <row r="907" spans="1:17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2"/>
    </row>
    <row r="908" spans="1:17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2"/>
    </row>
    <row r="909" spans="1:17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2"/>
    </row>
    <row r="910" spans="1:17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2"/>
    </row>
    <row r="911" spans="1:17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2"/>
    </row>
    <row r="912" spans="1:17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2"/>
    </row>
    <row r="913" spans="1:17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2"/>
    </row>
    <row r="914" spans="1:17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2"/>
    </row>
    <row r="915" spans="1:17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2"/>
    </row>
    <row r="916" spans="1:17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2"/>
    </row>
    <row r="917" spans="1:17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2"/>
    </row>
    <row r="918" spans="1:17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2"/>
    </row>
    <row r="919" spans="1:17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2"/>
    </row>
    <row r="920" spans="1:17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2"/>
    </row>
    <row r="921" spans="1:17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2"/>
    </row>
    <row r="922" spans="1:17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2"/>
    </row>
    <row r="923" spans="1:17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2"/>
    </row>
    <row r="924" spans="1:17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2"/>
    </row>
    <row r="925" spans="1:17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2"/>
    </row>
    <row r="926" spans="1:17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2"/>
    </row>
    <row r="927" spans="1:17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2"/>
    </row>
    <row r="928" spans="1:17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2"/>
    </row>
    <row r="929" spans="1:17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2"/>
    </row>
    <row r="930" spans="1:17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2"/>
    </row>
    <row r="931" spans="1:17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2"/>
    </row>
    <row r="932" spans="1:17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2"/>
    </row>
    <row r="933" spans="1:17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2"/>
    </row>
    <row r="934" spans="1:17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2"/>
    </row>
    <row r="935" spans="1:17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2"/>
    </row>
    <row r="936" spans="1:17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2"/>
    </row>
    <row r="937" spans="1:17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2"/>
    </row>
    <row r="938" spans="1:17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2"/>
    </row>
    <row r="939" spans="1:17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2"/>
    </row>
    <row r="940" spans="1:17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2"/>
    </row>
    <row r="941" spans="1:17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2"/>
    </row>
    <row r="942" spans="1:17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2"/>
    </row>
    <row r="943" spans="1:17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2"/>
    </row>
    <row r="944" spans="1:17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2"/>
    </row>
    <row r="945" spans="1:17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2"/>
    </row>
    <row r="946" spans="1:17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2"/>
    </row>
    <row r="947" spans="1:17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2"/>
    </row>
    <row r="948" spans="1:17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2"/>
    </row>
    <row r="949" spans="1:17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2"/>
    </row>
    <row r="950" spans="1:17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2"/>
    </row>
    <row r="951" spans="1:17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2"/>
    </row>
    <row r="952" spans="1:17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2"/>
    </row>
    <row r="953" spans="1:17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2"/>
    </row>
    <row r="954" spans="1:17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2"/>
    </row>
    <row r="955" spans="1:17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2"/>
    </row>
    <row r="956" spans="1:17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2"/>
    </row>
    <row r="957" spans="1:17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2"/>
    </row>
    <row r="958" spans="1:17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2"/>
    </row>
    <row r="959" spans="1:17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2"/>
    </row>
    <row r="960" spans="1:17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2"/>
    </row>
    <row r="961" spans="1:17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2"/>
    </row>
    <row r="962" spans="1:17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2"/>
    </row>
    <row r="963" spans="1:17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2"/>
    </row>
    <row r="964" spans="1:17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2"/>
    </row>
    <row r="965" spans="1:17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2"/>
    </row>
    <row r="966" spans="1:17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2"/>
    </row>
    <row r="967" spans="1:17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2"/>
    </row>
    <row r="968" spans="1:17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2"/>
    </row>
    <row r="969" spans="1:17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2"/>
    </row>
    <row r="970" spans="1:17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2"/>
    </row>
    <row r="971" spans="1:17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2"/>
    </row>
    <row r="972" spans="1:17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2"/>
    </row>
    <row r="973" spans="1:17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2"/>
    </row>
    <row r="974" spans="1:17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2"/>
    </row>
    <row r="975" spans="1:17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2"/>
    </row>
    <row r="976" spans="1:17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2"/>
    </row>
    <row r="977" spans="1:17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2"/>
    </row>
    <row r="978" spans="1:17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2"/>
    </row>
    <row r="979" spans="1:17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2"/>
    </row>
    <row r="980" spans="1:17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2"/>
    </row>
    <row r="981" spans="1:17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2"/>
    </row>
    <row r="982" spans="1:17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2"/>
    </row>
    <row r="983" spans="1:17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2"/>
    </row>
    <row r="984" spans="1:17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2"/>
    </row>
    <row r="985" spans="1:17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Q985" s="2"/>
    </row>
    <row r="986" spans="1:17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Q986" s="2"/>
    </row>
    <row r="987" spans="1:17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Q987" s="2"/>
    </row>
    <row r="988" spans="1:17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Q988" s="2"/>
    </row>
    <row r="989" spans="1:17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Q989" s="2"/>
    </row>
    <row r="990" spans="1:17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Q990" s="2"/>
    </row>
    <row r="991" spans="1:17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Q991" s="2"/>
    </row>
    <row r="992" spans="1:17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Q992" s="2"/>
    </row>
    <row r="993" spans="1:17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Q993" s="2"/>
    </row>
    <row r="994" spans="1:17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Q994" s="2"/>
    </row>
    <row r="995" spans="1:17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Q995" s="2"/>
    </row>
    <row r="996" spans="1:17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Q996" s="2"/>
    </row>
    <row r="997" spans="1:17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Q997" s="2"/>
    </row>
    <row r="998" spans="1:17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Q998" s="2"/>
    </row>
    <row r="999" spans="1:17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Q999" s="2"/>
    </row>
    <row r="1000" spans="1:17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Q1000" s="2"/>
    </row>
    <row r="1001" spans="1:17" ht="12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Q1001" s="2"/>
    </row>
    <row r="1002" spans="1:17" ht="12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Q1002" s="2"/>
    </row>
    <row r="1003" spans="1:17" ht="12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Q1003" s="2"/>
    </row>
    <row r="1004" spans="1:17" ht="12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Q1004" s="2"/>
    </row>
    <row r="1005" spans="1:17" ht="12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Q1005" s="2"/>
    </row>
    <row r="1006" spans="1:17" ht="12.7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Q1006" s="2"/>
    </row>
    <row r="1007" spans="1:17" ht="12.7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Q1007" s="2"/>
    </row>
    <row r="1008" spans="1:17" ht="12.7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Q1008" s="2"/>
    </row>
    <row r="1009" spans="1:17" ht="12.7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Q1009" s="2"/>
    </row>
    <row r="1010" spans="1:17" ht="12.75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Q1010" s="2"/>
    </row>
    <row r="1011" spans="1:17" ht="12.75" customHeigh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Q1011" s="2"/>
    </row>
    <row r="1012" spans="1:17" ht="12.75" customHeigh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Q1012" s="2"/>
    </row>
    <row r="1013" spans="1:17" ht="12.75" customHeight="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Q1013" s="2"/>
    </row>
    <row r="1014" spans="1:17" ht="12.75" customHeight="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Q1014" s="2"/>
    </row>
    <row r="1015" spans="1:17" ht="12.75" customHeight="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Q1015" s="2"/>
    </row>
    <row r="1016" spans="1:17" ht="12.75" customHeight="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Q1016" s="2"/>
    </row>
    <row r="1017" spans="1:17" ht="12.75" customHeight="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Q1017" s="2"/>
    </row>
    <row r="1018" spans="1:17" ht="12.75" customHeight="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Q1018" s="2"/>
    </row>
    <row r="1019" spans="1:17" ht="12.75" customHeight="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Q10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</vt:lpstr>
      <vt:lpstr>EV</vt:lpstr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jiang</dc:creator>
  <cp:lastModifiedBy>jayden jiang</cp:lastModifiedBy>
  <dcterms:created xsi:type="dcterms:W3CDTF">2021-11-05T01:19:50Z</dcterms:created>
  <dcterms:modified xsi:type="dcterms:W3CDTF">2021-11-29T04:53:30Z</dcterms:modified>
</cp:coreProperties>
</file>